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митрий\OneDrive\Рабочий стол\Новая папка\"/>
    </mc:Choice>
  </mc:AlternateContent>
  <xr:revisionPtr revIDLastSave="2" documentId="13_ncr:1_{4A9A464F-F731-4A65-8652-A5A293ADD116}" xr6:coauthVersionLast="40" xr6:coauthVersionMax="47" xr10:uidLastSave="{975CC581-D815-4DB2-8DE7-536C093A0204}"/>
  <bookViews>
    <workbookView xWindow="-120" yWindow="-120" windowWidth="29040" windowHeight="15840" activeTab="1" xr2:uid="{13D39286-2A84-49D4-8258-6CA257C4F075}"/>
  </bookViews>
  <sheets>
    <sheet name="Финансовый отдел" sheetId="1" r:id="rId1"/>
    <sheet name="См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2" l="1"/>
  <c r="G17" i="2"/>
  <c r="G16" i="2"/>
  <c r="G14" i="2"/>
  <c r="G13" i="2"/>
  <c r="G11" i="2"/>
  <c r="G10" i="2"/>
  <c r="G8" i="2"/>
  <c r="G7" i="2"/>
  <c r="G4" i="2"/>
  <c r="G5" i="2"/>
  <c r="G20" i="2" l="1"/>
  <c r="G21" i="2" l="1"/>
  <c r="D21" i="2"/>
  <c r="C21" i="2"/>
  <c r="E5" i="2" l="1"/>
  <c r="F5" i="2" s="1"/>
  <c r="E7" i="2"/>
  <c r="F7" i="2" s="1"/>
  <c r="E8" i="2"/>
  <c r="F8" i="2" s="1"/>
  <c r="E10" i="2"/>
  <c r="F10" i="2" s="1"/>
  <c r="E11" i="2"/>
  <c r="F11" i="2" s="1"/>
  <c r="E13" i="2"/>
  <c r="F13" i="2" s="1"/>
  <c r="E14" i="2"/>
  <c r="F14" i="2" s="1"/>
  <c r="E16" i="2"/>
  <c r="F16" i="2" s="1"/>
  <c r="E17" i="2"/>
  <c r="F17" i="2" s="1"/>
  <c r="E19" i="2"/>
  <c r="F19" i="2" s="1"/>
  <c r="E20" i="2"/>
  <c r="F20" i="2" s="1"/>
  <c r="E4" i="2"/>
  <c r="E21" i="2" s="1"/>
  <c r="F21" i="2" s="1"/>
  <c r="F4" i="2" l="1"/>
  <c r="B8" i="1"/>
  <c r="C4" i="1"/>
  <c r="C5" i="1"/>
  <c r="C6" i="1"/>
  <c r="C7" i="1"/>
  <c r="C3" i="1"/>
  <c r="C8" i="1" s="1"/>
</calcChain>
</file>

<file path=xl/sharedStrings.xml><?xml version="1.0" encoding="utf-8"?>
<sst xmlns="http://schemas.openxmlformats.org/spreadsheetml/2006/main" count="39" uniqueCount="38">
  <si>
    <t>Аренда помещения ( в мес.)</t>
  </si>
  <si>
    <t>Наименование расходов</t>
  </si>
  <si>
    <t>Сумма, $</t>
  </si>
  <si>
    <t>Сумма,  руб</t>
  </si>
  <si>
    <t>Офис (комната  м^2 , прихожая со встроенной мебелью, санузел)</t>
  </si>
  <si>
    <t>Номер телефона</t>
  </si>
  <si>
    <t>Охрана (сигнализация)</t>
  </si>
  <si>
    <t>Кондиционер</t>
  </si>
  <si>
    <t>Уборка помещения</t>
  </si>
  <si>
    <t>ИТОГО:</t>
  </si>
  <si>
    <t>Курс доллара:</t>
  </si>
  <si>
    <t>Смета на приобретение оборудования</t>
  </si>
  <si>
    <t>Наименования статьи расхода</t>
  </si>
  <si>
    <t>Модель</t>
  </si>
  <si>
    <t>Кол-во, шт</t>
  </si>
  <si>
    <t>Всего, руб.</t>
  </si>
  <si>
    <t>Стоимость покупки с учетом скидки</t>
  </si>
  <si>
    <t>Компьютеры</t>
  </si>
  <si>
    <t>Ноутбук</t>
  </si>
  <si>
    <t>Мышь оптическая</t>
  </si>
  <si>
    <t>Комплектующие и принадлежности</t>
  </si>
  <si>
    <t>USB Flash Drive (512 Mb)</t>
  </si>
  <si>
    <t>CD-RW(болванки)</t>
  </si>
  <si>
    <t>Программное обеспечение</t>
  </si>
  <si>
    <t>Microsoft Project</t>
  </si>
  <si>
    <t>КонсультантПлюс (верс. Проф)</t>
  </si>
  <si>
    <t>Перифирийные устройства</t>
  </si>
  <si>
    <t>Принтер лазерный цветной А4</t>
  </si>
  <si>
    <t>Сканер</t>
  </si>
  <si>
    <t>Оргтехника</t>
  </si>
  <si>
    <t>Копировальный аппарат А4</t>
  </si>
  <si>
    <t>Дупликатор</t>
  </si>
  <si>
    <t>Средства связи</t>
  </si>
  <si>
    <t>Факсимильный аппарат</t>
  </si>
  <si>
    <t>Телефонный аппарат (база+трубка DECT)</t>
  </si>
  <si>
    <t>Всего, у.е</t>
  </si>
  <si>
    <t>Стоимость за ед,у.е</t>
  </si>
  <si>
    <t>курс доллара: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</si>
</sst>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₽&quot;_-;\-* #,##0.00\ &quot;₽&quot;_-;_-* &quot;-&quot;??\ &quot;₽&quot;_-;_-@_-"/>
    <numFmt numFmtId="164" formatCode="#,##0.00\ &quot;₽&quot;"/>
    <numFmt numFmtId="165" formatCode="#,##0.00\ _₽"/>
    <numFmt numFmtId="166" formatCode="_-[$$-2809]* #,##0.00_-;\-[$$-2809]* #,##0.00_-;_-[$$-2809]* &quot;-&quot;??_-;_-@_-"/>
    <numFmt numFmtId="167" formatCode="_-[$$-409]* #,##0.00_ ;_-[$$-409]* \-#,##0.00\ ;_-[$$-409]* &quot;-&quot;??_ ;_-@_ 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65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vertical="top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166" fontId="0" fillId="0" borderId="1" xfId="1" applyNumberFormat="1" applyFont="1" applyBorder="1" applyAlignment="1">
      <alignment horizontal="center" vertical="center"/>
    </xf>
    <xf numFmtId="166" fontId="0" fillId="3" borderId="1" xfId="1" applyNumberFormat="1" applyFont="1" applyFill="1" applyBorder="1" applyAlignment="1">
      <alignment horizontal="center" vertical="center"/>
    </xf>
    <xf numFmtId="167" fontId="0" fillId="0" borderId="1" xfId="0" applyNumberFormat="1" applyBorder="1"/>
    <xf numFmtId="167" fontId="0" fillId="3" borderId="1" xfId="0" applyNumberFormat="1" applyFill="1" applyBorder="1"/>
    <xf numFmtId="44" fontId="0" fillId="0" borderId="1" xfId="1" applyFont="1" applyBorder="1"/>
    <xf numFmtId="44" fontId="0" fillId="3" borderId="1" xfId="1" applyFont="1" applyFill="1" applyBorder="1"/>
    <xf numFmtId="167" fontId="0" fillId="0" borderId="0" xfId="0" applyNumberFormat="1"/>
    <xf numFmtId="165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colors>
    <mruColors>
      <color rgb="FFFF99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FA453-0583-4DC5-914F-1561A0EB942E}">
  <dimension ref="A1:C10"/>
  <sheetViews>
    <sheetView workbookViewId="0">
      <selection activeCell="B8" sqref="B8"/>
    </sheetView>
  </sheetViews>
  <sheetFormatPr defaultRowHeight="14.4" x14ac:dyDescent="0.3"/>
  <cols>
    <col min="1" max="1" width="60.44140625" customWidth="1"/>
    <col min="2" max="2" width="11.88671875" customWidth="1"/>
    <col min="3" max="3" width="17.109375" customWidth="1"/>
  </cols>
  <sheetData>
    <row r="1" spans="1:3" ht="27.75" customHeight="1" x14ac:dyDescent="0.3">
      <c r="A1" s="25" t="s">
        <v>0</v>
      </c>
      <c r="B1" s="25"/>
      <c r="C1" s="25"/>
    </row>
    <row r="2" spans="1:3" ht="45.75" customHeight="1" x14ac:dyDescent="0.3">
      <c r="A2" s="7" t="s">
        <v>1</v>
      </c>
      <c r="B2" s="8" t="s">
        <v>2</v>
      </c>
      <c r="C2" s="8" t="s">
        <v>3</v>
      </c>
    </row>
    <row r="3" spans="1:3" ht="21.75" customHeight="1" x14ac:dyDescent="0.3">
      <c r="A3" s="9" t="s">
        <v>4</v>
      </c>
      <c r="B3" s="10">
        <v>300</v>
      </c>
      <c r="C3" s="10">
        <f>B3*$B$10</f>
        <v>8040</v>
      </c>
    </row>
    <row r="4" spans="1:3" x14ac:dyDescent="0.3">
      <c r="A4" s="11" t="s">
        <v>5</v>
      </c>
      <c r="B4" s="10">
        <v>50</v>
      </c>
      <c r="C4" s="10">
        <f t="shared" ref="C4:C7" si="0">B4*$B$10</f>
        <v>1340</v>
      </c>
    </row>
    <row r="5" spans="1:3" x14ac:dyDescent="0.3">
      <c r="A5" s="11" t="s">
        <v>6</v>
      </c>
      <c r="B5" s="10">
        <v>60</v>
      </c>
      <c r="C5" s="10">
        <f t="shared" si="0"/>
        <v>1608</v>
      </c>
    </row>
    <row r="6" spans="1:3" x14ac:dyDescent="0.3">
      <c r="A6" s="11" t="s">
        <v>7</v>
      </c>
      <c r="B6" s="10">
        <v>30</v>
      </c>
      <c r="C6" s="10">
        <f t="shared" si="0"/>
        <v>804</v>
      </c>
    </row>
    <row r="7" spans="1:3" x14ac:dyDescent="0.3">
      <c r="A7" s="11" t="s">
        <v>8</v>
      </c>
      <c r="B7" s="10">
        <v>60</v>
      </c>
      <c r="C7" s="10">
        <f t="shared" si="0"/>
        <v>1608</v>
      </c>
    </row>
    <row r="8" spans="1:3" x14ac:dyDescent="0.3">
      <c r="A8" s="12" t="s">
        <v>9</v>
      </c>
      <c r="B8" s="10">
        <f>SUM(B3:B7)</f>
        <v>500</v>
      </c>
      <c r="C8" s="10">
        <f>SUM(C3:C7)</f>
        <v>13400</v>
      </c>
    </row>
    <row r="10" spans="1:3" x14ac:dyDescent="0.3">
      <c r="A10" s="1" t="s">
        <v>10</v>
      </c>
      <c r="B10" s="2">
        <v>26.8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8B914-3197-4E7B-8254-092BBC5DCF86}">
  <dimension ref="A1:G25"/>
  <sheetViews>
    <sheetView tabSelected="1" topLeftCell="A2" workbookViewId="0">
      <selection activeCell="G19" sqref="G19"/>
    </sheetView>
  </sheetViews>
  <sheetFormatPr defaultRowHeight="14.4" x14ac:dyDescent="0.3"/>
  <cols>
    <col min="1" max="1" width="28.44140625" customWidth="1"/>
    <col min="2" max="2" width="10" customWidth="1"/>
    <col min="3" max="3" width="13.44140625" customWidth="1"/>
    <col min="4" max="4" width="10" customWidth="1"/>
    <col min="5" max="5" width="11" customWidth="1"/>
    <col min="6" max="6" width="16.109375" customWidth="1"/>
    <col min="7" max="7" width="17.44140625" customWidth="1"/>
  </cols>
  <sheetData>
    <row r="1" spans="1:7" x14ac:dyDescent="0.3">
      <c r="A1" s="26" t="s">
        <v>11</v>
      </c>
      <c r="B1" s="26"/>
      <c r="C1" s="26"/>
      <c r="D1" s="26"/>
      <c r="E1" s="26"/>
      <c r="F1" s="26"/>
      <c r="G1" s="26"/>
    </row>
    <row r="2" spans="1:7" ht="48.75" customHeight="1" x14ac:dyDescent="0.3">
      <c r="A2" s="5" t="s">
        <v>12</v>
      </c>
      <c r="B2" s="6" t="s">
        <v>13</v>
      </c>
      <c r="C2" s="6" t="s">
        <v>36</v>
      </c>
      <c r="D2" s="6" t="s">
        <v>14</v>
      </c>
      <c r="E2" s="6" t="s">
        <v>35</v>
      </c>
      <c r="F2" s="5" t="s">
        <v>15</v>
      </c>
      <c r="G2" s="6" t="s">
        <v>16</v>
      </c>
    </row>
    <row r="3" spans="1:7" x14ac:dyDescent="0.3">
      <c r="A3" s="13" t="s">
        <v>17</v>
      </c>
      <c r="B3" s="13"/>
      <c r="C3" s="13"/>
      <c r="D3" s="13"/>
      <c r="E3" s="13"/>
      <c r="F3" s="13"/>
      <c r="G3" s="13"/>
    </row>
    <row r="4" spans="1:7" x14ac:dyDescent="0.3">
      <c r="A4" s="4" t="s">
        <v>18</v>
      </c>
      <c r="B4" s="4"/>
      <c r="C4" s="18">
        <v>1750</v>
      </c>
      <c r="D4" s="3">
        <v>3</v>
      </c>
      <c r="E4" s="20">
        <f>C4*D4</f>
        <v>5250</v>
      </c>
      <c r="F4" s="22">
        <f>E4*$D$25</f>
        <v>140700</v>
      </c>
      <c r="G4" s="22">
        <f>IF(C4&gt;1000,(E4-(E4*0.05))*$D$25,C4*D4*$D$25)</f>
        <v>133665</v>
      </c>
    </row>
    <row r="5" spans="1:7" x14ac:dyDescent="0.3">
      <c r="A5" s="4" t="s">
        <v>19</v>
      </c>
      <c r="B5" s="4"/>
      <c r="C5" s="18">
        <v>50</v>
      </c>
      <c r="D5" s="3">
        <v>3</v>
      </c>
      <c r="E5" s="20">
        <f t="shared" ref="E5:E20" si="0">C5*D5</f>
        <v>150</v>
      </c>
      <c r="F5" s="22">
        <f t="shared" ref="F5:F21" si="1">E5*$D$25</f>
        <v>4020</v>
      </c>
      <c r="G5" s="22">
        <f>IF(C5&gt;1000,(E5-(E5*0.05))*$D$25,C5*D5*$D$25)</f>
        <v>4020</v>
      </c>
    </row>
    <row r="6" spans="1:7" ht="28.8" x14ac:dyDescent="0.3">
      <c r="A6" s="17" t="s">
        <v>20</v>
      </c>
      <c r="B6" s="13"/>
      <c r="C6" s="19"/>
      <c r="D6" s="16"/>
      <c r="E6" s="21"/>
      <c r="F6" s="23"/>
      <c r="G6" s="23"/>
    </row>
    <row r="7" spans="1:7" x14ac:dyDescent="0.3">
      <c r="A7" s="4" t="s">
        <v>21</v>
      </c>
      <c r="B7" s="4"/>
      <c r="C7" s="18">
        <v>30</v>
      </c>
      <c r="D7" s="3">
        <v>3</v>
      </c>
      <c r="E7" s="20">
        <f t="shared" si="0"/>
        <v>90</v>
      </c>
      <c r="F7" s="22">
        <f t="shared" si="1"/>
        <v>2412</v>
      </c>
      <c r="G7" s="22">
        <f>IF(C7&gt;1000,(E7-(E7*0.05))*$D$25,C7*D7*$D$25)</f>
        <v>2412</v>
      </c>
    </row>
    <row r="8" spans="1:7" x14ac:dyDescent="0.3">
      <c r="A8" s="4" t="s">
        <v>22</v>
      </c>
      <c r="B8" s="4"/>
      <c r="C8" s="18">
        <v>1</v>
      </c>
      <c r="D8" s="3">
        <v>100</v>
      </c>
      <c r="E8" s="20">
        <f t="shared" si="0"/>
        <v>100</v>
      </c>
      <c r="F8" s="22">
        <f t="shared" si="1"/>
        <v>2680</v>
      </c>
      <c r="G8" s="22">
        <f>IF(C8&gt;1000,(E8-(E8*0.05))*$D$25,C8*D8*$D$25)</f>
        <v>2680</v>
      </c>
    </row>
    <row r="9" spans="1:7" x14ac:dyDescent="0.3">
      <c r="A9" s="13" t="s">
        <v>23</v>
      </c>
      <c r="B9" s="13"/>
      <c r="C9" s="19"/>
      <c r="D9" s="16"/>
      <c r="E9" s="21"/>
      <c r="F9" s="23"/>
      <c r="G9" s="23"/>
    </row>
    <row r="10" spans="1:7" x14ac:dyDescent="0.3">
      <c r="A10" s="4" t="s">
        <v>24</v>
      </c>
      <c r="B10" s="4"/>
      <c r="C10" s="18">
        <v>530</v>
      </c>
      <c r="D10" s="3">
        <v>1</v>
      </c>
      <c r="E10" s="20">
        <f t="shared" si="0"/>
        <v>530</v>
      </c>
      <c r="F10" s="22">
        <f t="shared" si="1"/>
        <v>14204</v>
      </c>
      <c r="G10" s="22">
        <f>IF(C10&gt;1000,(E10-(E10*0.05))*$D$25,C10*D10*$D$25)</f>
        <v>14204</v>
      </c>
    </row>
    <row r="11" spans="1:7" x14ac:dyDescent="0.3">
      <c r="A11" s="4" t="s">
        <v>25</v>
      </c>
      <c r="B11" s="4"/>
      <c r="C11" s="18">
        <v>300</v>
      </c>
      <c r="D11" s="3">
        <v>1</v>
      </c>
      <c r="E11" s="20">
        <f t="shared" si="0"/>
        <v>300</v>
      </c>
      <c r="F11" s="22">
        <f t="shared" si="1"/>
        <v>8040</v>
      </c>
      <c r="G11" s="22">
        <f>IF(C11&gt;1000,(E11-(E11*0.05))*$D$25,C11*D11*$D$25)</f>
        <v>8040</v>
      </c>
    </row>
    <row r="12" spans="1:7" x14ac:dyDescent="0.3">
      <c r="A12" s="13" t="s">
        <v>26</v>
      </c>
      <c r="B12" s="13"/>
      <c r="C12" s="19"/>
      <c r="D12" s="16"/>
      <c r="E12" s="21"/>
      <c r="F12" s="23"/>
      <c r="G12" s="23"/>
    </row>
    <row r="13" spans="1:7" x14ac:dyDescent="0.3">
      <c r="A13" s="4" t="s">
        <v>27</v>
      </c>
      <c r="B13" s="4"/>
      <c r="C13" s="18">
        <v>2700</v>
      </c>
      <c r="D13" s="3">
        <v>1</v>
      </c>
      <c r="E13" s="20">
        <f t="shared" si="0"/>
        <v>2700</v>
      </c>
      <c r="F13" s="22">
        <f t="shared" si="1"/>
        <v>72360</v>
      </c>
      <c r="G13" s="22">
        <f>IF(C13&gt;1000,(E13-(E13*0.05))*$D$25,C13*D13*$D$25)</f>
        <v>68742</v>
      </c>
    </row>
    <row r="14" spans="1:7" x14ac:dyDescent="0.3">
      <c r="A14" s="4" t="s">
        <v>28</v>
      </c>
      <c r="B14" s="4"/>
      <c r="C14" s="18">
        <v>150</v>
      </c>
      <c r="D14" s="3">
        <v>2</v>
      </c>
      <c r="E14" s="20">
        <f t="shared" si="0"/>
        <v>300</v>
      </c>
      <c r="F14" s="22">
        <f t="shared" si="1"/>
        <v>8040</v>
      </c>
      <c r="G14" s="22">
        <f>IF(C14&gt;1000,(E14-(E14*0.05))*$D$25,C14*D14*$D$25)</f>
        <v>8040</v>
      </c>
    </row>
    <row r="15" spans="1:7" x14ac:dyDescent="0.3">
      <c r="A15" s="13" t="s">
        <v>29</v>
      </c>
      <c r="B15" s="13"/>
      <c r="C15" s="19"/>
      <c r="D15" s="16"/>
      <c r="E15" s="21"/>
      <c r="F15" s="23"/>
      <c r="G15" s="23"/>
    </row>
    <row r="16" spans="1:7" x14ac:dyDescent="0.3">
      <c r="A16" s="4" t="s">
        <v>30</v>
      </c>
      <c r="B16" s="4"/>
      <c r="C16" s="18">
        <v>470</v>
      </c>
      <c r="D16" s="3">
        <v>1</v>
      </c>
      <c r="E16" s="20">
        <f t="shared" si="0"/>
        <v>470</v>
      </c>
      <c r="F16" s="22">
        <f t="shared" si="1"/>
        <v>12596</v>
      </c>
      <c r="G16" s="22">
        <f>IF(C16&gt;1000,(E16-(E16*0.05))*$D$25,C16*D16*$D$25)</f>
        <v>12596</v>
      </c>
    </row>
    <row r="17" spans="1:7" x14ac:dyDescent="0.3">
      <c r="A17" s="4" t="s">
        <v>31</v>
      </c>
      <c r="B17" s="4"/>
      <c r="C17" s="18">
        <v>3500</v>
      </c>
      <c r="D17" s="3">
        <v>1</v>
      </c>
      <c r="E17" s="20">
        <f t="shared" si="0"/>
        <v>3500</v>
      </c>
      <c r="F17" s="22">
        <f t="shared" si="1"/>
        <v>93800</v>
      </c>
      <c r="G17" s="22">
        <f>IF(C17&gt;1000,(E17-(E17*0.05))*$D$25,C17*D17*$D$25)</f>
        <v>89110</v>
      </c>
    </row>
    <row r="18" spans="1:7" x14ac:dyDescent="0.3">
      <c r="A18" s="13" t="s">
        <v>32</v>
      </c>
      <c r="B18" s="13"/>
      <c r="C18" s="19"/>
      <c r="D18" s="16"/>
      <c r="E18" s="21"/>
      <c r="F18" s="23"/>
      <c r="G18" s="23"/>
    </row>
    <row r="19" spans="1:7" x14ac:dyDescent="0.3">
      <c r="A19" s="4" t="s">
        <v>33</v>
      </c>
      <c r="B19" s="4"/>
      <c r="C19" s="18">
        <v>110</v>
      </c>
      <c r="D19" s="3">
        <v>1</v>
      </c>
      <c r="E19" s="20">
        <f t="shared" si="0"/>
        <v>110</v>
      </c>
      <c r="F19" s="22">
        <f t="shared" si="1"/>
        <v>2948</v>
      </c>
      <c r="G19" s="22">
        <f>IF(C19&gt;1000,(E19-(E19*0.05))*$D$25,C19*D19*$D$25)</f>
        <v>2948</v>
      </c>
    </row>
    <row r="20" spans="1:7" ht="28.8" x14ac:dyDescent="0.3">
      <c r="A20" s="14" t="s">
        <v>34</v>
      </c>
      <c r="B20" s="4"/>
      <c r="C20" s="18">
        <v>115</v>
      </c>
      <c r="D20" s="3">
        <v>4</v>
      </c>
      <c r="E20" s="20">
        <f t="shared" si="0"/>
        <v>460</v>
      </c>
      <c r="F20" s="22">
        <f t="shared" si="1"/>
        <v>12328</v>
      </c>
      <c r="G20" s="22">
        <f>IF(C20&gt;1000,(E20-(E20*0.05))*$D$25,C20)</f>
        <v>115</v>
      </c>
    </row>
    <row r="21" spans="1:7" x14ac:dyDescent="0.3">
      <c r="A21" s="15" t="s">
        <v>9</v>
      </c>
      <c r="B21" s="4"/>
      <c r="C21" s="18">
        <f>SUM(C4:C20)</f>
        <v>9706</v>
      </c>
      <c r="D21" s="3">
        <f>SUM(D4:D20)</f>
        <v>121</v>
      </c>
      <c r="E21" s="20">
        <f>SUM(E4:E20)</f>
        <v>13960</v>
      </c>
      <c r="F21" s="22">
        <f t="shared" si="1"/>
        <v>374128</v>
      </c>
      <c r="G21" s="22">
        <f>SUM(G4:G20)</f>
        <v>346572</v>
      </c>
    </row>
    <row r="25" spans="1:7" x14ac:dyDescent="0.3">
      <c r="C25" t="s">
        <v>37</v>
      </c>
      <c r="D25" s="24">
        <v>26.8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Финансовый отдел</vt:lpstr>
      <vt:lpstr>См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 Колледжа</dc:creator>
  <cp:lastModifiedBy>Дмитрий</cp:lastModifiedBy>
  <dcterms:created xsi:type="dcterms:W3CDTF">2023-10-19T07:07:41Z</dcterms:created>
  <dcterms:modified xsi:type="dcterms:W3CDTF">2023-11-03T10:34:22Z</dcterms:modified>
</cp:coreProperties>
</file>