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hns\Documents\D Drive\Modules &amp; Courses\Decision Analysis\2022S2\Course Materials\1. Intro and Decision Making\"/>
    </mc:Choice>
  </mc:AlternateContent>
  <xr:revisionPtr revIDLastSave="0" documentId="13_ncr:1_{FADDA4A5-5573-44D4-8426-CC54556C8E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" sheetId="8" r:id="rId1"/>
    <sheet name="Q2" sheetId="5" r:id="rId2"/>
    <sheet name="Q3" sheetId="4" r:id="rId3"/>
    <sheet name="Q4" sheetId="7" r:id="rId4"/>
  </sheets>
  <definedNames>
    <definedName name="MinimizeCosts" localSheetId="0">FALSE</definedName>
    <definedName name="MinimizeCosts" localSheetId="2">FALSE</definedName>
    <definedName name="MinimizeCosts" localSheetId="3">FALSE</definedName>
    <definedName name="_xlnm.Print_Area" localSheetId="0">'Q1'!TreeDiagram</definedName>
    <definedName name="_xlnm.Print_Area" localSheetId="2">'Q3'!TreeDiagram</definedName>
    <definedName name="_xlnm.Print_Area" localSheetId="3">'Q4'!TreeDiagram</definedName>
    <definedName name="TreeData" localSheetId="0">'Q1'!$GH$1001:$GV$1012</definedName>
    <definedName name="TreeData" localSheetId="2">'Q3'!$GH$1001:$GV$1009</definedName>
    <definedName name="TreeData" localSheetId="3">'Q4'!$GH$1001:$GV$1007</definedName>
    <definedName name="TreeDiagBase" localSheetId="0">'Q1'!$B$8</definedName>
    <definedName name="TreeDiagBase" localSheetId="2">'Q3'!$A$1</definedName>
    <definedName name="TreeDiagBase" localSheetId="3">'Q4'!$D$9</definedName>
    <definedName name="TreeDiagram" localSheetId="0">'Q1'!$B$8:$T$41</definedName>
    <definedName name="TreeDiagram" localSheetId="2">'Q3'!$A$1:$K$29</definedName>
    <definedName name="TreeDiagram" localSheetId="3">'Q4'!$D$9:$N$27</definedName>
    <definedName name="UseExpUtility" localSheetId="0">FALSE</definedName>
    <definedName name="UseExpUtility" localSheetId="2">FALSE</definedName>
    <definedName name="UseExpUtility" localSheetId="3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8" l="1"/>
  <c r="R31" i="8" s="1"/>
  <c r="R26" i="8"/>
  <c r="N28" i="8" s="1"/>
  <c r="R21" i="8"/>
  <c r="R16" i="8"/>
  <c r="N18" i="8" s="1"/>
  <c r="N11" i="8"/>
  <c r="J36" i="8"/>
  <c r="T40" i="8"/>
  <c r="F41" i="8" s="1"/>
  <c r="L27" i="7"/>
  <c r="L22" i="7"/>
  <c r="L17" i="7"/>
  <c r="L12" i="7"/>
  <c r="I14" i="4"/>
  <c r="E9" i="4" s="1"/>
  <c r="A16" i="4" s="1"/>
  <c r="B15" i="4" s="1"/>
  <c r="C20" i="5"/>
  <c r="C19" i="5"/>
  <c r="D22" i="5" s="1"/>
  <c r="C14" i="5"/>
  <c r="D14" i="5"/>
  <c r="E14" i="5"/>
  <c r="F14" i="5"/>
  <c r="C13" i="5"/>
  <c r="F13" i="5" s="1"/>
  <c r="D13" i="5"/>
  <c r="E13" i="5"/>
  <c r="H6" i="5"/>
  <c r="I6" i="5" s="1"/>
  <c r="H5" i="5"/>
  <c r="I8" i="5" s="1"/>
  <c r="F6" i="5"/>
  <c r="F5" i="5"/>
  <c r="G8" i="5"/>
  <c r="G6" i="5"/>
  <c r="G5" i="5"/>
  <c r="I29" i="4"/>
  <c r="I24" i="4"/>
  <c r="I19" i="4"/>
  <c r="I9" i="4"/>
  <c r="I4" i="4"/>
  <c r="E24" i="4"/>
  <c r="J19" i="8" l="1"/>
  <c r="K18" i="8" s="1"/>
  <c r="H14" i="7"/>
  <c r="H24" i="7"/>
  <c r="F15" i="5"/>
  <c r="G14" i="5" s="1"/>
  <c r="I5" i="5"/>
  <c r="F27" i="8" l="1"/>
  <c r="B34" i="8" s="1"/>
  <c r="C33" i="8" s="1"/>
  <c r="D19" i="7"/>
  <c r="E18" i="7" s="1"/>
  <c r="G13" i="5"/>
</calcChain>
</file>

<file path=xl/sharedStrings.xml><?xml version="1.0" encoding="utf-8"?>
<sst xmlns="http://schemas.openxmlformats.org/spreadsheetml/2006/main" count="134" uniqueCount="55">
  <si>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</si>
  <si>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</si>
  <si>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</si>
  <si>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</si>
  <si>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</si>
  <si>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</si>
  <si>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</si>
  <si>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</si>
  <si>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</si>
  <si>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</si>
  <si>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</si>
  <si>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</si>
  <si>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</si>
  <si>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</si>
  <si>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</si>
  <si>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</si>
  <si>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</si>
  <si>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</si>
  <si>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E</t>
  </si>
  <si>
    <t>Expand</t>
  </si>
  <si>
    <t>Move</t>
  </si>
  <si>
    <t>D1</t>
  </si>
  <si>
    <t>D2</t>
  </si>
  <si>
    <t>States of Nature</t>
  </si>
  <si>
    <t>Payoff Table</t>
  </si>
  <si>
    <t>Decision 
Alternatives</t>
  </si>
  <si>
    <t>Maximum 
Payoff</t>
  </si>
  <si>
    <t>Recommended 
Decision</t>
  </si>
  <si>
    <t>Minimum 
Payoff</t>
  </si>
  <si>
    <t>MAXIMAX:</t>
  </si>
  <si>
    <t>Opportunity Loss Table</t>
  </si>
  <si>
    <t>Maximum
Regret</t>
  </si>
  <si>
    <t>MINIMAX Regret:</t>
  </si>
  <si>
    <t>Recommended
Decision</t>
  </si>
  <si>
    <t>Expected Value Approach</t>
  </si>
  <si>
    <t>EV(D1) =</t>
  </si>
  <si>
    <t>EV(D2) =</t>
  </si>
  <si>
    <t>Optimum decision is</t>
  </si>
  <si>
    <t>MAXIMIN:</t>
  </si>
  <si>
    <t>TreePlan Student License</t>
  </si>
  <si>
    <t>For Education Only</t>
  </si>
  <si>
    <t>Prepare proposal</t>
  </si>
  <si>
    <t>Rival Store</t>
  </si>
  <si>
    <t xml:space="preserve">No rival </t>
  </si>
  <si>
    <t>No Rival</t>
  </si>
  <si>
    <t>Don't Prepare</t>
  </si>
  <si>
    <t>Not Awarded contract</t>
  </si>
  <si>
    <t>Awarded Contract</t>
  </si>
  <si>
    <t>Use mechanical method</t>
  </si>
  <si>
    <t>Try electronic</t>
  </si>
  <si>
    <t>Try magnetic</t>
  </si>
  <si>
    <t>Electronic success</t>
  </si>
  <si>
    <t>Electronic failure</t>
  </si>
  <si>
    <t>Magnetic success</t>
  </si>
  <si>
    <t>magnetic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</si>
</sst>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0" xfId="1" applyFont="1" applyProtection="1">
      <protection locked="0" hidden="1"/>
    </xf>
    <xf numFmtId="0" fontId="4" fillId="0" borderId="0" xfId="1" applyFont="1"/>
  </cellXfs>
  <cellStyles count="2">
    <cellStyle name="Normal" xfId="0" builtinId="0"/>
    <cellStyle name="Normal 3" xfId="1" xr:uid="{B2123657-B0DC-4B56-B795-EE8708FABD7A}"/>
  </cellStyles>
  <dxfs count="0"/>
  <tableStyles count="0" defaultTableStyle="TableStyleMedium2" defaultPivotStyle="PivotStyleLight16"/>
  <colors>
    <mruColors>
      <color rgb="FF00FFFF"/>
      <color rgb="FFCCFFFF"/>
      <color rgb="FF0066FF"/>
      <color rgb="FF99FF99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25</xdr:row>
      <xdr:rowOff>152400</xdr:rowOff>
    </xdr:to>
    <xdr:sp macro="" textlink="">
      <xdr:nvSpPr>
        <xdr:cNvPr id="28" name="Circle 1">
          <a:extLst>
            <a:ext uri="{FF2B5EF4-FFF2-40B4-BE49-F238E27FC236}">
              <a16:creationId xmlns:a16="http://schemas.microsoft.com/office/drawing/2014/main" id="{7F3813A7-9159-43A4-BE2A-B37448BECA51}"/>
            </a:ext>
          </a:extLst>
        </xdr:cNvPr>
        <xdr:cNvSpPr/>
      </xdr:nvSpPr>
      <xdr:spPr>
        <a:xfrm>
          <a:off x="2844800" y="46037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4</xdr:col>
      <xdr:colOff>0</xdr:colOff>
      <xdr:row>25</xdr:row>
      <xdr:rowOff>76200</xdr:rowOff>
    </xdr:from>
    <xdr:to>
      <xdr:col>6</xdr:col>
      <xdr:colOff>0</xdr:colOff>
      <xdr:row>25</xdr:row>
      <xdr:rowOff>76200</xdr:rowOff>
    </xdr:to>
    <xdr:sp macro="" textlink="">
      <xdr:nvSpPr>
        <xdr:cNvPr id="6200" name="Line 56">
          <a:extLst>
            <a:ext uri="{FF2B5EF4-FFF2-40B4-BE49-F238E27FC236}">
              <a16:creationId xmlns:a16="http://schemas.microsoft.com/office/drawing/2014/main" id="{345ADDC6-F342-452B-B7BB-A3C6474C40E6}"/>
            </a:ext>
          </a:extLst>
        </xdr:cNvPr>
        <xdr:cNvSpPr>
          <a:spLocks noChangeShapeType="1"/>
        </xdr:cNvSpPr>
      </xdr:nvSpPr>
      <xdr:spPr bwMode="auto">
        <a:xfrm>
          <a:off x="1625600" y="46799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25</xdr:row>
      <xdr:rowOff>76200</xdr:rowOff>
    </xdr:from>
    <xdr:to>
      <xdr:col>4</xdr:col>
      <xdr:colOff>0</xdr:colOff>
      <xdr:row>32</xdr:row>
      <xdr:rowOff>76200</xdr:rowOff>
    </xdr:to>
    <xdr:sp macro="" textlink="">
      <xdr:nvSpPr>
        <xdr:cNvPr id="6201" name="Line 57">
          <a:extLst>
            <a:ext uri="{FF2B5EF4-FFF2-40B4-BE49-F238E27FC236}">
              <a16:creationId xmlns:a16="http://schemas.microsoft.com/office/drawing/2014/main" id="{7A892198-341F-4649-8517-392A933D5E7A}"/>
            </a:ext>
          </a:extLst>
        </xdr:cNvPr>
        <xdr:cNvSpPr>
          <a:spLocks noChangeShapeType="1"/>
        </xdr:cNvSpPr>
      </xdr:nvSpPr>
      <xdr:spPr bwMode="auto">
        <a:xfrm flipV="1">
          <a:off x="1371600" y="4679950"/>
          <a:ext cx="254000" cy="128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29" name="Triangle 2">
          <a:extLst>
            <a:ext uri="{FF2B5EF4-FFF2-40B4-BE49-F238E27FC236}">
              <a16:creationId xmlns:a16="http://schemas.microsoft.com/office/drawing/2014/main" id="{A0C45681-9E19-4463-80C6-2136BBCCBDFF}"/>
            </a:ext>
          </a:extLst>
        </xdr:cNvPr>
        <xdr:cNvSpPr/>
      </xdr:nvSpPr>
      <xdr:spPr>
        <a:xfrm rot="16200000">
          <a:off x="2844800" y="7181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39</xdr:row>
      <xdr:rowOff>76200</xdr:rowOff>
    </xdr:from>
    <xdr:to>
      <xdr:col>18</xdr:col>
      <xdr:colOff>0</xdr:colOff>
      <xdr:row>39</xdr:row>
      <xdr:rowOff>76200</xdr:rowOff>
    </xdr:to>
    <xdr:sp macro="" textlink="">
      <xdr:nvSpPr>
        <xdr:cNvPr id="6202" name="Line 58">
          <a:extLst>
            <a:ext uri="{FF2B5EF4-FFF2-40B4-BE49-F238E27FC236}">
              <a16:creationId xmlns:a16="http://schemas.microsoft.com/office/drawing/2014/main" id="{EFB2B5FF-1FEA-4C9B-9052-D39CE44A6294}"/>
            </a:ext>
          </a:extLst>
        </xdr:cNvPr>
        <xdr:cNvSpPr>
          <a:spLocks noChangeShapeType="1"/>
        </xdr:cNvSpPr>
      </xdr:nvSpPr>
      <xdr:spPr bwMode="auto">
        <a:xfrm>
          <a:off x="2997200" y="7258050"/>
          <a:ext cx="472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6203" name="Line 59">
          <a:extLst>
            <a:ext uri="{FF2B5EF4-FFF2-40B4-BE49-F238E27FC236}">
              <a16:creationId xmlns:a16="http://schemas.microsoft.com/office/drawing/2014/main" id="{EA57BC28-FD16-4AB3-B4EE-75360A9FCA96}"/>
            </a:ext>
          </a:extLst>
        </xdr:cNvPr>
        <xdr:cNvSpPr>
          <a:spLocks noChangeShapeType="1"/>
        </xdr:cNvSpPr>
      </xdr:nvSpPr>
      <xdr:spPr bwMode="auto">
        <a:xfrm>
          <a:off x="1625600" y="72580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32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6204" name="Line 60">
          <a:extLst>
            <a:ext uri="{FF2B5EF4-FFF2-40B4-BE49-F238E27FC236}">
              <a16:creationId xmlns:a16="http://schemas.microsoft.com/office/drawing/2014/main" id="{B11ECC63-7B12-4660-A473-46824977871F}"/>
            </a:ext>
          </a:extLst>
        </xdr:cNvPr>
        <xdr:cNvSpPr>
          <a:spLocks noChangeShapeType="1"/>
        </xdr:cNvSpPr>
      </xdr:nvSpPr>
      <xdr:spPr bwMode="auto">
        <a:xfrm>
          <a:off x="1371600" y="5969000"/>
          <a:ext cx="254000" cy="128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0</xdr:colOff>
      <xdr:row>17</xdr:row>
      <xdr:rowOff>152400</xdr:rowOff>
    </xdr:to>
    <xdr:sp macro="" textlink="">
      <xdr:nvSpPr>
        <xdr:cNvPr id="30" name="Square 3">
          <a:extLst>
            <a:ext uri="{FF2B5EF4-FFF2-40B4-BE49-F238E27FC236}">
              <a16:creationId xmlns:a16="http://schemas.microsoft.com/office/drawing/2014/main" id="{2609EC34-87D2-45DA-BFD8-8E094CFBBB5C}"/>
            </a:ext>
          </a:extLst>
        </xdr:cNvPr>
        <xdr:cNvSpPr/>
      </xdr:nvSpPr>
      <xdr:spPr>
        <a:xfrm>
          <a:off x="4470400" y="31305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8</xdr:col>
      <xdr:colOff>0</xdr:colOff>
      <xdr:row>17</xdr:row>
      <xdr:rowOff>76200</xdr:rowOff>
    </xdr:from>
    <xdr:to>
      <xdr:col>10</xdr:col>
      <xdr:colOff>0</xdr:colOff>
      <xdr:row>17</xdr:row>
      <xdr:rowOff>76200</xdr:rowOff>
    </xdr:to>
    <xdr:sp macro="" textlink="">
      <xdr:nvSpPr>
        <xdr:cNvPr id="6205" name="Line 61">
          <a:extLst>
            <a:ext uri="{FF2B5EF4-FFF2-40B4-BE49-F238E27FC236}">
              <a16:creationId xmlns:a16="http://schemas.microsoft.com/office/drawing/2014/main" id="{6FAAF54D-D1E2-468F-807F-76D8ABF6D949}"/>
            </a:ext>
          </a:extLst>
        </xdr:cNvPr>
        <xdr:cNvSpPr>
          <a:spLocks noChangeShapeType="1"/>
        </xdr:cNvSpPr>
      </xdr:nvSpPr>
      <xdr:spPr bwMode="auto">
        <a:xfrm>
          <a:off x="3251200" y="32067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8</xdr:col>
      <xdr:colOff>0</xdr:colOff>
      <xdr:row>25</xdr:row>
      <xdr:rowOff>76200</xdr:rowOff>
    </xdr:to>
    <xdr:sp macro="" textlink="">
      <xdr:nvSpPr>
        <xdr:cNvPr id="6206" name="Line 62">
          <a:extLst>
            <a:ext uri="{FF2B5EF4-FFF2-40B4-BE49-F238E27FC236}">
              <a16:creationId xmlns:a16="http://schemas.microsoft.com/office/drawing/2014/main" id="{F8B0437F-3578-4572-8593-E805F05E2074}"/>
            </a:ext>
          </a:extLst>
        </xdr:cNvPr>
        <xdr:cNvSpPr>
          <a:spLocks noChangeShapeType="1"/>
        </xdr:cNvSpPr>
      </xdr:nvSpPr>
      <xdr:spPr bwMode="auto">
        <a:xfrm flipV="1">
          <a:off x="2997200" y="3206750"/>
          <a:ext cx="254000" cy="147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0</xdr:colOff>
      <xdr:row>34</xdr:row>
      <xdr:rowOff>152400</xdr:rowOff>
    </xdr:to>
    <xdr:sp macro="" textlink="">
      <xdr:nvSpPr>
        <xdr:cNvPr id="31" name="Triangle 4">
          <a:extLst>
            <a:ext uri="{FF2B5EF4-FFF2-40B4-BE49-F238E27FC236}">
              <a16:creationId xmlns:a16="http://schemas.microsoft.com/office/drawing/2014/main" id="{92716DB2-94CD-4A9C-B8B5-2CA0759BDC0D}"/>
            </a:ext>
          </a:extLst>
        </xdr:cNvPr>
        <xdr:cNvSpPr/>
      </xdr:nvSpPr>
      <xdr:spPr>
        <a:xfrm rot="16200000">
          <a:off x="4470400" y="6261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11</xdr:col>
      <xdr:colOff>0</xdr:colOff>
      <xdr:row>34</xdr:row>
      <xdr:rowOff>76200</xdr:rowOff>
    </xdr:from>
    <xdr:to>
      <xdr:col>18</xdr:col>
      <xdr:colOff>0</xdr:colOff>
      <xdr:row>34</xdr:row>
      <xdr:rowOff>76200</xdr:rowOff>
    </xdr:to>
    <xdr:sp macro="" textlink="">
      <xdr:nvSpPr>
        <xdr:cNvPr id="6207" name="Line 63">
          <a:extLst>
            <a:ext uri="{FF2B5EF4-FFF2-40B4-BE49-F238E27FC236}">
              <a16:creationId xmlns:a16="http://schemas.microsoft.com/office/drawing/2014/main" id="{78481B2A-505A-47D6-A830-A769C8A3B16B}"/>
            </a:ext>
          </a:extLst>
        </xdr:cNvPr>
        <xdr:cNvSpPr>
          <a:spLocks noChangeShapeType="1"/>
        </xdr:cNvSpPr>
      </xdr:nvSpPr>
      <xdr:spPr bwMode="auto">
        <a:xfrm>
          <a:off x="4622800" y="6337300"/>
          <a:ext cx="3098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34</xdr:row>
      <xdr:rowOff>76200</xdr:rowOff>
    </xdr:from>
    <xdr:to>
      <xdr:col>10</xdr:col>
      <xdr:colOff>0</xdr:colOff>
      <xdr:row>34</xdr:row>
      <xdr:rowOff>76200</xdr:rowOff>
    </xdr:to>
    <xdr:sp macro="" textlink="">
      <xdr:nvSpPr>
        <xdr:cNvPr id="6208" name="Line 64">
          <a:extLst>
            <a:ext uri="{FF2B5EF4-FFF2-40B4-BE49-F238E27FC236}">
              <a16:creationId xmlns:a16="http://schemas.microsoft.com/office/drawing/2014/main" id="{61001145-13AE-406F-9F36-29AAD22A9B3F}"/>
            </a:ext>
          </a:extLst>
        </xdr:cNvPr>
        <xdr:cNvSpPr>
          <a:spLocks noChangeShapeType="1"/>
        </xdr:cNvSpPr>
      </xdr:nvSpPr>
      <xdr:spPr bwMode="auto">
        <a:xfrm>
          <a:off x="3251200" y="63373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25</xdr:row>
      <xdr:rowOff>76200</xdr:rowOff>
    </xdr:from>
    <xdr:to>
      <xdr:col>8</xdr:col>
      <xdr:colOff>0</xdr:colOff>
      <xdr:row>34</xdr:row>
      <xdr:rowOff>76200</xdr:rowOff>
    </xdr:to>
    <xdr:sp macro="" textlink="">
      <xdr:nvSpPr>
        <xdr:cNvPr id="6209" name="Line 65">
          <a:extLst>
            <a:ext uri="{FF2B5EF4-FFF2-40B4-BE49-F238E27FC236}">
              <a16:creationId xmlns:a16="http://schemas.microsoft.com/office/drawing/2014/main" id="{F4C678ED-7617-4F3A-A3CE-ED1AE21CC885}"/>
            </a:ext>
          </a:extLst>
        </xdr:cNvPr>
        <xdr:cNvSpPr>
          <a:spLocks noChangeShapeType="1"/>
        </xdr:cNvSpPr>
      </xdr:nvSpPr>
      <xdr:spPr bwMode="auto">
        <a:xfrm>
          <a:off x="2997200" y="4679950"/>
          <a:ext cx="25400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9</xdr:row>
      <xdr:rowOff>152400</xdr:rowOff>
    </xdr:to>
    <xdr:sp macro="" textlink="">
      <xdr:nvSpPr>
        <xdr:cNvPr id="32" name="Triangle 5">
          <a:extLst>
            <a:ext uri="{FF2B5EF4-FFF2-40B4-BE49-F238E27FC236}">
              <a16:creationId xmlns:a16="http://schemas.microsoft.com/office/drawing/2014/main" id="{E59DEC7B-8AAC-4C4E-9FE9-E8B20E699C3A}"/>
            </a:ext>
          </a:extLst>
        </xdr:cNvPr>
        <xdr:cNvSpPr/>
      </xdr:nvSpPr>
      <xdr:spPr>
        <a:xfrm rot="16200000">
          <a:off x="6096000" y="1657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0</xdr:colOff>
      <xdr:row>9</xdr:row>
      <xdr:rowOff>76200</xdr:rowOff>
    </xdr:from>
    <xdr:to>
      <xdr:col>18</xdr:col>
      <xdr:colOff>0</xdr:colOff>
      <xdr:row>9</xdr:row>
      <xdr:rowOff>76200</xdr:rowOff>
    </xdr:to>
    <xdr:sp macro="" textlink="">
      <xdr:nvSpPr>
        <xdr:cNvPr id="6210" name="Line 66">
          <a:extLst>
            <a:ext uri="{FF2B5EF4-FFF2-40B4-BE49-F238E27FC236}">
              <a16:creationId xmlns:a16="http://schemas.microsoft.com/office/drawing/2014/main" id="{24871623-849A-43DA-A077-87DD1A8BE2C0}"/>
            </a:ext>
          </a:extLst>
        </xdr:cNvPr>
        <xdr:cNvSpPr>
          <a:spLocks noChangeShapeType="1"/>
        </xdr:cNvSpPr>
      </xdr:nvSpPr>
      <xdr:spPr bwMode="auto">
        <a:xfrm>
          <a:off x="6248400" y="1733550"/>
          <a:ext cx="147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76200</xdr:rowOff>
    </xdr:from>
    <xdr:to>
      <xdr:col>14</xdr:col>
      <xdr:colOff>0</xdr:colOff>
      <xdr:row>9</xdr:row>
      <xdr:rowOff>76200</xdr:rowOff>
    </xdr:to>
    <xdr:sp macro="" textlink="">
      <xdr:nvSpPr>
        <xdr:cNvPr id="6211" name="Line 67">
          <a:extLst>
            <a:ext uri="{FF2B5EF4-FFF2-40B4-BE49-F238E27FC236}">
              <a16:creationId xmlns:a16="http://schemas.microsoft.com/office/drawing/2014/main" id="{EA94E2AE-026F-4C26-8DE5-4F31DD42E637}"/>
            </a:ext>
          </a:extLst>
        </xdr:cNvPr>
        <xdr:cNvSpPr>
          <a:spLocks noChangeShapeType="1"/>
        </xdr:cNvSpPr>
      </xdr:nvSpPr>
      <xdr:spPr bwMode="auto">
        <a:xfrm>
          <a:off x="4876800" y="17335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17</xdr:row>
      <xdr:rowOff>76200</xdr:rowOff>
    </xdr:to>
    <xdr:sp macro="" textlink="">
      <xdr:nvSpPr>
        <xdr:cNvPr id="6212" name="Line 68">
          <a:extLst>
            <a:ext uri="{FF2B5EF4-FFF2-40B4-BE49-F238E27FC236}">
              <a16:creationId xmlns:a16="http://schemas.microsoft.com/office/drawing/2014/main" id="{52501B92-CCE4-41C2-AF46-B2972F991B62}"/>
            </a:ext>
          </a:extLst>
        </xdr:cNvPr>
        <xdr:cNvSpPr>
          <a:spLocks noChangeShapeType="1"/>
        </xdr:cNvSpPr>
      </xdr:nvSpPr>
      <xdr:spPr bwMode="auto">
        <a:xfrm flipV="1">
          <a:off x="4622800" y="1733550"/>
          <a:ext cx="254000" cy="147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0</xdr:colOff>
      <xdr:row>16</xdr:row>
      <xdr:rowOff>152400</xdr:rowOff>
    </xdr:to>
    <xdr:sp macro="" textlink="">
      <xdr:nvSpPr>
        <xdr:cNvPr id="33" name="Circle 6">
          <a:extLst>
            <a:ext uri="{FF2B5EF4-FFF2-40B4-BE49-F238E27FC236}">
              <a16:creationId xmlns:a16="http://schemas.microsoft.com/office/drawing/2014/main" id="{DCB60B15-8CB3-4EA2-A431-9F943745B13F}"/>
            </a:ext>
          </a:extLst>
        </xdr:cNvPr>
        <xdr:cNvSpPr/>
      </xdr:nvSpPr>
      <xdr:spPr>
        <a:xfrm>
          <a:off x="6096000" y="2946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0</xdr:colOff>
      <xdr:row>16</xdr:row>
      <xdr:rowOff>76200</xdr:rowOff>
    </xdr:from>
    <xdr:to>
      <xdr:col>14</xdr:col>
      <xdr:colOff>0</xdr:colOff>
      <xdr:row>16</xdr:row>
      <xdr:rowOff>76200</xdr:rowOff>
    </xdr:to>
    <xdr:sp macro="" textlink="">
      <xdr:nvSpPr>
        <xdr:cNvPr id="6213" name="Line 69">
          <a:extLst>
            <a:ext uri="{FF2B5EF4-FFF2-40B4-BE49-F238E27FC236}">
              <a16:creationId xmlns:a16="http://schemas.microsoft.com/office/drawing/2014/main" id="{3759327D-CCF4-4E61-9427-D9578AE42F5A}"/>
            </a:ext>
          </a:extLst>
        </xdr:cNvPr>
        <xdr:cNvSpPr>
          <a:spLocks noChangeShapeType="1"/>
        </xdr:cNvSpPr>
      </xdr:nvSpPr>
      <xdr:spPr bwMode="auto">
        <a:xfrm>
          <a:off x="4876800" y="30226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16</xdr:row>
      <xdr:rowOff>76200</xdr:rowOff>
    </xdr:from>
    <xdr:to>
      <xdr:col>12</xdr:col>
      <xdr:colOff>0</xdr:colOff>
      <xdr:row>17</xdr:row>
      <xdr:rowOff>76200</xdr:rowOff>
    </xdr:to>
    <xdr:sp macro="" textlink="">
      <xdr:nvSpPr>
        <xdr:cNvPr id="6214" name="Line 70">
          <a:extLst>
            <a:ext uri="{FF2B5EF4-FFF2-40B4-BE49-F238E27FC236}">
              <a16:creationId xmlns:a16="http://schemas.microsoft.com/office/drawing/2014/main" id="{B645CA0E-8F65-4AD0-B699-736A2FED1701}"/>
            </a:ext>
          </a:extLst>
        </xdr:cNvPr>
        <xdr:cNvSpPr>
          <a:spLocks noChangeShapeType="1"/>
        </xdr:cNvSpPr>
      </xdr:nvSpPr>
      <xdr:spPr bwMode="auto">
        <a:xfrm flipV="1">
          <a:off x="4622800" y="3022600"/>
          <a:ext cx="25400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15</xdr:col>
      <xdr:colOff>0</xdr:colOff>
      <xdr:row>26</xdr:row>
      <xdr:rowOff>152400</xdr:rowOff>
    </xdr:to>
    <xdr:sp macro="" textlink="">
      <xdr:nvSpPr>
        <xdr:cNvPr id="34" name="Circle 7">
          <a:extLst>
            <a:ext uri="{FF2B5EF4-FFF2-40B4-BE49-F238E27FC236}">
              <a16:creationId xmlns:a16="http://schemas.microsoft.com/office/drawing/2014/main" id="{FB28B8DE-B852-4B5D-AA24-CF440758706A}"/>
            </a:ext>
          </a:extLst>
        </xdr:cNvPr>
        <xdr:cNvSpPr/>
      </xdr:nvSpPr>
      <xdr:spPr>
        <a:xfrm>
          <a:off x="6096000" y="47879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0</xdr:colOff>
      <xdr:row>26</xdr:row>
      <xdr:rowOff>76200</xdr:rowOff>
    </xdr:from>
    <xdr:to>
      <xdr:col>14</xdr:col>
      <xdr:colOff>0</xdr:colOff>
      <xdr:row>26</xdr:row>
      <xdr:rowOff>76200</xdr:rowOff>
    </xdr:to>
    <xdr:sp macro="" textlink="">
      <xdr:nvSpPr>
        <xdr:cNvPr id="6215" name="Line 71">
          <a:extLst>
            <a:ext uri="{FF2B5EF4-FFF2-40B4-BE49-F238E27FC236}">
              <a16:creationId xmlns:a16="http://schemas.microsoft.com/office/drawing/2014/main" id="{E9649FA8-863F-480C-83B7-D45CC0A9490F}"/>
            </a:ext>
          </a:extLst>
        </xdr:cNvPr>
        <xdr:cNvSpPr>
          <a:spLocks noChangeShapeType="1"/>
        </xdr:cNvSpPr>
      </xdr:nvSpPr>
      <xdr:spPr bwMode="auto">
        <a:xfrm>
          <a:off x="4876800" y="48641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17</xdr:row>
      <xdr:rowOff>76200</xdr:rowOff>
    </xdr:from>
    <xdr:to>
      <xdr:col>12</xdr:col>
      <xdr:colOff>0</xdr:colOff>
      <xdr:row>26</xdr:row>
      <xdr:rowOff>76200</xdr:rowOff>
    </xdr:to>
    <xdr:sp macro="" textlink="">
      <xdr:nvSpPr>
        <xdr:cNvPr id="6216" name="Line 72">
          <a:extLst>
            <a:ext uri="{FF2B5EF4-FFF2-40B4-BE49-F238E27FC236}">
              <a16:creationId xmlns:a16="http://schemas.microsoft.com/office/drawing/2014/main" id="{B24E1FFA-4BB8-4AF1-A90D-B55E5B4B04A1}"/>
            </a:ext>
          </a:extLst>
        </xdr:cNvPr>
        <xdr:cNvSpPr>
          <a:spLocks noChangeShapeType="1"/>
        </xdr:cNvSpPr>
      </xdr:nvSpPr>
      <xdr:spPr bwMode="auto">
        <a:xfrm>
          <a:off x="4622800" y="3206750"/>
          <a:ext cx="25400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14</xdr:row>
      <xdr:rowOff>0</xdr:rowOff>
    </xdr:from>
    <xdr:to>
      <xdr:col>19</xdr:col>
      <xdr:colOff>0</xdr:colOff>
      <xdr:row>14</xdr:row>
      <xdr:rowOff>152400</xdr:rowOff>
    </xdr:to>
    <xdr:sp macro="" textlink="">
      <xdr:nvSpPr>
        <xdr:cNvPr id="35" name="Triangle 8">
          <a:extLst>
            <a:ext uri="{FF2B5EF4-FFF2-40B4-BE49-F238E27FC236}">
              <a16:creationId xmlns:a16="http://schemas.microsoft.com/office/drawing/2014/main" id="{EE550A5A-BE11-48AC-84C8-DBBB4929AED7}"/>
            </a:ext>
          </a:extLst>
        </xdr:cNvPr>
        <xdr:cNvSpPr/>
      </xdr:nvSpPr>
      <xdr:spPr>
        <a:xfrm rot="16200000">
          <a:off x="7721600" y="2578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0</xdr:colOff>
      <xdr:row>14</xdr:row>
      <xdr:rowOff>76200</xdr:rowOff>
    </xdr:from>
    <xdr:to>
      <xdr:col>18</xdr:col>
      <xdr:colOff>0</xdr:colOff>
      <xdr:row>14</xdr:row>
      <xdr:rowOff>76200</xdr:rowOff>
    </xdr:to>
    <xdr:sp macro="" textlink="">
      <xdr:nvSpPr>
        <xdr:cNvPr id="6217" name="Line 73">
          <a:extLst>
            <a:ext uri="{FF2B5EF4-FFF2-40B4-BE49-F238E27FC236}">
              <a16:creationId xmlns:a16="http://schemas.microsoft.com/office/drawing/2014/main" id="{C84FF65E-716B-4FB7-B13E-3D410B965A7F}"/>
            </a:ext>
          </a:extLst>
        </xdr:cNvPr>
        <xdr:cNvSpPr>
          <a:spLocks noChangeShapeType="1"/>
        </xdr:cNvSpPr>
      </xdr:nvSpPr>
      <xdr:spPr bwMode="auto">
        <a:xfrm>
          <a:off x="6502400" y="26543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14</xdr:row>
      <xdr:rowOff>76200</xdr:rowOff>
    </xdr:from>
    <xdr:to>
      <xdr:col>16</xdr:col>
      <xdr:colOff>0</xdr:colOff>
      <xdr:row>16</xdr:row>
      <xdr:rowOff>76200</xdr:rowOff>
    </xdr:to>
    <xdr:sp macro="" textlink="">
      <xdr:nvSpPr>
        <xdr:cNvPr id="6218" name="Line 74">
          <a:extLst>
            <a:ext uri="{FF2B5EF4-FFF2-40B4-BE49-F238E27FC236}">
              <a16:creationId xmlns:a16="http://schemas.microsoft.com/office/drawing/2014/main" id="{A42006F7-BC0D-45E4-9E7F-7E4B58EAD54C}"/>
            </a:ext>
          </a:extLst>
        </xdr:cNvPr>
        <xdr:cNvSpPr>
          <a:spLocks noChangeShapeType="1"/>
        </xdr:cNvSpPr>
      </xdr:nvSpPr>
      <xdr:spPr bwMode="auto">
        <a:xfrm flipV="1">
          <a:off x="6248400" y="26543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19</xdr:col>
      <xdr:colOff>0</xdr:colOff>
      <xdr:row>19</xdr:row>
      <xdr:rowOff>152400</xdr:rowOff>
    </xdr:to>
    <xdr:sp macro="" textlink="">
      <xdr:nvSpPr>
        <xdr:cNvPr id="36" name="Triangle 9">
          <a:extLst>
            <a:ext uri="{FF2B5EF4-FFF2-40B4-BE49-F238E27FC236}">
              <a16:creationId xmlns:a16="http://schemas.microsoft.com/office/drawing/2014/main" id="{5C806227-5333-490C-9D8B-414FF3D712E3}"/>
            </a:ext>
          </a:extLst>
        </xdr:cNvPr>
        <xdr:cNvSpPr/>
      </xdr:nvSpPr>
      <xdr:spPr>
        <a:xfrm rot="16200000">
          <a:off x="7721600" y="3498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0</xdr:colOff>
      <xdr:row>19</xdr:row>
      <xdr:rowOff>76200</xdr:rowOff>
    </xdr:from>
    <xdr:to>
      <xdr:col>18</xdr:col>
      <xdr:colOff>0</xdr:colOff>
      <xdr:row>19</xdr:row>
      <xdr:rowOff>76200</xdr:rowOff>
    </xdr:to>
    <xdr:sp macro="" textlink="">
      <xdr:nvSpPr>
        <xdr:cNvPr id="6219" name="Line 75">
          <a:extLst>
            <a:ext uri="{FF2B5EF4-FFF2-40B4-BE49-F238E27FC236}">
              <a16:creationId xmlns:a16="http://schemas.microsoft.com/office/drawing/2014/main" id="{00DD3824-050A-446C-B38F-3F262C6A86E3}"/>
            </a:ext>
          </a:extLst>
        </xdr:cNvPr>
        <xdr:cNvSpPr>
          <a:spLocks noChangeShapeType="1"/>
        </xdr:cNvSpPr>
      </xdr:nvSpPr>
      <xdr:spPr bwMode="auto">
        <a:xfrm>
          <a:off x="6502400" y="35750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16</xdr:row>
      <xdr:rowOff>76200</xdr:rowOff>
    </xdr:from>
    <xdr:to>
      <xdr:col>16</xdr:col>
      <xdr:colOff>0</xdr:colOff>
      <xdr:row>19</xdr:row>
      <xdr:rowOff>76200</xdr:rowOff>
    </xdr:to>
    <xdr:sp macro="" textlink="">
      <xdr:nvSpPr>
        <xdr:cNvPr id="6220" name="Line 76">
          <a:extLst>
            <a:ext uri="{FF2B5EF4-FFF2-40B4-BE49-F238E27FC236}">
              <a16:creationId xmlns:a16="http://schemas.microsoft.com/office/drawing/2014/main" id="{1F76137B-315C-43B6-AC91-755A2A606B58}"/>
            </a:ext>
          </a:extLst>
        </xdr:cNvPr>
        <xdr:cNvSpPr>
          <a:spLocks noChangeShapeType="1"/>
        </xdr:cNvSpPr>
      </xdr:nvSpPr>
      <xdr:spPr bwMode="auto">
        <a:xfrm>
          <a:off x="6248400" y="30226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24</xdr:row>
      <xdr:rowOff>0</xdr:rowOff>
    </xdr:from>
    <xdr:to>
      <xdr:col>19</xdr:col>
      <xdr:colOff>0</xdr:colOff>
      <xdr:row>24</xdr:row>
      <xdr:rowOff>152400</xdr:rowOff>
    </xdr:to>
    <xdr:sp macro="" textlink="">
      <xdr:nvSpPr>
        <xdr:cNvPr id="37" name="Triangle 10">
          <a:extLst>
            <a:ext uri="{FF2B5EF4-FFF2-40B4-BE49-F238E27FC236}">
              <a16:creationId xmlns:a16="http://schemas.microsoft.com/office/drawing/2014/main" id="{5C68738C-89AD-4A0E-9BA3-A3EF789FFF93}"/>
            </a:ext>
          </a:extLst>
        </xdr:cNvPr>
        <xdr:cNvSpPr/>
      </xdr:nvSpPr>
      <xdr:spPr>
        <a:xfrm rot="16200000">
          <a:off x="7721600" y="441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0</xdr:colOff>
      <xdr:row>24</xdr:row>
      <xdr:rowOff>76200</xdr:rowOff>
    </xdr:from>
    <xdr:to>
      <xdr:col>18</xdr:col>
      <xdr:colOff>0</xdr:colOff>
      <xdr:row>24</xdr:row>
      <xdr:rowOff>76200</xdr:rowOff>
    </xdr:to>
    <xdr:sp macro="" textlink="">
      <xdr:nvSpPr>
        <xdr:cNvPr id="6221" name="Line 77">
          <a:extLst>
            <a:ext uri="{FF2B5EF4-FFF2-40B4-BE49-F238E27FC236}">
              <a16:creationId xmlns:a16="http://schemas.microsoft.com/office/drawing/2014/main" id="{4EB12600-B396-4431-936D-9ACB74ECC359}"/>
            </a:ext>
          </a:extLst>
        </xdr:cNvPr>
        <xdr:cNvSpPr>
          <a:spLocks noChangeShapeType="1"/>
        </xdr:cNvSpPr>
      </xdr:nvSpPr>
      <xdr:spPr bwMode="auto">
        <a:xfrm>
          <a:off x="6502400" y="44958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24</xdr:row>
      <xdr:rowOff>76200</xdr:rowOff>
    </xdr:from>
    <xdr:to>
      <xdr:col>16</xdr:col>
      <xdr:colOff>0</xdr:colOff>
      <xdr:row>26</xdr:row>
      <xdr:rowOff>76200</xdr:rowOff>
    </xdr:to>
    <xdr:sp macro="" textlink="">
      <xdr:nvSpPr>
        <xdr:cNvPr id="6222" name="Line 78">
          <a:extLst>
            <a:ext uri="{FF2B5EF4-FFF2-40B4-BE49-F238E27FC236}">
              <a16:creationId xmlns:a16="http://schemas.microsoft.com/office/drawing/2014/main" id="{8B5965F3-45B5-41C4-BA88-F306A7B01348}"/>
            </a:ext>
          </a:extLst>
        </xdr:cNvPr>
        <xdr:cNvSpPr>
          <a:spLocks noChangeShapeType="1"/>
        </xdr:cNvSpPr>
      </xdr:nvSpPr>
      <xdr:spPr bwMode="auto">
        <a:xfrm flipV="1">
          <a:off x="6248400" y="44958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19</xdr:col>
      <xdr:colOff>0</xdr:colOff>
      <xdr:row>29</xdr:row>
      <xdr:rowOff>152400</xdr:rowOff>
    </xdr:to>
    <xdr:sp macro="" textlink="">
      <xdr:nvSpPr>
        <xdr:cNvPr id="38" name="Triangle 11">
          <a:extLst>
            <a:ext uri="{FF2B5EF4-FFF2-40B4-BE49-F238E27FC236}">
              <a16:creationId xmlns:a16="http://schemas.microsoft.com/office/drawing/2014/main" id="{A47DC413-AEF7-41D1-AC57-AE8647F14E17}"/>
            </a:ext>
          </a:extLst>
        </xdr:cNvPr>
        <xdr:cNvSpPr/>
      </xdr:nvSpPr>
      <xdr:spPr>
        <a:xfrm rot="16200000">
          <a:off x="7721600" y="5340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0</xdr:colOff>
      <xdr:row>29</xdr:row>
      <xdr:rowOff>76200</xdr:rowOff>
    </xdr:from>
    <xdr:to>
      <xdr:col>18</xdr:col>
      <xdr:colOff>0</xdr:colOff>
      <xdr:row>29</xdr:row>
      <xdr:rowOff>76200</xdr:rowOff>
    </xdr:to>
    <xdr:sp macro="" textlink="">
      <xdr:nvSpPr>
        <xdr:cNvPr id="6223" name="Line 79">
          <a:extLst>
            <a:ext uri="{FF2B5EF4-FFF2-40B4-BE49-F238E27FC236}">
              <a16:creationId xmlns:a16="http://schemas.microsoft.com/office/drawing/2014/main" id="{BF4D307B-DFCF-4037-A6F3-6757207C9E98}"/>
            </a:ext>
          </a:extLst>
        </xdr:cNvPr>
        <xdr:cNvSpPr>
          <a:spLocks noChangeShapeType="1"/>
        </xdr:cNvSpPr>
      </xdr:nvSpPr>
      <xdr:spPr bwMode="auto">
        <a:xfrm>
          <a:off x="6502400" y="54165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26</xdr:row>
      <xdr:rowOff>76200</xdr:rowOff>
    </xdr:from>
    <xdr:to>
      <xdr:col>16</xdr:col>
      <xdr:colOff>0</xdr:colOff>
      <xdr:row>29</xdr:row>
      <xdr:rowOff>76200</xdr:rowOff>
    </xdr:to>
    <xdr:sp macro="" textlink="">
      <xdr:nvSpPr>
        <xdr:cNvPr id="6224" name="Line 80">
          <a:extLst>
            <a:ext uri="{FF2B5EF4-FFF2-40B4-BE49-F238E27FC236}">
              <a16:creationId xmlns:a16="http://schemas.microsoft.com/office/drawing/2014/main" id="{04EDE43C-1C4E-40A8-A98F-75464C28E80C}"/>
            </a:ext>
          </a:extLst>
        </xdr:cNvPr>
        <xdr:cNvSpPr>
          <a:spLocks noChangeShapeType="1"/>
        </xdr:cNvSpPr>
      </xdr:nvSpPr>
      <xdr:spPr bwMode="auto">
        <a:xfrm>
          <a:off x="6248400" y="48641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0</xdr:colOff>
      <xdr:row>32</xdr:row>
      <xdr:rowOff>152400</xdr:rowOff>
    </xdr:to>
    <xdr:sp macro="" textlink="">
      <xdr:nvSpPr>
        <xdr:cNvPr id="39" name="Square 0">
          <a:extLst>
            <a:ext uri="{FF2B5EF4-FFF2-40B4-BE49-F238E27FC236}">
              <a16:creationId xmlns:a16="http://schemas.microsoft.com/office/drawing/2014/main" id="{A3FBF80B-A4D9-4D20-AD2C-4FC0A00FD34F}"/>
            </a:ext>
          </a:extLst>
        </xdr:cNvPr>
        <xdr:cNvSpPr/>
      </xdr:nvSpPr>
      <xdr:spPr>
        <a:xfrm>
          <a:off x="1219200" y="589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</xdr:col>
      <xdr:colOff>0</xdr:colOff>
      <xdr:row>32</xdr:row>
      <xdr:rowOff>76200</xdr:rowOff>
    </xdr:from>
    <xdr:to>
      <xdr:col>2</xdr:col>
      <xdr:colOff>0</xdr:colOff>
      <xdr:row>32</xdr:row>
      <xdr:rowOff>76200</xdr:rowOff>
    </xdr:to>
    <xdr:sp macro="" textlink="">
      <xdr:nvSpPr>
        <xdr:cNvPr id="6225" name="Line 81">
          <a:extLst>
            <a:ext uri="{FF2B5EF4-FFF2-40B4-BE49-F238E27FC236}">
              <a16:creationId xmlns:a16="http://schemas.microsoft.com/office/drawing/2014/main" id="{B5639B84-0579-48F7-959E-96CF5DE3B11B}"/>
            </a:ext>
          </a:extLst>
        </xdr:cNvPr>
        <xdr:cNvSpPr>
          <a:spLocks noChangeShapeType="1"/>
        </xdr:cNvSpPr>
      </xdr:nvSpPr>
      <xdr:spPr bwMode="auto">
        <a:xfrm>
          <a:off x="609600" y="59690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152400</xdr:rowOff>
    </xdr:to>
    <xdr:sp macro="" textlink="">
      <xdr:nvSpPr>
        <xdr:cNvPr id="11" name="Circ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228850" y="1333500"/>
          <a:ext cx="152400" cy="152400"/>
        </a:xfrm>
        <a:prstGeom prst="ellips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ShapeType="1"/>
        </xdr:cNvSpPr>
      </xdr:nvSpPr>
      <xdr:spPr bwMode="auto">
        <a:xfrm>
          <a:off x="1009650" y="140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ShapeType="1"/>
        </xdr:cNvSpPr>
      </xdr:nvSpPr>
      <xdr:spPr bwMode="auto">
        <a:xfrm flipV="1">
          <a:off x="762000" y="1409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152400</xdr:rowOff>
    </xdr:to>
    <xdr:sp macro="" textlink="">
      <xdr:nvSpPr>
        <xdr:cNvPr id="12" name="Circ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28850" y="4191000"/>
          <a:ext cx="152400" cy="152400"/>
        </a:xfrm>
        <a:prstGeom prst="ellips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ShapeType="1"/>
        </xdr:cNvSpPr>
      </xdr:nvSpPr>
      <xdr:spPr bwMode="auto">
        <a:xfrm>
          <a:off x="1009650" y="426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ShapeType="1"/>
        </xdr:cNvSpPr>
      </xdr:nvSpPr>
      <xdr:spPr bwMode="auto">
        <a:xfrm>
          <a:off x="762000" y="2743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13" name="Tri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16200000">
          <a:off x="38481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3094" name="Line 22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ShapeType="1"/>
        </xdr:cNvSpPr>
      </xdr:nvSpPr>
      <xdr:spPr bwMode="auto">
        <a:xfrm>
          <a:off x="2628900" y="45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3095" name="Line 23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ShapeType="1"/>
        </xdr:cNvSpPr>
      </xdr:nvSpPr>
      <xdr:spPr bwMode="auto">
        <a:xfrm flipV="1">
          <a:off x="2381250" y="457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14" name="Tri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16200000">
          <a:off x="38481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3096" name="Line 24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ShapeType="1"/>
        </xdr:cNvSpPr>
      </xdr:nvSpPr>
      <xdr:spPr bwMode="auto">
        <a:xfrm>
          <a:off x="2628900" y="140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3097" name="Line 2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ShapeType="1"/>
        </xdr:cNvSpPr>
      </xdr:nvSpPr>
      <xdr:spPr bwMode="auto">
        <a:xfrm>
          <a:off x="2381250" y="1409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15" name="Tri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6200000">
          <a:off x="38481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3098" name="Line 26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ShapeType="1"/>
        </xdr:cNvSpPr>
      </xdr:nvSpPr>
      <xdr:spPr bwMode="auto">
        <a:xfrm>
          <a:off x="2628900" y="2362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3099" name="Line 27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ShapeType="1"/>
        </xdr:cNvSpPr>
      </xdr:nvSpPr>
      <xdr:spPr bwMode="auto">
        <a:xfrm>
          <a:off x="2381250" y="1409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152400</xdr:rowOff>
    </xdr:to>
    <xdr:sp macro="" textlink="">
      <xdr:nvSpPr>
        <xdr:cNvPr id="16" name="Tri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38481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3100" name="Line 28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ShapeType="1"/>
        </xdr:cNvSpPr>
      </xdr:nvSpPr>
      <xdr:spPr bwMode="auto">
        <a:xfrm>
          <a:off x="2628900" y="3314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3101" name="Line 29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ShapeType="1"/>
        </xdr:cNvSpPr>
      </xdr:nvSpPr>
      <xdr:spPr bwMode="auto">
        <a:xfrm flipV="1">
          <a:off x="2381250" y="3314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152400</xdr:rowOff>
    </xdr:to>
    <xdr:sp macro="" textlink="">
      <xdr:nvSpPr>
        <xdr:cNvPr id="17" name="Tri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200000">
          <a:off x="3848100" y="41910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3102" name="Line 30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ShapeType="1"/>
        </xdr:cNvSpPr>
      </xdr:nvSpPr>
      <xdr:spPr bwMode="auto">
        <a:xfrm>
          <a:off x="2628900" y="426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3103" name="Line 31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ShapeType="1"/>
        </xdr:cNvSpPr>
      </xdr:nvSpPr>
      <xdr:spPr bwMode="auto">
        <a:xfrm>
          <a:off x="2381250" y="4267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152400</xdr:rowOff>
    </xdr:to>
    <xdr:sp macro="" textlink="">
      <xdr:nvSpPr>
        <xdr:cNvPr id="18" name="Tri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rot="16200000">
          <a:off x="3848100" y="5143500"/>
          <a:ext cx="152400" cy="152400"/>
        </a:xfrm>
        <a:prstGeom prst="triangle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ShapeType="1"/>
        </xdr:cNvSpPr>
      </xdr:nvSpPr>
      <xdr:spPr bwMode="auto">
        <a:xfrm>
          <a:off x="2628900" y="521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3105" name="Line 33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ShapeType="1"/>
        </xdr:cNvSpPr>
      </xdr:nvSpPr>
      <xdr:spPr bwMode="auto">
        <a:xfrm>
          <a:off x="2381250" y="4267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14</xdr:row>
      <xdr:rowOff>152400</xdr:rowOff>
    </xdr:to>
    <xdr:sp macro="" textlink="">
      <xdr:nvSpPr>
        <xdr:cNvPr id="19" name="Squa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09600" y="2667000"/>
          <a:ext cx="152400" cy="152400"/>
        </a:xfrm>
        <a:prstGeom prst="rect">
          <a:avLst/>
        </a:pr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76200</xdr:rowOff>
    </xdr:from>
    <xdr:to>
      <xdr:col>1</xdr:col>
      <xdr:colOff>0</xdr:colOff>
      <xdr:row>14</xdr:row>
      <xdr:rowOff>76200</xdr:rowOff>
    </xdr:to>
    <xdr:sp macro="" textlink="">
      <xdr:nvSpPr>
        <xdr:cNvPr id="3106" name="Line 34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ShapeType="1"/>
        </xdr:cNvSpPr>
      </xdr:nvSpPr>
      <xdr:spPr bwMode="auto">
        <a:xfrm>
          <a:off x="0" y="2743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9</xdr:col>
      <xdr:colOff>0</xdr:colOff>
      <xdr:row>12</xdr:row>
      <xdr:rowOff>152400</xdr:rowOff>
    </xdr:to>
    <xdr:sp macro="" textlink="">
      <xdr:nvSpPr>
        <xdr:cNvPr id="10" name="Circle 1">
          <a:extLst>
            <a:ext uri="{FF2B5EF4-FFF2-40B4-BE49-F238E27FC236}">
              <a16:creationId xmlns:a16="http://schemas.microsoft.com/office/drawing/2014/main" id="{949F8E30-6A4D-4F36-A18F-BEA305462FED}"/>
            </a:ext>
          </a:extLst>
        </xdr:cNvPr>
        <xdr:cNvSpPr/>
      </xdr:nvSpPr>
      <xdr:spPr>
        <a:xfrm>
          <a:off x="4064000" y="2209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6</xdr:col>
      <xdr:colOff>0</xdr:colOff>
      <xdr:row>12</xdr:row>
      <xdr:rowOff>76200</xdr:rowOff>
    </xdr:from>
    <xdr:to>
      <xdr:col>8</xdr:col>
      <xdr:colOff>0</xdr:colOff>
      <xdr:row>12</xdr:row>
      <xdr:rowOff>76200</xdr:rowOff>
    </xdr:to>
    <xdr:sp macro="" textlink="">
      <xdr:nvSpPr>
        <xdr:cNvPr id="5136" name="Line 16">
          <a:extLst>
            <a:ext uri="{FF2B5EF4-FFF2-40B4-BE49-F238E27FC236}">
              <a16:creationId xmlns:a16="http://schemas.microsoft.com/office/drawing/2014/main" id="{77856B86-C6D0-48D3-9E21-FED31042061D}"/>
            </a:ext>
          </a:extLst>
        </xdr:cNvPr>
        <xdr:cNvSpPr>
          <a:spLocks noChangeShapeType="1"/>
        </xdr:cNvSpPr>
      </xdr:nvSpPr>
      <xdr:spPr bwMode="auto">
        <a:xfrm>
          <a:off x="2844800" y="22860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12</xdr:row>
      <xdr:rowOff>76200</xdr:rowOff>
    </xdr:from>
    <xdr:to>
      <xdr:col>6</xdr:col>
      <xdr:colOff>0</xdr:colOff>
      <xdr:row>17</xdr:row>
      <xdr:rowOff>76200</xdr:rowOff>
    </xdr:to>
    <xdr:sp macro="" textlink="">
      <xdr:nvSpPr>
        <xdr:cNvPr id="5137" name="Line 17">
          <a:extLst>
            <a:ext uri="{FF2B5EF4-FFF2-40B4-BE49-F238E27FC236}">
              <a16:creationId xmlns:a16="http://schemas.microsoft.com/office/drawing/2014/main" id="{8189609B-A288-42E7-BBA2-AB697DBD7A0B}"/>
            </a:ext>
          </a:extLst>
        </xdr:cNvPr>
        <xdr:cNvSpPr>
          <a:spLocks noChangeShapeType="1"/>
        </xdr:cNvSpPr>
      </xdr:nvSpPr>
      <xdr:spPr bwMode="auto">
        <a:xfrm flipV="1">
          <a:off x="2590800" y="228600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0</xdr:colOff>
      <xdr:row>22</xdr:row>
      <xdr:rowOff>152400</xdr:rowOff>
    </xdr:to>
    <xdr:sp macro="" textlink="">
      <xdr:nvSpPr>
        <xdr:cNvPr id="11" name="Circle 2">
          <a:extLst>
            <a:ext uri="{FF2B5EF4-FFF2-40B4-BE49-F238E27FC236}">
              <a16:creationId xmlns:a16="http://schemas.microsoft.com/office/drawing/2014/main" id="{3A8A10A1-8229-44E3-B6B8-4D5383507F35}"/>
            </a:ext>
          </a:extLst>
        </xdr:cNvPr>
        <xdr:cNvSpPr/>
      </xdr:nvSpPr>
      <xdr:spPr>
        <a:xfrm>
          <a:off x="4064000" y="40513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6</xdr:col>
      <xdr:colOff>0</xdr:colOff>
      <xdr:row>22</xdr:row>
      <xdr:rowOff>76200</xdr:rowOff>
    </xdr:from>
    <xdr:to>
      <xdr:col>8</xdr:col>
      <xdr:colOff>0</xdr:colOff>
      <xdr:row>22</xdr:row>
      <xdr:rowOff>76200</xdr:rowOff>
    </xdr:to>
    <xdr:sp macro="" textlink="">
      <xdr:nvSpPr>
        <xdr:cNvPr id="5138" name="Line 18">
          <a:extLst>
            <a:ext uri="{FF2B5EF4-FFF2-40B4-BE49-F238E27FC236}">
              <a16:creationId xmlns:a16="http://schemas.microsoft.com/office/drawing/2014/main" id="{9D044547-60CD-493D-AFAD-CB7120755E4D}"/>
            </a:ext>
          </a:extLst>
        </xdr:cNvPr>
        <xdr:cNvSpPr>
          <a:spLocks noChangeShapeType="1"/>
        </xdr:cNvSpPr>
      </xdr:nvSpPr>
      <xdr:spPr bwMode="auto">
        <a:xfrm>
          <a:off x="2844800" y="41275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76200</xdr:rowOff>
    </xdr:from>
    <xdr:to>
      <xdr:col>6</xdr:col>
      <xdr:colOff>0</xdr:colOff>
      <xdr:row>22</xdr:row>
      <xdr:rowOff>76200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226E55DB-FC2F-44CE-977B-BF830EFA82A4}"/>
            </a:ext>
          </a:extLst>
        </xdr:cNvPr>
        <xdr:cNvSpPr>
          <a:spLocks noChangeShapeType="1"/>
        </xdr:cNvSpPr>
      </xdr:nvSpPr>
      <xdr:spPr bwMode="auto">
        <a:xfrm>
          <a:off x="2590800" y="320675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0</xdr:colOff>
      <xdr:row>10</xdr:row>
      <xdr:rowOff>152400</xdr:rowOff>
    </xdr:to>
    <xdr:sp macro="" textlink="">
      <xdr:nvSpPr>
        <xdr:cNvPr id="12" name="Triangle 3">
          <a:extLst>
            <a:ext uri="{FF2B5EF4-FFF2-40B4-BE49-F238E27FC236}">
              <a16:creationId xmlns:a16="http://schemas.microsoft.com/office/drawing/2014/main" id="{72505DBE-918C-47CB-AAFA-A76938C7CA00}"/>
            </a:ext>
          </a:extLst>
        </xdr:cNvPr>
        <xdr:cNvSpPr/>
      </xdr:nvSpPr>
      <xdr:spPr>
        <a:xfrm rot="16200000">
          <a:off x="5689600" y="184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0</xdr:colOff>
      <xdr:row>10</xdr:row>
      <xdr:rowOff>76200</xdr:rowOff>
    </xdr:from>
    <xdr:to>
      <xdr:col>12</xdr:col>
      <xdr:colOff>0</xdr:colOff>
      <xdr:row>10</xdr:row>
      <xdr:rowOff>76200</xdr:rowOff>
    </xdr:to>
    <xdr:sp macro="" textlink="">
      <xdr:nvSpPr>
        <xdr:cNvPr id="5140" name="Line 20">
          <a:extLst>
            <a:ext uri="{FF2B5EF4-FFF2-40B4-BE49-F238E27FC236}">
              <a16:creationId xmlns:a16="http://schemas.microsoft.com/office/drawing/2014/main" id="{4398A72C-035A-4C0F-A7C4-8F7506F3B495}"/>
            </a:ext>
          </a:extLst>
        </xdr:cNvPr>
        <xdr:cNvSpPr>
          <a:spLocks noChangeShapeType="1"/>
        </xdr:cNvSpPr>
      </xdr:nvSpPr>
      <xdr:spPr bwMode="auto">
        <a:xfrm>
          <a:off x="4470400" y="1917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10</xdr:row>
      <xdr:rowOff>76200</xdr:rowOff>
    </xdr:from>
    <xdr:to>
      <xdr:col>10</xdr:col>
      <xdr:colOff>0</xdr:colOff>
      <xdr:row>12</xdr:row>
      <xdr:rowOff>76200</xdr:rowOff>
    </xdr:to>
    <xdr:sp macro="" textlink="">
      <xdr:nvSpPr>
        <xdr:cNvPr id="5141" name="Line 21">
          <a:extLst>
            <a:ext uri="{FF2B5EF4-FFF2-40B4-BE49-F238E27FC236}">
              <a16:creationId xmlns:a16="http://schemas.microsoft.com/office/drawing/2014/main" id="{98027C20-A6CE-4887-BBBF-2F8499B25DD9}"/>
            </a:ext>
          </a:extLst>
        </xdr:cNvPr>
        <xdr:cNvSpPr>
          <a:spLocks noChangeShapeType="1"/>
        </xdr:cNvSpPr>
      </xdr:nvSpPr>
      <xdr:spPr bwMode="auto">
        <a:xfrm flipV="1">
          <a:off x="4216400" y="19177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15</xdr:row>
      <xdr:rowOff>152400</xdr:rowOff>
    </xdr:to>
    <xdr:sp macro="" textlink="">
      <xdr:nvSpPr>
        <xdr:cNvPr id="13" name="Triangle 4">
          <a:extLst>
            <a:ext uri="{FF2B5EF4-FFF2-40B4-BE49-F238E27FC236}">
              <a16:creationId xmlns:a16="http://schemas.microsoft.com/office/drawing/2014/main" id="{66BE58CF-0FC7-4217-97BB-EB25EB764990}"/>
            </a:ext>
          </a:extLst>
        </xdr:cNvPr>
        <xdr:cNvSpPr/>
      </xdr:nvSpPr>
      <xdr:spPr>
        <a:xfrm rot="16200000">
          <a:off x="5689600" y="27622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0</xdr:colOff>
      <xdr:row>15</xdr:row>
      <xdr:rowOff>76200</xdr:rowOff>
    </xdr:from>
    <xdr:to>
      <xdr:col>12</xdr:col>
      <xdr:colOff>0</xdr:colOff>
      <xdr:row>15</xdr:row>
      <xdr:rowOff>76200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7325421B-71AA-4D40-B41D-B469C9A2DE0D}"/>
            </a:ext>
          </a:extLst>
        </xdr:cNvPr>
        <xdr:cNvSpPr>
          <a:spLocks noChangeShapeType="1"/>
        </xdr:cNvSpPr>
      </xdr:nvSpPr>
      <xdr:spPr bwMode="auto">
        <a:xfrm>
          <a:off x="4470400" y="28384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12</xdr:row>
      <xdr:rowOff>76200</xdr:rowOff>
    </xdr:from>
    <xdr:to>
      <xdr:col>10</xdr:col>
      <xdr:colOff>0</xdr:colOff>
      <xdr:row>15</xdr:row>
      <xdr:rowOff>76200</xdr:rowOff>
    </xdr:to>
    <xdr:sp macro="" textlink="">
      <xdr:nvSpPr>
        <xdr:cNvPr id="5143" name="Line 23">
          <a:extLst>
            <a:ext uri="{FF2B5EF4-FFF2-40B4-BE49-F238E27FC236}">
              <a16:creationId xmlns:a16="http://schemas.microsoft.com/office/drawing/2014/main" id="{F2295728-6EA1-49B3-BFA9-4D0AECFB5E73}"/>
            </a:ext>
          </a:extLst>
        </xdr:cNvPr>
        <xdr:cNvSpPr>
          <a:spLocks noChangeShapeType="1"/>
        </xdr:cNvSpPr>
      </xdr:nvSpPr>
      <xdr:spPr bwMode="auto">
        <a:xfrm>
          <a:off x="4216400" y="22860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13</xdr:col>
      <xdr:colOff>0</xdr:colOff>
      <xdr:row>20</xdr:row>
      <xdr:rowOff>152400</xdr:rowOff>
    </xdr:to>
    <xdr:sp macro="" textlink="">
      <xdr:nvSpPr>
        <xdr:cNvPr id="14" name="Triangle 5">
          <a:extLst>
            <a:ext uri="{FF2B5EF4-FFF2-40B4-BE49-F238E27FC236}">
              <a16:creationId xmlns:a16="http://schemas.microsoft.com/office/drawing/2014/main" id="{801D5B69-5EB2-4051-8009-F4A43FAE2ED4}"/>
            </a:ext>
          </a:extLst>
        </xdr:cNvPr>
        <xdr:cNvSpPr/>
      </xdr:nvSpPr>
      <xdr:spPr>
        <a:xfrm rot="16200000">
          <a:off x="5689600" y="3683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0</xdr:colOff>
      <xdr:row>20</xdr:row>
      <xdr:rowOff>76200</xdr:rowOff>
    </xdr:from>
    <xdr:to>
      <xdr:col>12</xdr:col>
      <xdr:colOff>0</xdr:colOff>
      <xdr:row>20</xdr:row>
      <xdr:rowOff>76200</xdr:rowOff>
    </xdr:to>
    <xdr:sp macro="" textlink="">
      <xdr:nvSpPr>
        <xdr:cNvPr id="5144" name="Line 24">
          <a:extLst>
            <a:ext uri="{FF2B5EF4-FFF2-40B4-BE49-F238E27FC236}">
              <a16:creationId xmlns:a16="http://schemas.microsoft.com/office/drawing/2014/main" id="{9B67753C-B6D3-4748-BE93-F506BDE68817}"/>
            </a:ext>
          </a:extLst>
        </xdr:cNvPr>
        <xdr:cNvSpPr>
          <a:spLocks noChangeShapeType="1"/>
        </xdr:cNvSpPr>
      </xdr:nvSpPr>
      <xdr:spPr bwMode="auto">
        <a:xfrm>
          <a:off x="4470400" y="3759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20</xdr:row>
      <xdr:rowOff>76200</xdr:rowOff>
    </xdr:from>
    <xdr:to>
      <xdr:col>10</xdr:col>
      <xdr:colOff>0</xdr:colOff>
      <xdr:row>22</xdr:row>
      <xdr:rowOff>76200</xdr:rowOff>
    </xdr:to>
    <xdr:sp macro="" textlink="">
      <xdr:nvSpPr>
        <xdr:cNvPr id="5145" name="Line 25">
          <a:extLst>
            <a:ext uri="{FF2B5EF4-FFF2-40B4-BE49-F238E27FC236}">
              <a16:creationId xmlns:a16="http://schemas.microsoft.com/office/drawing/2014/main" id="{33FAA541-81F8-425B-B6CE-6ED7A88786C0}"/>
            </a:ext>
          </a:extLst>
        </xdr:cNvPr>
        <xdr:cNvSpPr>
          <a:spLocks noChangeShapeType="1"/>
        </xdr:cNvSpPr>
      </xdr:nvSpPr>
      <xdr:spPr bwMode="auto">
        <a:xfrm flipV="1">
          <a:off x="4216400" y="37592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13</xdr:col>
      <xdr:colOff>0</xdr:colOff>
      <xdr:row>25</xdr:row>
      <xdr:rowOff>152400</xdr:rowOff>
    </xdr:to>
    <xdr:sp macro="" textlink="">
      <xdr:nvSpPr>
        <xdr:cNvPr id="15" name="Triangle 6">
          <a:extLst>
            <a:ext uri="{FF2B5EF4-FFF2-40B4-BE49-F238E27FC236}">
              <a16:creationId xmlns:a16="http://schemas.microsoft.com/office/drawing/2014/main" id="{6D67BC4B-F9B2-4D3D-9A04-8713200330C0}"/>
            </a:ext>
          </a:extLst>
        </xdr:cNvPr>
        <xdr:cNvSpPr/>
      </xdr:nvSpPr>
      <xdr:spPr>
        <a:xfrm rot="16200000">
          <a:off x="5689600" y="46037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0</xdr:colOff>
      <xdr:row>25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5146" name="Line 26">
          <a:extLst>
            <a:ext uri="{FF2B5EF4-FFF2-40B4-BE49-F238E27FC236}">
              <a16:creationId xmlns:a16="http://schemas.microsoft.com/office/drawing/2014/main" id="{0D8E2B6F-1DEE-4B11-9516-D47F7EB2FCC8}"/>
            </a:ext>
          </a:extLst>
        </xdr:cNvPr>
        <xdr:cNvSpPr>
          <a:spLocks noChangeShapeType="1"/>
        </xdr:cNvSpPr>
      </xdr:nvSpPr>
      <xdr:spPr bwMode="auto">
        <a:xfrm>
          <a:off x="4470400" y="46799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22</xdr:row>
      <xdr:rowOff>76200</xdr:rowOff>
    </xdr:from>
    <xdr:to>
      <xdr:col>10</xdr:col>
      <xdr:colOff>0</xdr:colOff>
      <xdr:row>25</xdr:row>
      <xdr:rowOff>76200</xdr:rowOff>
    </xdr:to>
    <xdr:sp macro="" textlink="">
      <xdr:nvSpPr>
        <xdr:cNvPr id="5147" name="Line 27">
          <a:extLst>
            <a:ext uri="{FF2B5EF4-FFF2-40B4-BE49-F238E27FC236}">
              <a16:creationId xmlns:a16="http://schemas.microsoft.com/office/drawing/2014/main" id="{EAE91562-7BDB-4B67-9ACC-C77183C49747}"/>
            </a:ext>
          </a:extLst>
        </xdr:cNvPr>
        <xdr:cNvSpPr>
          <a:spLocks noChangeShapeType="1"/>
        </xdr:cNvSpPr>
      </xdr:nvSpPr>
      <xdr:spPr bwMode="auto">
        <a:xfrm>
          <a:off x="4216400" y="41275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0</xdr:colOff>
      <xdr:row>17</xdr:row>
      <xdr:rowOff>152400</xdr:rowOff>
    </xdr:to>
    <xdr:sp macro="" textlink="">
      <xdr:nvSpPr>
        <xdr:cNvPr id="16" name="Square 0">
          <a:extLst>
            <a:ext uri="{FF2B5EF4-FFF2-40B4-BE49-F238E27FC236}">
              <a16:creationId xmlns:a16="http://schemas.microsoft.com/office/drawing/2014/main" id="{F9B1C39C-B041-469E-ADB1-E47DB4F74082}"/>
            </a:ext>
          </a:extLst>
        </xdr:cNvPr>
        <xdr:cNvSpPr/>
      </xdr:nvSpPr>
      <xdr:spPr>
        <a:xfrm>
          <a:off x="2438400" y="31305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0</xdr:colOff>
      <xdr:row>17</xdr:row>
      <xdr:rowOff>76200</xdr:rowOff>
    </xdr:from>
    <xdr:to>
      <xdr:col>4</xdr:col>
      <xdr:colOff>0</xdr:colOff>
      <xdr:row>17</xdr:row>
      <xdr:rowOff>76200</xdr:rowOff>
    </xdr:to>
    <xdr:sp macro="" textlink="">
      <xdr:nvSpPr>
        <xdr:cNvPr id="5148" name="Line 28">
          <a:extLst>
            <a:ext uri="{FF2B5EF4-FFF2-40B4-BE49-F238E27FC236}">
              <a16:creationId xmlns:a16="http://schemas.microsoft.com/office/drawing/2014/main" id="{D12F1473-3BF2-4691-9748-6CC14C1A967F}"/>
            </a:ext>
          </a:extLst>
        </xdr:cNvPr>
        <xdr:cNvSpPr>
          <a:spLocks noChangeShapeType="1"/>
        </xdr:cNvSpPr>
      </xdr:nvSpPr>
      <xdr:spPr bwMode="auto">
        <a:xfrm>
          <a:off x="1828800" y="32067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1124-B51E-4E1C-BDC5-041842AF503D}">
  <dimension ref="B8:GV1012"/>
  <sheetViews>
    <sheetView tabSelected="1" topLeftCell="A16" zoomScaleNormal="100" workbookViewId="0">
      <selection activeCell="D21" sqref="D21"/>
    </sheetView>
  </sheetViews>
  <sheetFormatPr defaultRowHeight="14.5" x14ac:dyDescent="0.35"/>
  <cols>
    <col min="3" max="3" width="2.1796875" customWidth="1"/>
    <col min="4" max="4" width="3.6328125" customWidth="1"/>
    <col min="7" max="7" width="2.1796875" customWidth="1"/>
    <col min="8" max="8" width="3.6328125" customWidth="1"/>
    <col min="11" max="11" width="2.1796875" customWidth="1"/>
    <col min="12" max="12" width="3.6328125" customWidth="1"/>
    <col min="15" max="15" width="2.1796875" customWidth="1"/>
    <col min="16" max="16" width="3.6328125" customWidth="1"/>
    <col min="19" max="19" width="2.1796875" customWidth="1"/>
  </cols>
  <sheetData>
    <row r="8" spans="2:20" x14ac:dyDescent="0.35">
      <c r="B8" s="2" t="s">
        <v>39</v>
      </c>
      <c r="T8" s="3" t="s">
        <v>40</v>
      </c>
    </row>
    <row r="9" spans="2:20" x14ac:dyDescent="0.35">
      <c r="M9" t="s">
        <v>48</v>
      </c>
    </row>
    <row r="10" spans="2:20" x14ac:dyDescent="0.35">
      <c r="T10">
        <v>80000</v>
      </c>
    </row>
    <row r="11" spans="2:20" x14ac:dyDescent="0.35">
      <c r="M11" s="1">
        <v>0</v>
      </c>
      <c r="N11">
        <f>T10</f>
        <v>80000</v>
      </c>
    </row>
    <row r="13" spans="2:20" x14ac:dyDescent="0.35">
      <c r="Q13" s="1">
        <v>0.5</v>
      </c>
    </row>
    <row r="14" spans="2:20" x14ac:dyDescent="0.35">
      <c r="Q14" t="s">
        <v>51</v>
      </c>
    </row>
    <row r="15" spans="2:20" x14ac:dyDescent="0.35">
      <c r="T15">
        <v>150000</v>
      </c>
    </row>
    <row r="16" spans="2:20" x14ac:dyDescent="0.35">
      <c r="I16" s="1">
        <v>0.5</v>
      </c>
      <c r="M16" t="s">
        <v>49</v>
      </c>
      <c r="Q16" s="1">
        <v>0</v>
      </c>
      <c r="R16">
        <f>T15</f>
        <v>150000</v>
      </c>
    </row>
    <row r="17" spans="5:20" x14ac:dyDescent="0.35">
      <c r="I17" t="s">
        <v>47</v>
      </c>
    </row>
    <row r="18" spans="5:20" x14ac:dyDescent="0.35">
      <c r="K18">
        <f>IF(J19=N11,1,IF(J19=N18,2,IF(J19=N28,3)))</f>
        <v>2</v>
      </c>
      <c r="M18" s="1">
        <v>0</v>
      </c>
      <c r="N18">
        <f>IF(ABS(1-(Q13+Q18))&lt;=0.00001,Q13*R16+Q18*R21,NA())</f>
        <v>90000</v>
      </c>
      <c r="Q18" s="1">
        <v>0.5</v>
      </c>
    </row>
    <row r="19" spans="5:20" x14ac:dyDescent="0.35">
      <c r="I19" s="1">
        <v>0</v>
      </c>
      <c r="J19">
        <f>MAX(N11,N18,N28)</f>
        <v>90000</v>
      </c>
      <c r="Q19" t="s">
        <v>52</v>
      </c>
    </row>
    <row r="20" spans="5:20" x14ac:dyDescent="0.35">
      <c r="T20">
        <v>30000</v>
      </c>
    </row>
    <row r="21" spans="5:20" x14ac:dyDescent="0.35">
      <c r="Q21" s="1">
        <v>0</v>
      </c>
      <c r="R21">
        <f>T20</f>
        <v>30000</v>
      </c>
    </row>
    <row r="23" spans="5:20" x14ac:dyDescent="0.35">
      <c r="Q23" s="1">
        <v>0.7</v>
      </c>
    </row>
    <row r="24" spans="5:20" x14ac:dyDescent="0.35">
      <c r="Q24" t="s">
        <v>53</v>
      </c>
    </row>
    <row r="25" spans="5:20" x14ac:dyDescent="0.35">
      <c r="E25" t="s">
        <v>41</v>
      </c>
      <c r="T25">
        <v>120000</v>
      </c>
    </row>
    <row r="26" spans="5:20" x14ac:dyDescent="0.35">
      <c r="M26" t="s">
        <v>50</v>
      </c>
      <c r="Q26" s="1">
        <v>0</v>
      </c>
      <c r="R26">
        <f>T25</f>
        <v>120000</v>
      </c>
    </row>
    <row r="27" spans="5:20" x14ac:dyDescent="0.35">
      <c r="E27" s="1">
        <v>0</v>
      </c>
      <c r="F27">
        <f>IF(ABS(1-(I16+I33))&lt;=0.00001,I16*J19+I33*J36,NA())</f>
        <v>20000</v>
      </c>
    </row>
    <row r="28" spans="5:20" x14ac:dyDescent="0.35">
      <c r="M28" s="1">
        <v>0</v>
      </c>
      <c r="N28">
        <f>IF(ABS(1-(Q23+Q28))&lt;=0.00001,Q23*R26+Q28*R31,NA())</f>
        <v>84000</v>
      </c>
      <c r="Q28" s="1">
        <v>0.3</v>
      </c>
    </row>
    <row r="29" spans="5:20" x14ac:dyDescent="0.35">
      <c r="Q29" t="s">
        <v>54</v>
      </c>
    </row>
    <row r="30" spans="5:20" x14ac:dyDescent="0.35">
      <c r="T30">
        <f>SUM(E27,I19,M28,Q31)</f>
        <v>0</v>
      </c>
    </row>
    <row r="31" spans="5:20" x14ac:dyDescent="0.35">
      <c r="Q31" s="1">
        <v>0</v>
      </c>
      <c r="R31">
        <f>T30</f>
        <v>0</v>
      </c>
    </row>
    <row r="33" spans="2:20" x14ac:dyDescent="0.35">
      <c r="C33">
        <f>IF(B34=F27,1,IF(B34=F41,2))</f>
        <v>1</v>
      </c>
      <c r="I33" s="1">
        <v>0.5</v>
      </c>
    </row>
    <row r="34" spans="2:20" x14ac:dyDescent="0.35">
      <c r="B34">
        <f>MAX(F27,F41)</f>
        <v>20000</v>
      </c>
      <c r="I34" t="s">
        <v>46</v>
      </c>
    </row>
    <row r="35" spans="2:20" x14ac:dyDescent="0.35">
      <c r="T35">
        <v>-50000</v>
      </c>
    </row>
    <row r="36" spans="2:20" x14ac:dyDescent="0.35">
      <c r="I36" s="1">
        <v>0</v>
      </c>
      <c r="J36">
        <f>T35</f>
        <v>-50000</v>
      </c>
    </row>
    <row r="39" spans="2:20" x14ac:dyDescent="0.35">
      <c r="E39" t="s">
        <v>45</v>
      </c>
    </row>
    <row r="40" spans="2:20" x14ac:dyDescent="0.35">
      <c r="T40">
        <f>SUM(E41)</f>
        <v>0</v>
      </c>
    </row>
    <row r="41" spans="2:20" x14ac:dyDescent="0.35">
      <c r="E41" s="1">
        <v>0</v>
      </c>
      <c r="F41">
        <f>T40</f>
        <v>0</v>
      </c>
    </row>
    <row r="1000" spans="190:204" x14ac:dyDescent="0.35">
      <c r="GH1000" s="22" t="s">
        <v>0</v>
      </c>
      <c r="GI1000" s="22" t="s">
        <v>1</v>
      </c>
      <c r="GJ1000" s="22" t="s">
        <v>2</v>
      </c>
      <c r="GK1000" s="22" t="s">
        <v>3</v>
      </c>
      <c r="GL1000" s="22" t="s">
        <v>4</v>
      </c>
      <c r="GM1000" s="22" t="s">
        <v>5</v>
      </c>
      <c r="GN1000" s="22" t="s">
        <v>6</v>
      </c>
      <c r="GO1000" s="22" t="s">
        <v>7</v>
      </c>
      <c r="GP1000" s="22" t="s">
        <v>8</v>
      </c>
      <c r="GQ1000" s="22" t="s">
        <v>9</v>
      </c>
      <c r="GR1000" s="22" t="s">
        <v>10</v>
      </c>
      <c r="GS1000" s="22" t="s">
        <v>11</v>
      </c>
      <c r="GT1000" s="22" t="s">
        <v>12</v>
      </c>
      <c r="GU1000" s="22" t="s">
        <v>13</v>
      </c>
      <c r="GV1000" s="22" t="s">
        <v>14</v>
      </c>
    </row>
    <row r="1001" spans="190:204" x14ac:dyDescent="0.35">
      <c r="GH1001" s="22">
        <v>0</v>
      </c>
      <c r="GI1001" s="22" t="s">
        <v>15</v>
      </c>
      <c r="GJ1001" s="22">
        <v>0</v>
      </c>
      <c r="GK1001" s="22">
        <v>0</v>
      </c>
      <c r="GL1001" s="22">
        <v>0</v>
      </c>
      <c r="GM1001" s="22" t="s">
        <v>16</v>
      </c>
      <c r="GN1001" s="22">
        <v>2</v>
      </c>
      <c r="GO1001" s="22">
        <v>1</v>
      </c>
      <c r="GP1001" s="22">
        <v>2</v>
      </c>
      <c r="GQ1001" s="22">
        <v>0</v>
      </c>
      <c r="GR1001" s="22">
        <v>0</v>
      </c>
      <c r="GS1001" s="22">
        <v>0</v>
      </c>
      <c r="GT1001" s="23">
        <v>25</v>
      </c>
      <c r="GU1001" s="23">
        <v>1</v>
      </c>
      <c r="GV1001" s="23" t="b">
        <v>1</v>
      </c>
    </row>
    <row r="1002" spans="190:204" x14ac:dyDescent="0.35">
      <c r="GH1002" s="22">
        <v>1</v>
      </c>
      <c r="GK1002">
        <v>0</v>
      </c>
      <c r="GL1002" s="22">
        <v>0</v>
      </c>
      <c r="GM1002" s="22" t="s">
        <v>18</v>
      </c>
      <c r="GN1002" s="22">
        <v>2</v>
      </c>
      <c r="GO1002" s="22">
        <v>3</v>
      </c>
      <c r="GP1002" s="22">
        <v>4</v>
      </c>
      <c r="GQ1002" s="22">
        <v>0</v>
      </c>
      <c r="GR1002" s="22">
        <v>0</v>
      </c>
      <c r="GS1002" s="22">
        <v>0</v>
      </c>
      <c r="GT1002" s="23">
        <v>18</v>
      </c>
      <c r="GU1002" s="23">
        <v>5</v>
      </c>
      <c r="GV1002" s="23" t="b">
        <v>1</v>
      </c>
    </row>
    <row r="1003" spans="190:204" x14ac:dyDescent="0.35">
      <c r="GH1003" s="22">
        <v>2</v>
      </c>
      <c r="GK1003">
        <v>0</v>
      </c>
      <c r="GL1003" s="22">
        <v>0</v>
      </c>
      <c r="GM1003" s="22" t="s">
        <v>17</v>
      </c>
      <c r="GN1003" s="22">
        <v>0</v>
      </c>
      <c r="GO1003" s="22">
        <v>0</v>
      </c>
      <c r="GP1003" s="22">
        <v>0</v>
      </c>
      <c r="GQ1003" s="22">
        <v>0</v>
      </c>
      <c r="GR1003" s="22">
        <v>0</v>
      </c>
      <c r="GS1003" s="22">
        <v>0</v>
      </c>
      <c r="GT1003" s="23">
        <v>32</v>
      </c>
      <c r="GU1003" s="23">
        <v>5</v>
      </c>
      <c r="GV1003" s="23" t="b">
        <v>1</v>
      </c>
    </row>
    <row r="1004" spans="190:204" x14ac:dyDescent="0.35">
      <c r="GH1004">
        <v>3</v>
      </c>
      <c r="GL1004">
        <v>1</v>
      </c>
      <c r="GM1004" t="s">
        <v>16</v>
      </c>
      <c r="GN1004">
        <v>3</v>
      </c>
      <c r="GO1004">
        <v>5</v>
      </c>
      <c r="GP1004">
        <v>6</v>
      </c>
      <c r="GQ1004">
        <v>7</v>
      </c>
      <c r="GR1004">
        <v>0</v>
      </c>
      <c r="GS1004">
        <v>0</v>
      </c>
      <c r="GT1004">
        <v>10</v>
      </c>
      <c r="GU1004">
        <v>9</v>
      </c>
      <c r="GV1004" t="b">
        <v>1</v>
      </c>
    </row>
    <row r="1005" spans="190:204" x14ac:dyDescent="0.3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27</v>
      </c>
      <c r="GU1005">
        <v>9</v>
      </c>
      <c r="GV1005" t="b">
        <v>1</v>
      </c>
    </row>
    <row r="1006" spans="190:204" x14ac:dyDescent="0.35">
      <c r="GH1006">
        <v>5</v>
      </c>
      <c r="GK1006">
        <v>0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35">
      <c r="GH1007">
        <v>6</v>
      </c>
      <c r="GK1007">
        <v>0</v>
      </c>
      <c r="GL1007">
        <v>3</v>
      </c>
      <c r="GM1007" t="s">
        <v>18</v>
      </c>
      <c r="GN1007">
        <v>2</v>
      </c>
      <c r="GO1007">
        <v>8</v>
      </c>
      <c r="GP1007">
        <v>9</v>
      </c>
      <c r="GQ1007">
        <v>0</v>
      </c>
      <c r="GR1007">
        <v>0</v>
      </c>
      <c r="GS1007">
        <v>0</v>
      </c>
      <c r="GT1007">
        <v>9</v>
      </c>
      <c r="GU1007">
        <v>13</v>
      </c>
      <c r="GV1007" t="b">
        <v>1</v>
      </c>
    </row>
    <row r="1008" spans="190:204" x14ac:dyDescent="0.35">
      <c r="GH1008">
        <v>7</v>
      </c>
      <c r="GK1008">
        <v>0</v>
      </c>
      <c r="GL1008">
        <v>3</v>
      </c>
      <c r="GM1008" t="s">
        <v>18</v>
      </c>
      <c r="GN1008">
        <v>2</v>
      </c>
      <c r="GO1008">
        <v>10</v>
      </c>
      <c r="GP1008">
        <v>11</v>
      </c>
      <c r="GQ1008">
        <v>0</v>
      </c>
      <c r="GR1008">
        <v>0</v>
      </c>
      <c r="GS1008">
        <v>0</v>
      </c>
      <c r="GT1008">
        <v>19</v>
      </c>
      <c r="GU1008">
        <v>13</v>
      </c>
      <c r="GV1008" t="b">
        <v>1</v>
      </c>
    </row>
    <row r="1009" spans="190:204" x14ac:dyDescent="0.35">
      <c r="GH1009">
        <v>8</v>
      </c>
      <c r="GL1009">
        <v>6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90:204" x14ac:dyDescent="0.35"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90:204" x14ac:dyDescent="0.35">
      <c r="GH1011">
        <v>10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90:204" x14ac:dyDescent="0.35">
      <c r="GH1012">
        <v>11</v>
      </c>
      <c r="GL1012">
        <v>7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22</v>
      </c>
      <c r="GU1012">
        <v>17</v>
      </c>
      <c r="GV1012" t="b">
        <v>1</v>
      </c>
    </row>
  </sheetData>
  <pageMargins left="0.7" right="0.7" top="0.75" bottom="0.75" header="0.3" footer="0.3"/>
  <pageSetup paperSize="9" orientation="portrait" r:id="rId1"/>
  <headerFooter>
    <oddFooter>&amp;l&amp;bTreePlan Student License, For Education Only&amp;r&amp;bTreePlan.com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showGridLines="0" workbookViewId="0">
      <selection activeCell="H13" sqref="H13"/>
    </sheetView>
  </sheetViews>
  <sheetFormatPr defaultRowHeight="14.5" x14ac:dyDescent="0.35"/>
  <cols>
    <col min="2" max="2" width="11.08984375" bestFit="1" customWidth="1"/>
    <col min="3" max="3" width="10.54296875" customWidth="1"/>
    <col min="4" max="4" width="10.90625" customWidth="1"/>
    <col min="5" max="5" width="10.6328125" bestFit="1" customWidth="1"/>
    <col min="6" max="6" width="11" customWidth="1"/>
    <col min="7" max="7" width="15" customWidth="1"/>
    <col min="8" max="8" width="10.08984375" customWidth="1"/>
    <col min="9" max="9" width="11.36328125" customWidth="1"/>
  </cols>
  <sheetData>
    <row r="2" spans="2:9" x14ac:dyDescent="0.35">
      <c r="B2" t="s">
        <v>24</v>
      </c>
    </row>
    <row r="3" spans="2:9" x14ac:dyDescent="0.35">
      <c r="B3" s="6"/>
      <c r="C3" s="20" t="s">
        <v>23</v>
      </c>
      <c r="D3" s="20"/>
      <c r="E3" s="20"/>
    </row>
    <row r="4" spans="2:9" ht="29" x14ac:dyDescent="0.35">
      <c r="B4" s="7" t="s">
        <v>25</v>
      </c>
      <c r="C4" s="8" t="s">
        <v>7</v>
      </c>
      <c r="D4" s="8" t="s">
        <v>8</v>
      </c>
      <c r="E4" s="8" t="s">
        <v>9</v>
      </c>
      <c r="F4" s="10" t="s">
        <v>26</v>
      </c>
      <c r="G4" s="10" t="s">
        <v>27</v>
      </c>
      <c r="H4" s="12" t="s">
        <v>28</v>
      </c>
      <c r="I4" s="12" t="s">
        <v>28</v>
      </c>
    </row>
    <row r="5" spans="2:9" x14ac:dyDescent="0.35">
      <c r="B5" s="9" t="s">
        <v>21</v>
      </c>
      <c r="C5" s="8">
        <v>250</v>
      </c>
      <c r="D5" s="8">
        <v>100</v>
      </c>
      <c r="E5" s="8">
        <v>25</v>
      </c>
      <c r="F5" s="11">
        <f>MAX(C5:E5)</f>
        <v>250</v>
      </c>
      <c r="G5" s="11" t="str">
        <f>IF(F5=$G$8,$B5,"")</f>
        <v>D1</v>
      </c>
      <c r="H5" s="15">
        <f>MIN(C5:E5)</f>
        <v>25</v>
      </c>
      <c r="I5" s="15" t="str">
        <f>IF(H5=$I$8,$B5,"")</f>
        <v/>
      </c>
    </row>
    <row r="6" spans="2:9" x14ac:dyDescent="0.35">
      <c r="B6" s="9" t="s">
        <v>22</v>
      </c>
      <c r="C6" s="8">
        <v>100</v>
      </c>
      <c r="D6" s="8">
        <v>100</v>
      </c>
      <c r="E6" s="8">
        <v>75</v>
      </c>
      <c r="F6" s="11">
        <f>MAX(C6:E6)</f>
        <v>100</v>
      </c>
      <c r="G6" s="11" t="str">
        <f>IF(F6=$G$8,$B6,"")</f>
        <v/>
      </c>
      <c r="H6" s="15">
        <f>MIN(C6:E6)</f>
        <v>75</v>
      </c>
      <c r="I6" s="15" t="str">
        <f>IF(H6=$I$8,$B6,"")</f>
        <v>D2</v>
      </c>
    </row>
    <row r="7" spans="2:9" x14ac:dyDescent="0.35">
      <c r="F7" s="5"/>
      <c r="G7" s="5"/>
    </row>
    <row r="8" spans="2:9" x14ac:dyDescent="0.35">
      <c r="F8" s="13" t="s">
        <v>29</v>
      </c>
      <c r="G8" s="11">
        <f>MAX(F5:F6)</f>
        <v>250</v>
      </c>
      <c r="H8" s="14" t="s">
        <v>38</v>
      </c>
      <c r="I8" s="15">
        <f>MAX(H5:H6)</f>
        <v>75</v>
      </c>
    </row>
    <row r="10" spans="2:9" x14ac:dyDescent="0.35">
      <c r="B10" t="s">
        <v>30</v>
      </c>
    </row>
    <row r="11" spans="2:9" x14ac:dyDescent="0.35">
      <c r="B11" s="6"/>
      <c r="C11" s="20" t="s">
        <v>23</v>
      </c>
      <c r="D11" s="20"/>
      <c r="E11" s="20"/>
    </row>
    <row r="12" spans="2:9" ht="29" x14ac:dyDescent="0.35">
      <c r="B12" s="7" t="s">
        <v>25</v>
      </c>
      <c r="C12" s="8" t="s">
        <v>7</v>
      </c>
      <c r="D12" s="8" t="s">
        <v>8</v>
      </c>
      <c r="E12" s="8" t="s">
        <v>9</v>
      </c>
      <c r="F12" s="16" t="s">
        <v>31</v>
      </c>
      <c r="G12" s="16" t="s">
        <v>33</v>
      </c>
    </row>
    <row r="13" spans="2:9" x14ac:dyDescent="0.35">
      <c r="B13" s="9" t="s">
        <v>21</v>
      </c>
      <c r="C13" s="8">
        <f>MAX(C$5:C$6)-C5</f>
        <v>0</v>
      </c>
      <c r="D13" s="8">
        <f t="shared" ref="D13:E13" si="0">MAX(D$5:D$6)-D5</f>
        <v>0</v>
      </c>
      <c r="E13" s="8">
        <f t="shared" si="0"/>
        <v>50</v>
      </c>
      <c r="F13" s="17">
        <f>MAX(C13:E13)</f>
        <v>50</v>
      </c>
      <c r="G13" s="17" t="str">
        <f>IF(F13=$F$15,B$13,"")</f>
        <v>D1</v>
      </c>
    </row>
    <row r="14" spans="2:9" x14ac:dyDescent="0.35">
      <c r="B14" s="9" t="s">
        <v>22</v>
      </c>
      <c r="C14" s="8">
        <f>MAX(C$5:C$6)-C6</f>
        <v>150</v>
      </c>
      <c r="D14" s="8">
        <f t="shared" ref="D14:E14" si="1">MAX(D$5:D$6)-D6</f>
        <v>0</v>
      </c>
      <c r="E14" s="8">
        <f t="shared" si="1"/>
        <v>0</v>
      </c>
      <c r="F14" s="17">
        <f>MAX(C14:E14)</f>
        <v>150</v>
      </c>
      <c r="G14" s="17" t="str">
        <f>IF(F14=$F$15,B$13,"")</f>
        <v/>
      </c>
    </row>
    <row r="15" spans="2:9" x14ac:dyDescent="0.35">
      <c r="D15" s="21" t="s">
        <v>32</v>
      </c>
      <c r="E15" s="21"/>
      <c r="F15" s="19">
        <f>MIN(F13:F14)</f>
        <v>50</v>
      </c>
      <c r="G15" s="5"/>
    </row>
    <row r="18" spans="2:4" x14ac:dyDescent="0.35">
      <c r="B18" t="s">
        <v>34</v>
      </c>
    </row>
    <row r="19" spans="2:4" x14ac:dyDescent="0.35">
      <c r="B19" s="18" t="s">
        <v>35</v>
      </c>
      <c r="C19">
        <f>0.65*250+0.15*100+0.2*25</f>
        <v>182.5</v>
      </c>
    </row>
    <row r="20" spans="2:4" x14ac:dyDescent="0.35">
      <c r="B20" s="18" t="s">
        <v>36</v>
      </c>
      <c r="C20">
        <f>0.65*100+0.15*100+0.2*75</f>
        <v>95</v>
      </c>
    </row>
    <row r="22" spans="2:4" x14ac:dyDescent="0.35">
      <c r="B22" t="s">
        <v>37</v>
      </c>
      <c r="D22" t="str">
        <f>IF(C19=MAX(C19:C20),B13,B14)</f>
        <v>D1</v>
      </c>
    </row>
  </sheetData>
  <mergeCells count="3">
    <mergeCell ref="C3:E3"/>
    <mergeCell ref="C11:E11"/>
    <mergeCell ref="D15:E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009"/>
  <sheetViews>
    <sheetView zoomScale="55" zoomScaleNormal="55" workbookViewId="0">
      <selection activeCell="Q24" sqref="Q24"/>
    </sheetView>
  </sheetViews>
  <sheetFormatPr defaultRowHeight="14.5" x14ac:dyDescent="0.35"/>
  <cols>
    <col min="2" max="2" width="2.26953125" customWidth="1"/>
    <col min="3" max="3" width="3.7265625" customWidth="1"/>
    <col min="6" max="6" width="2.26953125" customWidth="1"/>
    <col min="7" max="7" width="3.7265625" customWidth="1"/>
    <col min="10" max="10" width="2.26953125" customWidth="1"/>
  </cols>
  <sheetData>
    <row r="1" spans="1:11" x14ac:dyDescent="0.35">
      <c r="A1" s="2"/>
      <c r="H1" s="1">
        <v>0.65</v>
      </c>
      <c r="K1" s="3"/>
    </row>
    <row r="2" spans="1:11" x14ac:dyDescent="0.35">
      <c r="H2" t="s">
        <v>7</v>
      </c>
    </row>
    <row r="3" spans="1:11" x14ac:dyDescent="0.35">
      <c r="K3">
        <v>250</v>
      </c>
    </row>
    <row r="4" spans="1:11" x14ac:dyDescent="0.35">
      <c r="H4" s="1">
        <v>0</v>
      </c>
      <c r="I4">
        <f>K3</f>
        <v>250</v>
      </c>
    </row>
    <row r="6" spans="1:11" x14ac:dyDescent="0.35">
      <c r="H6" s="1">
        <v>0.15</v>
      </c>
    </row>
    <row r="7" spans="1:11" x14ac:dyDescent="0.35">
      <c r="D7" t="s">
        <v>21</v>
      </c>
      <c r="H7" t="s">
        <v>8</v>
      </c>
    </row>
    <row r="8" spans="1:11" x14ac:dyDescent="0.35">
      <c r="K8">
        <v>100</v>
      </c>
    </row>
    <row r="9" spans="1:11" x14ac:dyDescent="0.35">
      <c r="D9" s="1">
        <v>0</v>
      </c>
      <c r="E9">
        <f>IF(ABS(1-(H1+H6+H11))&lt;=0.00001,H1*I4+H6*I9+H11*I14,NA())</f>
        <v>182.5</v>
      </c>
      <c r="H9" s="1">
        <v>0</v>
      </c>
      <c r="I9">
        <f>K8</f>
        <v>100</v>
      </c>
    </row>
    <row r="11" spans="1:11" x14ac:dyDescent="0.35">
      <c r="H11" s="1">
        <v>0.2</v>
      </c>
    </row>
    <row r="12" spans="1:11" x14ac:dyDescent="0.35">
      <c r="H12" t="s">
        <v>9</v>
      </c>
    </row>
    <row r="13" spans="1:11" x14ac:dyDescent="0.35">
      <c r="K13">
        <v>25</v>
      </c>
    </row>
    <row r="14" spans="1:11" x14ac:dyDescent="0.35">
      <c r="A14" s="4"/>
      <c r="H14" s="1">
        <v>0</v>
      </c>
      <c r="I14">
        <f>K13</f>
        <v>25</v>
      </c>
    </row>
    <row r="15" spans="1:11" x14ac:dyDescent="0.35">
      <c r="B15">
        <f>IF(A16=E9,1,IF(A16=E24,2))</f>
        <v>1</v>
      </c>
    </row>
    <row r="16" spans="1:11" x14ac:dyDescent="0.35">
      <c r="A16">
        <f>MAX(E9,E24)</f>
        <v>182.5</v>
      </c>
      <c r="H16" s="1">
        <v>0.65</v>
      </c>
    </row>
    <row r="17" spans="4:11" x14ac:dyDescent="0.35">
      <c r="H17" t="s">
        <v>7</v>
      </c>
    </row>
    <row r="18" spans="4:11" x14ac:dyDescent="0.35">
      <c r="K18">
        <v>100</v>
      </c>
    </row>
    <row r="19" spans="4:11" x14ac:dyDescent="0.35">
      <c r="H19" s="1">
        <v>0</v>
      </c>
      <c r="I19">
        <f>K18</f>
        <v>100</v>
      </c>
    </row>
    <row r="21" spans="4:11" x14ac:dyDescent="0.35">
      <c r="H21" s="1">
        <v>0.15</v>
      </c>
    </row>
    <row r="22" spans="4:11" x14ac:dyDescent="0.35">
      <c r="D22" t="s">
        <v>22</v>
      </c>
      <c r="H22" t="s">
        <v>8</v>
      </c>
    </row>
    <row r="23" spans="4:11" x14ac:dyDescent="0.35">
      <c r="K23">
        <v>100</v>
      </c>
    </row>
    <row r="24" spans="4:11" x14ac:dyDescent="0.35">
      <c r="D24" s="1">
        <v>0</v>
      </c>
      <c r="E24">
        <f>IF(ABS(1-(H16+H21+H26))&lt;=0.00001,H16*I19+H21*I24+H26*I29,NA())</f>
        <v>95</v>
      </c>
      <c r="H24" s="1">
        <v>0</v>
      </c>
      <c r="I24">
        <f>K23</f>
        <v>100</v>
      </c>
    </row>
    <row r="26" spans="4:11" x14ac:dyDescent="0.35">
      <c r="H26" s="1">
        <v>0.2</v>
      </c>
    </row>
    <row r="27" spans="4:11" x14ac:dyDescent="0.35">
      <c r="H27" t="s">
        <v>9</v>
      </c>
    </row>
    <row r="28" spans="4:11" x14ac:dyDescent="0.35">
      <c r="K28">
        <v>75</v>
      </c>
    </row>
    <row r="29" spans="4:11" x14ac:dyDescent="0.35">
      <c r="H29" s="1">
        <v>0</v>
      </c>
      <c r="I29">
        <f>K28</f>
        <v>75</v>
      </c>
    </row>
    <row r="1000" spans="190:204" x14ac:dyDescent="0.3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3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14</v>
      </c>
      <c r="GU1001">
        <v>1</v>
      </c>
      <c r="GV1001" t="b">
        <v>1</v>
      </c>
    </row>
    <row r="1002" spans="190:204" x14ac:dyDescent="0.35">
      <c r="GH1002">
        <v>1</v>
      </c>
      <c r="GK1002">
        <v>0</v>
      </c>
      <c r="GL1002">
        <v>0</v>
      </c>
      <c r="GM1002" t="s">
        <v>18</v>
      </c>
      <c r="GN1002">
        <v>3</v>
      </c>
      <c r="GO1002">
        <v>3</v>
      </c>
      <c r="GP1002">
        <v>4</v>
      </c>
      <c r="GQ1002">
        <v>5</v>
      </c>
      <c r="GR1002">
        <v>0</v>
      </c>
      <c r="GS1002">
        <v>0</v>
      </c>
      <c r="GT1002">
        <v>7</v>
      </c>
      <c r="GU1002">
        <v>5</v>
      </c>
      <c r="GV1002" t="b">
        <v>1</v>
      </c>
    </row>
    <row r="1003" spans="190:204" x14ac:dyDescent="0.35">
      <c r="GH1003">
        <v>2</v>
      </c>
      <c r="GK1003">
        <v>0</v>
      </c>
      <c r="GL1003">
        <v>0</v>
      </c>
      <c r="GM1003" t="s">
        <v>18</v>
      </c>
      <c r="GN1003">
        <v>3</v>
      </c>
      <c r="GO1003">
        <v>6</v>
      </c>
      <c r="GP1003">
        <v>7</v>
      </c>
      <c r="GQ1003">
        <v>8</v>
      </c>
      <c r="GR1003">
        <v>0</v>
      </c>
      <c r="GS1003">
        <v>0</v>
      </c>
      <c r="GT1003">
        <v>22</v>
      </c>
      <c r="GU1003">
        <v>5</v>
      </c>
      <c r="GV1003" t="b">
        <v>1</v>
      </c>
    </row>
    <row r="1004" spans="190:204" x14ac:dyDescent="0.35">
      <c r="GH1004">
        <v>3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3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35">
      <c r="GH1006">
        <v>5</v>
      </c>
      <c r="GL1006">
        <v>1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35"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  <row r="1008" spans="190:204" x14ac:dyDescent="0.35">
      <c r="GH1008">
        <v>7</v>
      </c>
      <c r="GL1008">
        <v>2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22</v>
      </c>
      <c r="GU1008">
        <v>9</v>
      </c>
      <c r="GV1008" t="b">
        <v>1</v>
      </c>
    </row>
    <row r="1009" spans="190:204" x14ac:dyDescent="0.35">
      <c r="GH1009">
        <v>8</v>
      </c>
      <c r="GL1009">
        <v>2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27</v>
      </c>
      <c r="GU1009">
        <v>9</v>
      </c>
      <c r="GV1009" t="b">
        <v>1</v>
      </c>
    </row>
  </sheetData>
  <sheetProtection scenarios="1"/>
  <pageMargins left="0.7" right="0.7" top="0.75" bottom="0.75" header="0.3" footer="0.3"/>
  <pageSetup orientation="portrait" r:id="rId1"/>
  <headerFooter>
    <oddFooter>&amp;l&amp;bTreePlan Student License, For Education Only&amp;r&amp;bwww.TreePlan.com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2C23-73C4-48BC-8919-806BDB759414}">
  <dimension ref="D9:GV1007"/>
  <sheetViews>
    <sheetView topLeftCell="A7" zoomScaleNormal="100" workbookViewId="0">
      <selection activeCell="G30" sqref="G30"/>
    </sheetView>
  </sheetViews>
  <sheetFormatPr defaultRowHeight="14.5" x14ac:dyDescent="0.35"/>
  <cols>
    <col min="5" max="5" width="2.1796875" customWidth="1"/>
    <col min="6" max="6" width="3.6328125" customWidth="1"/>
    <col min="9" max="9" width="2.1796875" customWidth="1"/>
    <col min="10" max="10" width="3.6328125" customWidth="1"/>
    <col min="13" max="13" width="2.1796875" customWidth="1"/>
  </cols>
  <sheetData>
    <row r="9" spans="4:14" x14ac:dyDescent="0.35">
      <c r="D9" s="2" t="s">
        <v>39</v>
      </c>
      <c r="K9" s="1">
        <v>0.7</v>
      </c>
      <c r="N9" s="3" t="s">
        <v>40</v>
      </c>
    </row>
    <row r="10" spans="4:14" x14ac:dyDescent="0.35">
      <c r="K10" t="s">
        <v>42</v>
      </c>
    </row>
    <row r="11" spans="4:14" x14ac:dyDescent="0.35">
      <c r="N11">
        <v>10</v>
      </c>
    </row>
    <row r="12" spans="4:14" x14ac:dyDescent="0.35">
      <c r="G12" t="s">
        <v>19</v>
      </c>
      <c r="K12" s="1">
        <v>0</v>
      </c>
      <c r="L12">
        <f>N11</f>
        <v>10</v>
      </c>
    </row>
    <row r="14" spans="4:14" x14ac:dyDescent="0.35">
      <c r="G14" s="1">
        <v>0</v>
      </c>
      <c r="H14">
        <f>IF(ABS(1-(K9+K14))&lt;=0.00001,K9*L12+K14*L17,NA())</f>
        <v>19</v>
      </c>
      <c r="K14" s="1">
        <v>0.3</v>
      </c>
    </row>
    <row r="15" spans="4:14" x14ac:dyDescent="0.35">
      <c r="K15" t="s">
        <v>43</v>
      </c>
    </row>
    <row r="16" spans="4:14" x14ac:dyDescent="0.35">
      <c r="N16">
        <v>40</v>
      </c>
    </row>
    <row r="17" spans="4:14" x14ac:dyDescent="0.35">
      <c r="K17" s="1">
        <v>0</v>
      </c>
      <c r="L17">
        <f>N16</f>
        <v>40</v>
      </c>
    </row>
    <row r="18" spans="4:14" x14ac:dyDescent="0.35">
      <c r="E18">
        <f>IF(D19=H14,1,IF(D19=H24,2))</f>
        <v>2</v>
      </c>
    </row>
    <row r="19" spans="4:14" x14ac:dyDescent="0.35">
      <c r="D19">
        <f>MAX(H14,H24)</f>
        <v>20.799999999999997</v>
      </c>
      <c r="K19" s="1">
        <v>0.7</v>
      </c>
    </row>
    <row r="20" spans="4:14" x14ac:dyDescent="0.35">
      <c r="K20" t="s">
        <v>42</v>
      </c>
    </row>
    <row r="21" spans="4:14" x14ac:dyDescent="0.35">
      <c r="N21">
        <v>16</v>
      </c>
    </row>
    <row r="22" spans="4:14" x14ac:dyDescent="0.35">
      <c r="G22" t="s">
        <v>20</v>
      </c>
      <c r="K22" s="1">
        <v>0</v>
      </c>
      <c r="L22">
        <f>N21</f>
        <v>16</v>
      </c>
    </row>
    <row r="24" spans="4:14" x14ac:dyDescent="0.35">
      <c r="G24" s="1">
        <v>0</v>
      </c>
      <c r="H24">
        <f>IF(ABS(1-(K19+K24))&lt;=0.00001,K19*L22+K24*L27,NA())</f>
        <v>20.799999999999997</v>
      </c>
      <c r="K24" s="1">
        <v>0.3</v>
      </c>
    </row>
    <row r="25" spans="4:14" x14ac:dyDescent="0.35">
      <c r="K25" t="s">
        <v>44</v>
      </c>
    </row>
    <row r="26" spans="4:14" x14ac:dyDescent="0.35">
      <c r="N26">
        <v>32</v>
      </c>
    </row>
    <row r="27" spans="4:14" x14ac:dyDescent="0.35">
      <c r="K27" s="1">
        <v>0</v>
      </c>
      <c r="L27">
        <f>N26</f>
        <v>32</v>
      </c>
    </row>
    <row r="1000" spans="190:204" x14ac:dyDescent="0.35">
      <c r="GH1000" s="22" t="s">
        <v>0</v>
      </c>
      <c r="GI1000" s="22" t="s">
        <v>1</v>
      </c>
      <c r="GJ1000" s="22" t="s">
        <v>2</v>
      </c>
      <c r="GK1000" s="22" t="s">
        <v>3</v>
      </c>
      <c r="GL1000" s="22" t="s">
        <v>4</v>
      </c>
      <c r="GM1000" s="22" t="s">
        <v>5</v>
      </c>
      <c r="GN1000" s="22" t="s">
        <v>6</v>
      </c>
      <c r="GO1000" s="22" t="s">
        <v>7</v>
      </c>
      <c r="GP1000" s="22" t="s">
        <v>8</v>
      </c>
      <c r="GQ1000" s="22" t="s">
        <v>9</v>
      </c>
      <c r="GR1000" s="22" t="s">
        <v>10</v>
      </c>
      <c r="GS1000" s="22" t="s">
        <v>11</v>
      </c>
      <c r="GT1000" s="22" t="s">
        <v>12</v>
      </c>
      <c r="GU1000" s="22" t="s">
        <v>13</v>
      </c>
      <c r="GV1000" s="22" t="s">
        <v>14</v>
      </c>
    </row>
    <row r="1001" spans="190:204" x14ac:dyDescent="0.35">
      <c r="GH1001" s="22">
        <v>0</v>
      </c>
      <c r="GI1001" s="22" t="s">
        <v>15</v>
      </c>
      <c r="GJ1001" s="22">
        <v>0</v>
      </c>
      <c r="GK1001" s="22">
        <v>0</v>
      </c>
      <c r="GL1001" s="22">
        <v>0</v>
      </c>
      <c r="GM1001" s="22" t="s">
        <v>16</v>
      </c>
      <c r="GN1001" s="22">
        <v>2</v>
      </c>
      <c r="GO1001" s="22">
        <v>1</v>
      </c>
      <c r="GP1001" s="22">
        <v>2</v>
      </c>
      <c r="GQ1001" s="22">
        <v>0</v>
      </c>
      <c r="GR1001" s="22">
        <v>0</v>
      </c>
      <c r="GS1001" s="22">
        <v>0</v>
      </c>
      <c r="GT1001" s="23">
        <v>9</v>
      </c>
      <c r="GU1001" s="23">
        <v>1</v>
      </c>
      <c r="GV1001" s="23" t="b">
        <v>1</v>
      </c>
    </row>
    <row r="1002" spans="190:204" x14ac:dyDescent="0.35">
      <c r="GH1002" s="22">
        <v>1</v>
      </c>
      <c r="GK1002">
        <v>0</v>
      </c>
      <c r="GL1002" s="22">
        <v>0</v>
      </c>
      <c r="GM1002" s="22" t="s">
        <v>18</v>
      </c>
      <c r="GN1002" s="22">
        <v>2</v>
      </c>
      <c r="GO1002" s="22">
        <v>3</v>
      </c>
      <c r="GP1002" s="22">
        <v>4</v>
      </c>
      <c r="GQ1002" s="22">
        <v>0</v>
      </c>
      <c r="GR1002" s="22">
        <v>0</v>
      </c>
      <c r="GS1002" s="22">
        <v>0</v>
      </c>
      <c r="GT1002" s="23">
        <v>4</v>
      </c>
      <c r="GU1002" s="23">
        <v>5</v>
      </c>
      <c r="GV1002" s="23" t="b">
        <v>1</v>
      </c>
    </row>
    <row r="1003" spans="190:204" x14ac:dyDescent="0.35">
      <c r="GH1003" s="22">
        <v>2</v>
      </c>
      <c r="GK1003">
        <v>0</v>
      </c>
      <c r="GL1003" s="22">
        <v>0</v>
      </c>
      <c r="GM1003" s="22" t="s">
        <v>18</v>
      </c>
      <c r="GN1003" s="22">
        <v>2</v>
      </c>
      <c r="GO1003" s="22">
        <v>5</v>
      </c>
      <c r="GP1003" s="22">
        <v>6</v>
      </c>
      <c r="GQ1003" s="22">
        <v>0</v>
      </c>
      <c r="GR1003" s="22">
        <v>0</v>
      </c>
      <c r="GS1003" s="22">
        <v>0</v>
      </c>
      <c r="GT1003" s="23">
        <v>14</v>
      </c>
      <c r="GU1003" s="23">
        <v>5</v>
      </c>
      <c r="GV1003" s="23" t="b">
        <v>1</v>
      </c>
    </row>
    <row r="1004" spans="190:204" x14ac:dyDescent="0.35">
      <c r="GH1004">
        <v>3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3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35">
      <c r="GH1006">
        <v>5</v>
      </c>
      <c r="GL1006">
        <v>2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35"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pageMargins left="0.7" right="0.7" top="0.75" bottom="0.75" header="0.3" footer="0.3"/>
  <pageSetup paperSize="9" orientation="portrait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Q1</vt:lpstr>
      <vt:lpstr>Q2</vt:lpstr>
      <vt:lpstr>Q3</vt:lpstr>
      <vt:lpstr>Q4</vt:lpstr>
      <vt:lpstr>'Q1'!TreeData</vt:lpstr>
      <vt:lpstr>'Q3'!TreeData</vt:lpstr>
      <vt:lpstr>'Q4'!TreeData</vt:lpstr>
      <vt:lpstr>'Q1'!TreeDiagBase</vt:lpstr>
      <vt:lpstr>'Q3'!TreeDiagBase</vt:lpstr>
      <vt:lpstr>'Q4'!TreeDiagBase</vt:lpstr>
      <vt:lpstr>'Q1'!TreeDiagram</vt:lpstr>
      <vt:lpstr>'Q3'!TreeDiagram</vt:lpstr>
      <vt:lpstr>'Q4'!TreeDiagram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pangnk</dc:creator>
  <cp:lastModifiedBy>KOH NOI SIAN</cp:lastModifiedBy>
  <dcterms:created xsi:type="dcterms:W3CDTF">2013-04-01T07:48:05Z</dcterms:created>
  <dcterms:modified xsi:type="dcterms:W3CDTF">2022-10-27T02:15:26Z</dcterms:modified>
</cp:coreProperties>
</file>