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rty\Downloads\GitHub\zweites-sem\dec_a\_5\"/>
    </mc:Choice>
  </mc:AlternateContent>
  <xr:revisionPtr revIDLastSave="0" documentId="13_ncr:1_{D949DAA1-69E9-4D55-A550-947E569AA5B6}" xr6:coauthVersionLast="47" xr6:coauthVersionMax="47" xr10:uidLastSave="{00000000-0000-0000-0000-000000000000}"/>
  <bookViews>
    <workbookView xWindow="4260" yWindow="2445" windowWidth="21600" windowHeight="11295" xr2:uid="{00000000-000D-0000-FFFF-FFFF00000000}"/>
  </bookViews>
  <sheets>
    <sheet name="Q1" sheetId="3" r:id="rId1"/>
    <sheet name="Q2" sheetId="1" r:id="rId2"/>
  </sheets>
  <definedNames>
    <definedName name="solver_adj" localSheetId="0" hidden="1">'Q1'!$C$10:$G$10</definedName>
    <definedName name="solver_adj" localSheetId="1" hidden="1">'Q2'!$B$2:$I$2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100</definedName>
    <definedName name="solver_lhs1" localSheetId="0" hidden="1">'Q1'!$H$10</definedName>
    <definedName name="solver_lhs1" localSheetId="1" hidden="1">'Q2'!$B$2:$I$2</definedName>
    <definedName name="solver_lhs2" localSheetId="0" hidden="1">'Q1'!$H$15</definedName>
    <definedName name="solver_lhs2" localSheetId="1" hidden="1">'Q2'!$J$10</definedName>
    <definedName name="solver_lhs3" localSheetId="0" hidden="1">'Q1'!$H$16</definedName>
    <definedName name="solver_lhs3" localSheetId="1" hidden="1">'Q2'!$J$9</definedName>
    <definedName name="solver_lhs4" localSheetId="0" hidden="1">'Q1'!$H$17</definedName>
    <definedName name="solver_lhs4" localSheetId="1" hidden="1">'Q2'!$J$12</definedName>
    <definedName name="solver_lhs5" localSheetId="0" hidden="1">'Q1'!$H$18</definedName>
    <definedName name="solver_lhs5" localSheetId="1" hidden="1">'Q2'!$J$11</definedName>
    <definedName name="solver_lhs6" localSheetId="1" hidden="1">'Q2'!$J$7</definedName>
    <definedName name="solver_lhs7" localSheetId="1" hidden="1">'Q2'!$J$8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7</definedName>
    <definedName name="solver_nwt" localSheetId="0" hidden="1">1</definedName>
    <definedName name="solver_nwt" localSheetId="1" hidden="1">1</definedName>
    <definedName name="solver_opt" localSheetId="0" hidden="1">'Q1'!$H$12</definedName>
    <definedName name="solver_opt" localSheetId="1" hidden="1">'Q2'!$J$4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3</definedName>
    <definedName name="solver_rel2" localSheetId="0" hidden="1">3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1</definedName>
    <definedName name="solver_rel5" localSheetId="0" hidden="1">3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hs1" localSheetId="0" hidden="1">'Q1'!$J$19</definedName>
    <definedName name="solver_rhs1" localSheetId="1" hidden="1">0</definedName>
    <definedName name="solver_rhs2" localSheetId="0" hidden="1">'Q1'!$J$15</definedName>
    <definedName name="solver_rhs2" localSheetId="1" hidden="1">'Q2'!$L$10</definedName>
    <definedName name="solver_rhs3" localSheetId="0" hidden="1">'Q1'!$J$16</definedName>
    <definedName name="solver_rhs3" localSheetId="1" hidden="1">'Q2'!$L$9</definedName>
    <definedName name="solver_rhs4" localSheetId="0" hidden="1">'Q1'!$J$17</definedName>
    <definedName name="solver_rhs4" localSheetId="1" hidden="1">'Q2'!$L$12</definedName>
    <definedName name="solver_rhs5" localSheetId="0" hidden="1">'Q1'!$J$18</definedName>
    <definedName name="solver_rhs5" localSheetId="1" hidden="1">'Q2'!$L$11</definedName>
    <definedName name="solver_rhs6" localSheetId="1" hidden="1">'Q2'!$L$7</definedName>
    <definedName name="solver_rhs7" localSheetId="1" hidden="1">'Q2'!$L$8</definedName>
    <definedName name="solver_rlx" localSheetId="0" hidden="1">2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100</definedName>
    <definedName name="solver_tol" localSheetId="0" hidden="1">0.01</definedName>
    <definedName name="solver_tol" localSheetId="1" hidden="1">0.05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3" l="1"/>
  <c r="J18" i="3"/>
  <c r="F18" i="3"/>
  <c r="H18" i="3" s="1"/>
  <c r="D18" i="3"/>
  <c r="C18" i="3"/>
  <c r="H16" i="3"/>
  <c r="H17" i="3"/>
  <c r="H19" i="3"/>
  <c r="G12" i="3" l="1"/>
  <c r="F12" i="3"/>
  <c r="E12" i="3"/>
  <c r="D12" i="3"/>
  <c r="C12" i="3"/>
  <c r="H10" i="3"/>
  <c r="J12" i="1" l="1"/>
  <c r="J11" i="1"/>
  <c r="J10" i="1"/>
  <c r="J9" i="1"/>
  <c r="J4" i="1"/>
  <c r="J8" i="1"/>
  <c r="J7" i="1"/>
</calcChain>
</file>

<file path=xl/sharedStrings.xml><?xml version="1.0" encoding="utf-8"?>
<sst xmlns="http://schemas.openxmlformats.org/spreadsheetml/2006/main" count="70" uniqueCount="50">
  <si>
    <t>Decision Variables:</t>
  </si>
  <si>
    <t>Objective Function:</t>
  </si>
  <si>
    <t>Constraints:</t>
  </si>
  <si>
    <t>X11</t>
  </si>
  <si>
    <t>X12</t>
  </si>
  <si>
    <t>X13</t>
  </si>
  <si>
    <t>X14</t>
  </si>
  <si>
    <t>X21</t>
  </si>
  <si>
    <t>X22</t>
  </si>
  <si>
    <t>X23</t>
  </si>
  <si>
    <t>X24</t>
  </si>
  <si>
    <t>&lt;=</t>
  </si>
  <si>
    <t>Capacity of vineyard 1</t>
  </si>
  <si>
    <t>Capacity of vineyard 2</t>
  </si>
  <si>
    <t>Demand from Restaurant 1</t>
  </si>
  <si>
    <t>Demand from Restaurant 2</t>
  </si>
  <si>
    <t>Demand from Restaurant 3</t>
  </si>
  <si>
    <t>Demand from Restaurant 4</t>
  </si>
  <si>
    <t>Conclusion</t>
  </si>
  <si>
    <t>Vineyard 1 :
Distribute 1800 bottles to Restaurtant 1 and 1700 bottles to Restaurant 2. No distribution to Restaurant 3 and 4.
Vineyard 2 : 
Distribute 600 bottles to Restaurtant 2, 1250 bottles to Restaurant 3 and 1250 bottles to Restaurant 4. No distribution to Restaurant 1
This will bring a total profit of $241,750.00</t>
  </si>
  <si>
    <t>Bond</t>
  </si>
  <si>
    <t>Maturity</t>
  </si>
  <si>
    <t>Risk</t>
  </si>
  <si>
    <t>Tax-Free</t>
  </si>
  <si>
    <t>A</t>
  </si>
  <si>
    <t>12 months</t>
  </si>
  <si>
    <t>High</t>
  </si>
  <si>
    <t>Yes</t>
  </si>
  <si>
    <t>B</t>
  </si>
  <si>
    <t>6 months</t>
  </si>
  <si>
    <t>Low</t>
  </si>
  <si>
    <t>C</t>
  </si>
  <si>
    <t>No</t>
  </si>
  <si>
    <t>D</t>
  </si>
  <si>
    <t>E</t>
  </si>
  <si>
    <t>Bond A</t>
  </si>
  <si>
    <t>Bond B</t>
  </si>
  <si>
    <t>Bond C</t>
  </si>
  <si>
    <t>Bond D</t>
  </si>
  <si>
    <t>Bond E</t>
  </si>
  <si>
    <t>Decision Variables</t>
  </si>
  <si>
    <t>(total amount invested)</t>
  </si>
  <si>
    <t>(Annual return to be MAX)</t>
  </si>
  <si>
    <t>Min 50% Short-term</t>
  </si>
  <si>
    <t>&gt;=</t>
  </si>
  <si>
    <t>Max 50% high-risk</t>
  </si>
  <si>
    <t>Min 30% fund tax free</t>
  </si>
  <si>
    <t>Min 40% return tax free</t>
  </si>
  <si>
    <t>Total amount invested</t>
  </si>
  <si>
    <t>Annual 
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</si>
</sst>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1" fontId="0" fillId="2" borderId="0" xfId="0" applyNumberFormat="1" applyFill="1" applyAlignment="1">
      <alignment horizontal="center" vertical="top"/>
    </xf>
    <xf numFmtId="1" fontId="0" fillId="3" borderId="0" xfId="0" applyNumberFormat="1" applyFill="1" applyAlignment="1">
      <alignment horizontal="center" vertical="top"/>
    </xf>
    <xf numFmtId="1" fontId="0" fillId="5" borderId="0" xfId="0" applyNumberFormat="1" applyFill="1" applyAlignment="1">
      <alignment horizontal="center" vertical="top"/>
    </xf>
    <xf numFmtId="1" fontId="0" fillId="7" borderId="0" xfId="0" applyNumberFormat="1" applyFill="1" applyAlignment="1">
      <alignment horizontal="center" vertical="top"/>
    </xf>
    <xf numFmtId="1" fontId="0" fillId="8" borderId="0" xfId="0" applyNumberFormat="1" applyFill="1" applyAlignment="1">
      <alignment horizontal="center" vertical="top"/>
    </xf>
    <xf numFmtId="1" fontId="0" fillId="6" borderId="0" xfId="0" applyNumberFormat="1" applyFill="1" applyAlignment="1">
      <alignment horizontal="center" vertical="top"/>
    </xf>
    <xf numFmtId="1" fontId="0" fillId="9" borderId="0" xfId="0" applyNumberFormat="1" applyFill="1" applyAlignment="1">
      <alignment horizontal="center" vertical="top"/>
    </xf>
    <xf numFmtId="1" fontId="0" fillId="10" borderId="0" xfId="0" applyNumberFormat="1" applyFill="1" applyAlignment="1">
      <alignment horizontal="center" vertical="top"/>
    </xf>
    <xf numFmtId="1" fontId="0" fillId="4" borderId="0" xfId="0" applyNumberFormat="1" applyFill="1" applyAlignment="1">
      <alignment horizontal="center" vertical="top"/>
    </xf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5" fontId="0" fillId="12" borderId="0" xfId="0" applyNumberFormat="1" applyFill="1" applyAlignment="1">
      <alignment horizontal="center"/>
    </xf>
    <xf numFmtId="10" fontId="0" fillId="12" borderId="0" xfId="0" applyNumberFormat="1" applyFill="1"/>
    <xf numFmtId="0" fontId="0" fillId="12" borderId="1" xfId="0" applyFill="1" applyBorder="1"/>
    <xf numFmtId="165" fontId="0" fillId="13" borderId="0" xfId="0" applyNumberFormat="1" applyFill="1"/>
    <xf numFmtId="10" fontId="0" fillId="13" borderId="0" xfId="0" applyNumberFormat="1" applyFill="1"/>
    <xf numFmtId="0" fontId="0" fillId="13" borderId="1" xfId="0" applyFill="1" applyBorder="1"/>
    <xf numFmtId="165" fontId="0" fillId="14" borderId="0" xfId="0" applyNumberFormat="1" applyFill="1"/>
    <xf numFmtId="10" fontId="0" fillId="14" borderId="0" xfId="0" applyNumberFormat="1" applyFill="1"/>
    <xf numFmtId="0" fontId="0" fillId="14" borderId="1" xfId="0" applyFill="1" applyBorder="1"/>
    <xf numFmtId="165" fontId="0" fillId="15" borderId="0" xfId="0" applyNumberFormat="1" applyFill="1"/>
    <xf numFmtId="10" fontId="0" fillId="15" borderId="0" xfId="0" applyNumberFormat="1" applyFill="1"/>
    <xf numFmtId="0" fontId="0" fillId="15" borderId="1" xfId="0" applyFill="1" applyBorder="1"/>
    <xf numFmtId="165" fontId="0" fillId="16" borderId="0" xfId="0" applyNumberFormat="1" applyFill="1"/>
    <xf numFmtId="10" fontId="0" fillId="16" borderId="0" xfId="0" applyNumberFormat="1" applyFill="1"/>
    <xf numFmtId="0" fontId="0" fillId="16" borderId="1" xfId="0" applyFill="1" applyBorder="1"/>
    <xf numFmtId="10" fontId="0" fillId="13" borderId="1" xfId="0" applyNumberFormat="1" applyFill="1" applyBorder="1"/>
    <xf numFmtId="10" fontId="0" fillId="15" borderId="1" xfId="0" applyNumberFormat="1" applyFill="1" applyBorder="1"/>
    <xf numFmtId="10" fontId="0" fillId="12" borderId="1" xfId="0" applyNumberFormat="1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FF"/>
      <color rgb="FFCC99FF"/>
      <color rgb="FF66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9"/>
  <sheetViews>
    <sheetView tabSelected="1" topLeftCell="A8" workbookViewId="0">
      <selection activeCell="H15" sqref="H15"/>
    </sheetView>
  </sheetViews>
  <sheetFormatPr defaultRowHeight="15" x14ac:dyDescent="0.25"/>
  <cols>
    <col min="2" max="2" width="20.7109375" bestFit="1" customWidth="1"/>
    <col min="3" max="8" width="9.140625" customWidth="1"/>
  </cols>
  <sheetData>
    <row r="2" spans="2:10" ht="30" x14ac:dyDescent="0.25">
      <c r="B2" s="24" t="s">
        <v>20</v>
      </c>
      <c r="C2" s="25" t="s">
        <v>49</v>
      </c>
      <c r="D2" s="24" t="s">
        <v>21</v>
      </c>
      <c r="E2" s="24" t="s">
        <v>22</v>
      </c>
      <c r="F2" s="24" t="s">
        <v>23</v>
      </c>
    </row>
    <row r="3" spans="2:10" x14ac:dyDescent="0.25">
      <c r="B3" s="26" t="s">
        <v>24</v>
      </c>
      <c r="C3" s="27">
        <v>9.5000000000000001E-2</v>
      </c>
      <c r="D3" s="26" t="s">
        <v>25</v>
      </c>
      <c r="E3" s="26" t="s">
        <v>26</v>
      </c>
      <c r="F3" s="26" t="s">
        <v>27</v>
      </c>
    </row>
    <row r="4" spans="2:10" x14ac:dyDescent="0.25">
      <c r="B4" s="26" t="s">
        <v>28</v>
      </c>
      <c r="C4" s="27">
        <v>0.08</v>
      </c>
      <c r="D4" s="26" t="s">
        <v>29</v>
      </c>
      <c r="E4" s="26" t="s">
        <v>30</v>
      </c>
      <c r="F4" s="26" t="s">
        <v>27</v>
      </c>
    </row>
    <row r="5" spans="2:10" x14ac:dyDescent="0.25">
      <c r="B5" s="26" t="s">
        <v>31</v>
      </c>
      <c r="C5" s="27">
        <v>0.09</v>
      </c>
      <c r="D5" s="26" t="s">
        <v>25</v>
      </c>
      <c r="E5" s="26" t="s">
        <v>30</v>
      </c>
      <c r="F5" s="26" t="s">
        <v>32</v>
      </c>
    </row>
    <row r="6" spans="2:10" x14ac:dyDescent="0.25">
      <c r="B6" s="26" t="s">
        <v>33</v>
      </c>
      <c r="C6" s="27">
        <v>0.09</v>
      </c>
      <c r="D6" s="26" t="s">
        <v>25</v>
      </c>
      <c r="E6" s="26" t="s">
        <v>26</v>
      </c>
      <c r="F6" s="26" t="s">
        <v>27</v>
      </c>
    </row>
    <row r="7" spans="2:10" x14ac:dyDescent="0.25">
      <c r="B7" s="26" t="s">
        <v>34</v>
      </c>
      <c r="C7" s="27">
        <v>0.09</v>
      </c>
      <c r="D7" s="26" t="s">
        <v>29</v>
      </c>
      <c r="E7" s="26" t="s">
        <v>26</v>
      </c>
      <c r="F7" s="26" t="s">
        <v>32</v>
      </c>
    </row>
    <row r="9" spans="2:10" x14ac:dyDescent="0.25">
      <c r="C9" s="23" t="s">
        <v>35</v>
      </c>
      <c r="D9" s="23" t="s">
        <v>36</v>
      </c>
      <c r="E9" s="23" t="s">
        <v>37</v>
      </c>
      <c r="F9" s="23" t="s">
        <v>38</v>
      </c>
      <c r="G9" s="23" t="s">
        <v>39</v>
      </c>
    </row>
    <row r="10" spans="2:10" x14ac:dyDescent="0.25">
      <c r="B10" s="21" t="s">
        <v>40</v>
      </c>
      <c r="C10" s="28">
        <v>20338.983050847462</v>
      </c>
      <c r="D10" s="31">
        <v>20338.983050847459</v>
      </c>
      <c r="E10" s="34">
        <v>29661.016949152538</v>
      </c>
      <c r="F10" s="37">
        <v>0</v>
      </c>
      <c r="G10" s="40">
        <v>29661.016949152541</v>
      </c>
      <c r="H10">
        <f>C10+D10+E10+F10+G10</f>
        <v>100000</v>
      </c>
      <c r="I10" t="s">
        <v>41</v>
      </c>
    </row>
    <row r="11" spans="2:10" x14ac:dyDescent="0.25">
      <c r="B11" s="21"/>
    </row>
    <row r="12" spans="2:10" x14ac:dyDescent="0.25">
      <c r="B12" s="21" t="s">
        <v>1</v>
      </c>
      <c r="C12" s="29">
        <f>C3</f>
        <v>9.5000000000000001E-2</v>
      </c>
      <c r="D12" s="32">
        <f>C4</f>
        <v>0.08</v>
      </c>
      <c r="E12" s="35">
        <f>C5</f>
        <v>0.09</v>
      </c>
      <c r="F12" s="38">
        <f>C6</f>
        <v>0.09</v>
      </c>
      <c r="G12" s="41">
        <f>C7</f>
        <v>0.09</v>
      </c>
      <c r="H12">
        <f>C10*C12+D10*D12+E10*E12+F10*F12+G10*G12</f>
        <v>8898.3050847457635</v>
      </c>
      <c r="I12" t="s">
        <v>42</v>
      </c>
    </row>
    <row r="13" spans="2:10" x14ac:dyDescent="0.25">
      <c r="B13" s="21"/>
    </row>
    <row r="14" spans="2:10" x14ac:dyDescent="0.25">
      <c r="B14" s="21" t="s">
        <v>2</v>
      </c>
    </row>
    <row r="15" spans="2:10" x14ac:dyDescent="0.25">
      <c r="B15" s="21" t="s">
        <v>43</v>
      </c>
      <c r="C15" s="30"/>
      <c r="D15" s="33">
        <v>1</v>
      </c>
      <c r="E15" s="36"/>
      <c r="F15" s="39"/>
      <c r="G15" s="42">
        <v>1</v>
      </c>
      <c r="I15" t="s">
        <v>44</v>
      </c>
      <c r="J15" s="22">
        <v>50000</v>
      </c>
    </row>
    <row r="16" spans="2:10" x14ac:dyDescent="0.25">
      <c r="B16" s="21" t="s">
        <v>45</v>
      </c>
      <c r="C16" s="30">
        <v>1</v>
      </c>
      <c r="D16" s="33"/>
      <c r="E16" s="36"/>
      <c r="F16" s="39">
        <v>1</v>
      </c>
      <c r="G16" s="42">
        <v>1</v>
      </c>
      <c r="H16">
        <f t="shared" ref="H16:H19" si="0">$C$10*$C16+$D$10*$D16+$E$10*$E16+$F$10*$F16+$G$10*$G16</f>
        <v>50000</v>
      </c>
      <c r="I16" t="s">
        <v>11</v>
      </c>
      <c r="J16" s="22">
        <v>50000</v>
      </c>
    </row>
    <row r="17" spans="2:10" x14ac:dyDescent="0.25">
      <c r="B17" s="21" t="s">
        <v>46</v>
      </c>
      <c r="C17" s="30">
        <v>1</v>
      </c>
      <c r="D17" s="33">
        <v>1</v>
      </c>
      <c r="E17" s="36"/>
      <c r="F17" s="39">
        <v>1</v>
      </c>
      <c r="G17" s="42"/>
      <c r="H17">
        <f t="shared" si="0"/>
        <v>40677.966101694925</v>
      </c>
      <c r="I17" t="s">
        <v>44</v>
      </c>
      <c r="J17" s="22">
        <v>30000</v>
      </c>
    </row>
    <row r="18" spans="2:10" x14ac:dyDescent="0.25">
      <c r="B18" s="21" t="s">
        <v>47</v>
      </c>
      <c r="C18" s="45">
        <f>C12</f>
        <v>9.5000000000000001E-2</v>
      </c>
      <c r="D18" s="43">
        <f>D12</f>
        <v>0.08</v>
      </c>
      <c r="E18" s="36"/>
      <c r="F18" s="44">
        <f>F12</f>
        <v>0.09</v>
      </c>
      <c r="G18" s="42"/>
      <c r="H18">
        <f t="shared" si="0"/>
        <v>3559.3220338983056</v>
      </c>
      <c r="I18" t="s">
        <v>44</v>
      </c>
      <c r="J18" s="22">
        <f>0.4*H12</f>
        <v>3559.3220338983056</v>
      </c>
    </row>
    <row r="19" spans="2:10" x14ac:dyDescent="0.25">
      <c r="B19" s="21" t="s">
        <v>48</v>
      </c>
      <c r="C19" s="30">
        <v>1</v>
      </c>
      <c r="D19" s="33">
        <v>1</v>
      </c>
      <c r="E19" s="36">
        <v>1</v>
      </c>
      <c r="F19" s="39">
        <v>1</v>
      </c>
      <c r="G19" s="42">
        <v>1</v>
      </c>
      <c r="H19">
        <f t="shared" si="0"/>
        <v>100000</v>
      </c>
      <c r="I19" t="s">
        <v>11</v>
      </c>
      <c r="J19" s="22">
        <v>100000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zoomScale="115" zoomScaleNormal="115" workbookViewId="0">
      <selection activeCell="B14" sqref="B14"/>
    </sheetView>
  </sheetViews>
  <sheetFormatPr defaultColWidth="9.140625" defaultRowHeight="15" x14ac:dyDescent="0.25"/>
  <cols>
    <col min="1" max="1" width="28" style="1" bestFit="1" customWidth="1"/>
    <col min="2" max="16384" width="9.140625" style="1"/>
  </cols>
  <sheetData>
    <row r="1" spans="1:12" x14ac:dyDescent="0.25">
      <c r="A1" s="2"/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12" x14ac:dyDescent="0.25">
      <c r="A2" s="2" t="s">
        <v>0</v>
      </c>
      <c r="B2" s="12">
        <v>1800</v>
      </c>
      <c r="C2" s="13">
        <v>1700</v>
      </c>
      <c r="D2" s="14">
        <v>0</v>
      </c>
      <c r="E2" s="15">
        <v>0</v>
      </c>
      <c r="F2" s="16">
        <v>0</v>
      </c>
      <c r="G2" s="17">
        <v>600</v>
      </c>
      <c r="H2" s="18">
        <v>1250</v>
      </c>
      <c r="I2" s="19">
        <v>1250</v>
      </c>
    </row>
    <row r="3" spans="1:12" x14ac:dyDescent="0.25">
      <c r="A3" s="2"/>
    </row>
    <row r="4" spans="1:12" x14ac:dyDescent="0.25">
      <c r="A4" s="2" t="s">
        <v>1</v>
      </c>
      <c r="B4" s="3">
        <v>39</v>
      </c>
      <c r="C4" s="4">
        <v>36</v>
      </c>
      <c r="D4" s="6">
        <v>34</v>
      </c>
      <c r="E4" s="8">
        <v>34</v>
      </c>
      <c r="F4" s="9">
        <v>32</v>
      </c>
      <c r="G4" s="7">
        <v>36</v>
      </c>
      <c r="H4" s="10">
        <v>37</v>
      </c>
      <c r="I4" s="11">
        <v>34</v>
      </c>
      <c r="J4" s="5">
        <f>B4*B2+C4*C2+D4*D2+E4*E2+F4*F2+G4*G2+H4*H2+I4*I2</f>
        <v>241750</v>
      </c>
    </row>
    <row r="5" spans="1:12" x14ac:dyDescent="0.25">
      <c r="A5" s="2"/>
    </row>
    <row r="6" spans="1:12" x14ac:dyDescent="0.25">
      <c r="A6" s="2" t="s">
        <v>2</v>
      </c>
    </row>
    <row r="7" spans="1:12" x14ac:dyDescent="0.25">
      <c r="A7" s="2" t="s">
        <v>12</v>
      </c>
      <c r="B7" s="3">
        <v>1</v>
      </c>
      <c r="C7" s="4">
        <v>1</v>
      </c>
      <c r="D7" s="6">
        <v>1</v>
      </c>
      <c r="E7" s="8">
        <v>1</v>
      </c>
      <c r="F7" s="9">
        <v>0</v>
      </c>
      <c r="G7" s="7">
        <v>0</v>
      </c>
      <c r="H7" s="10">
        <v>0</v>
      </c>
      <c r="I7" s="11">
        <v>0</v>
      </c>
      <c r="J7" s="20">
        <f>B7*B2+C7*C2+D7*D2+E7*E2</f>
        <v>3500</v>
      </c>
      <c r="K7" s="1" t="s">
        <v>11</v>
      </c>
      <c r="L7" s="6">
        <v>3500</v>
      </c>
    </row>
    <row r="8" spans="1:12" x14ac:dyDescent="0.25">
      <c r="A8" s="2" t="s">
        <v>13</v>
      </c>
      <c r="B8" s="3">
        <v>0</v>
      </c>
      <c r="C8" s="4">
        <v>0</v>
      </c>
      <c r="D8" s="6">
        <v>0</v>
      </c>
      <c r="E8" s="8">
        <v>0</v>
      </c>
      <c r="F8" s="9">
        <v>1</v>
      </c>
      <c r="G8" s="7">
        <v>1</v>
      </c>
      <c r="H8" s="10">
        <v>1</v>
      </c>
      <c r="I8" s="11">
        <v>1</v>
      </c>
      <c r="J8" s="20">
        <f>F8*F2+G8*G2+H8*H2+I8*I2</f>
        <v>3100</v>
      </c>
      <c r="K8" s="1" t="s">
        <v>11</v>
      </c>
      <c r="L8" s="6">
        <v>3100</v>
      </c>
    </row>
    <row r="9" spans="1:12" x14ac:dyDescent="0.25">
      <c r="A9" s="2" t="s">
        <v>14</v>
      </c>
      <c r="B9" s="3">
        <v>1</v>
      </c>
      <c r="C9" s="4">
        <v>0</v>
      </c>
      <c r="D9" s="6">
        <v>0</v>
      </c>
      <c r="E9" s="8">
        <v>0</v>
      </c>
      <c r="F9" s="9">
        <v>1</v>
      </c>
      <c r="G9" s="7">
        <v>0</v>
      </c>
      <c r="H9" s="10">
        <v>0</v>
      </c>
      <c r="I9" s="11">
        <v>0</v>
      </c>
      <c r="J9" s="20">
        <f>B9*B2+F9*F2</f>
        <v>1800</v>
      </c>
      <c r="K9" s="1" t="s">
        <v>11</v>
      </c>
      <c r="L9" s="6">
        <v>1800</v>
      </c>
    </row>
    <row r="10" spans="1:12" x14ac:dyDescent="0.25">
      <c r="A10" s="2" t="s">
        <v>15</v>
      </c>
      <c r="B10" s="3">
        <v>0</v>
      </c>
      <c r="C10" s="4">
        <v>1</v>
      </c>
      <c r="D10" s="6">
        <v>0</v>
      </c>
      <c r="E10" s="8">
        <v>0</v>
      </c>
      <c r="F10" s="9">
        <v>0</v>
      </c>
      <c r="G10" s="7">
        <v>1</v>
      </c>
      <c r="H10" s="10">
        <v>0</v>
      </c>
      <c r="I10" s="11">
        <v>0</v>
      </c>
      <c r="J10" s="20">
        <f>C10*C2+G10*G2</f>
        <v>2300</v>
      </c>
      <c r="K10" s="1" t="s">
        <v>11</v>
      </c>
      <c r="L10" s="6">
        <v>2300</v>
      </c>
    </row>
    <row r="11" spans="1:12" x14ac:dyDescent="0.25">
      <c r="A11" s="2" t="s">
        <v>16</v>
      </c>
      <c r="B11" s="3">
        <v>0</v>
      </c>
      <c r="C11" s="4">
        <v>0</v>
      </c>
      <c r="D11" s="6">
        <v>1</v>
      </c>
      <c r="E11" s="8">
        <v>0</v>
      </c>
      <c r="F11" s="9">
        <v>0</v>
      </c>
      <c r="G11" s="7">
        <v>0</v>
      </c>
      <c r="H11" s="10">
        <v>1</v>
      </c>
      <c r="I11" s="11">
        <v>0</v>
      </c>
      <c r="J11" s="20">
        <f>D11*D2+H11*H2</f>
        <v>1250</v>
      </c>
      <c r="K11" s="1" t="s">
        <v>11</v>
      </c>
      <c r="L11" s="6">
        <v>1250</v>
      </c>
    </row>
    <row r="12" spans="1:12" x14ac:dyDescent="0.25">
      <c r="A12" s="2" t="s">
        <v>17</v>
      </c>
      <c r="B12" s="3">
        <v>0</v>
      </c>
      <c r="C12" s="4">
        <v>0</v>
      </c>
      <c r="D12" s="6">
        <v>0</v>
      </c>
      <c r="E12" s="8">
        <v>1</v>
      </c>
      <c r="F12" s="9">
        <v>0</v>
      </c>
      <c r="G12" s="7">
        <v>0</v>
      </c>
      <c r="H12" s="10">
        <v>0</v>
      </c>
      <c r="I12" s="11">
        <v>1</v>
      </c>
      <c r="J12" s="20">
        <f>E12*E2+I12*I2</f>
        <v>1250</v>
      </c>
      <c r="K12" s="1" t="s">
        <v>11</v>
      </c>
      <c r="L12" s="6">
        <v>1750</v>
      </c>
    </row>
    <row r="13" spans="1:12" x14ac:dyDescent="0.25">
      <c r="A13" s="2"/>
    </row>
    <row r="15" spans="1:12" ht="15" customHeight="1" x14ac:dyDescent="0.25">
      <c r="A15" s="2" t="s">
        <v>18</v>
      </c>
      <c r="B15" s="46" t="s">
        <v>19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</row>
    <row r="16" spans="1:12" x14ac:dyDescent="0.25"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</row>
    <row r="17" spans="2:12" x14ac:dyDescent="0.25"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</row>
    <row r="18" spans="2:12" ht="45" customHeight="1" x14ac:dyDescent="0.25"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</row>
  </sheetData>
  <mergeCells count="1">
    <mergeCell ref="B15:L1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Kriston Jomari</cp:lastModifiedBy>
  <dcterms:created xsi:type="dcterms:W3CDTF">2013-05-25T11:55:53Z</dcterms:created>
  <dcterms:modified xsi:type="dcterms:W3CDTF">2024-12-05T08:05:09Z</dcterms:modified>
</cp:coreProperties>
</file>