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ksta\OneDrive\Documents\5A\projet\"/>
    </mc:Choice>
  </mc:AlternateContent>
  <xr:revisionPtr revIDLastSave="0" documentId="13_ncr:1_{4F146A9D-C600-41F6-9436-DD1DDC6B3FAE}" xr6:coauthVersionLast="47" xr6:coauthVersionMax="47" xr10:uidLastSave="{00000000-0000-0000-0000-000000000000}"/>
  <bookViews>
    <workbookView xWindow="-108" yWindow="-108" windowWidth="23256" windowHeight="12456" activeTab="1" xr2:uid="{C7808939-4D82-4A0C-8EFA-4BD6D7254F7B}"/>
  </bookViews>
  <sheets>
    <sheet name="relevé" sheetId="1" r:id="rId1"/>
    <sheet name="autonom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 s="1"/>
  <c r="E15" i="2" s="1"/>
  <c r="H3" i="2" s="1"/>
  <c r="H4" i="2" s="1"/>
  <c r="H5" i="2" s="1"/>
  <c r="E11" i="2"/>
  <c r="C12" i="2"/>
  <c r="D11" i="2"/>
  <c r="C11" i="2"/>
  <c r="F11" i="2" l="1"/>
  <c r="F12" i="2"/>
  <c r="J8" i="1" l="1"/>
  <c r="J9" i="1"/>
  <c r="J10" i="1"/>
  <c r="J11" i="1"/>
  <c r="J12" i="1"/>
  <c r="J13" i="1"/>
  <c r="J14" i="1"/>
  <c r="J15" i="1"/>
  <c r="J16" i="1"/>
  <c r="J17" i="1"/>
  <c r="J7" i="1"/>
  <c r="H8" i="1"/>
  <c r="H9" i="1"/>
  <c r="H10" i="1"/>
  <c r="H11" i="1"/>
  <c r="H12" i="1"/>
  <c r="H13" i="1"/>
  <c r="H14" i="1"/>
  <c r="H15" i="1"/>
  <c r="H16" i="1"/>
  <c r="H17" i="1"/>
  <c r="H7" i="1"/>
  <c r="G9" i="1"/>
  <c r="G10" i="1"/>
  <c r="G11" i="1"/>
  <c r="G12" i="1"/>
  <c r="G13" i="1"/>
  <c r="G14" i="1"/>
  <c r="G15" i="1"/>
  <c r="G16" i="1"/>
  <c r="G17" i="1"/>
  <c r="G8" i="1"/>
  <c r="G7" i="1"/>
</calcChain>
</file>

<file path=xl/sharedStrings.xml><?xml version="1.0" encoding="utf-8"?>
<sst xmlns="http://schemas.openxmlformats.org/spreadsheetml/2006/main" count="26" uniqueCount="26">
  <si>
    <t>temps acquisition(ms)</t>
  </si>
  <si>
    <t>V acquisition (mv)</t>
  </si>
  <si>
    <t>veille(mV)</t>
  </si>
  <si>
    <t>V acqu reel(mv)</t>
  </si>
  <si>
    <t>sonde</t>
  </si>
  <si>
    <t>100mv/A</t>
  </si>
  <si>
    <t>I(mA)</t>
  </si>
  <si>
    <t>Iveille(mA)</t>
  </si>
  <si>
    <t>Batterie</t>
  </si>
  <si>
    <t>rapport acquisition X10</t>
  </si>
  <si>
    <t>mAh</t>
  </si>
  <si>
    <t>temps de sommeil</t>
  </si>
  <si>
    <t>min</t>
  </si>
  <si>
    <t>acquisition+emission</t>
  </si>
  <si>
    <t>sommeil</t>
  </si>
  <si>
    <t>durée(ms)</t>
  </si>
  <si>
    <t>consommation (mA)</t>
  </si>
  <si>
    <t>Pourcentage</t>
  </si>
  <si>
    <t>autonomie</t>
  </si>
  <si>
    <t>jour</t>
  </si>
  <si>
    <t>consommation sur 1 heure (mAh)</t>
  </si>
  <si>
    <t>total consommation 1 h</t>
  </si>
  <si>
    <t>heure</t>
  </si>
  <si>
    <t>an</t>
  </si>
  <si>
    <t>Autonomie de la batterie</t>
  </si>
  <si>
    <t xml:space="preserve">Relevé de la consommation du capteur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</si>
</sst>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5" xfId="1" applyNumberFormat="1" applyFont="1" applyBorder="1"/>
    <xf numFmtId="10" fontId="0" fillId="0" borderId="8" xfId="1" applyNumberFormat="1" applyFont="1" applyBorder="1"/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80E6-D5E8-4BE5-84EE-E52B174C2CF1}">
  <dimension ref="B1:J17"/>
  <sheetViews>
    <sheetView workbookViewId="0">
      <selection activeCell="B2" sqref="B2"/>
    </sheetView>
  </sheetViews>
  <sheetFormatPr baseColWidth="10" defaultRowHeight="14.4" x14ac:dyDescent="0.3"/>
  <cols>
    <col min="2" max="2" width="32.44140625" customWidth="1"/>
    <col min="5" max="6" width="20.77734375" customWidth="1"/>
    <col min="7" max="7" width="16.33203125" customWidth="1"/>
  </cols>
  <sheetData>
    <row r="1" spans="2:10" x14ac:dyDescent="0.3">
      <c r="B1" t="s">
        <v>25</v>
      </c>
    </row>
    <row r="4" spans="2:10" x14ac:dyDescent="0.3">
      <c r="H4" t="s">
        <v>4</v>
      </c>
    </row>
    <row r="5" spans="2:10" x14ac:dyDescent="0.3">
      <c r="F5" t="s">
        <v>9</v>
      </c>
      <c r="H5" t="s">
        <v>5</v>
      </c>
    </row>
    <row r="6" spans="2:10" x14ac:dyDescent="0.3">
      <c r="E6" t="s">
        <v>0</v>
      </c>
      <c r="F6" t="s">
        <v>1</v>
      </c>
      <c r="G6" t="s">
        <v>3</v>
      </c>
      <c r="H6" t="s">
        <v>6</v>
      </c>
      <c r="I6" t="s">
        <v>2</v>
      </c>
      <c r="J6" t="s">
        <v>7</v>
      </c>
    </row>
    <row r="7" spans="2:10" x14ac:dyDescent="0.3">
      <c r="E7">
        <v>208</v>
      </c>
      <c r="F7">
        <v>42</v>
      </c>
      <c r="G7">
        <f>F7/10</f>
        <v>4.2</v>
      </c>
      <c r="H7">
        <f>G7*1000/100</f>
        <v>42</v>
      </c>
      <c r="I7">
        <v>88</v>
      </c>
      <c r="J7">
        <f>(I7/10)*1000/100</f>
        <v>88</v>
      </c>
    </row>
    <row r="8" spans="2:10" x14ac:dyDescent="0.3">
      <c r="E8">
        <v>112</v>
      </c>
      <c r="F8">
        <v>190</v>
      </c>
      <c r="G8">
        <f>F8/10</f>
        <v>19</v>
      </c>
      <c r="H8">
        <f t="shared" ref="H8:H17" si="0">G8*1000/100</f>
        <v>190</v>
      </c>
      <c r="I8">
        <v>88</v>
      </c>
      <c r="J8">
        <f t="shared" ref="J8:J17" si="1">(I8/10)*1000/100</f>
        <v>88</v>
      </c>
    </row>
    <row r="9" spans="2:10" x14ac:dyDescent="0.3">
      <c r="E9">
        <v>112</v>
      </c>
      <c r="F9">
        <v>190</v>
      </c>
      <c r="G9">
        <f t="shared" ref="G9:G17" si="2">F9/10</f>
        <v>19</v>
      </c>
      <c r="H9">
        <f t="shared" si="0"/>
        <v>190</v>
      </c>
      <c r="I9">
        <v>88</v>
      </c>
      <c r="J9">
        <f t="shared" si="1"/>
        <v>88</v>
      </c>
    </row>
    <row r="10" spans="2:10" x14ac:dyDescent="0.3">
      <c r="E10">
        <v>114</v>
      </c>
      <c r="F10">
        <v>192</v>
      </c>
      <c r="G10">
        <f t="shared" si="2"/>
        <v>19.2</v>
      </c>
      <c r="H10">
        <f t="shared" si="0"/>
        <v>192</v>
      </c>
      <c r="I10">
        <v>88</v>
      </c>
      <c r="J10">
        <f t="shared" si="1"/>
        <v>88</v>
      </c>
    </row>
    <row r="11" spans="2:10" x14ac:dyDescent="0.3">
      <c r="E11">
        <v>114</v>
      </c>
      <c r="F11">
        <v>190</v>
      </c>
      <c r="G11">
        <f t="shared" si="2"/>
        <v>19</v>
      </c>
      <c r="H11">
        <f t="shared" si="0"/>
        <v>190</v>
      </c>
      <c r="I11">
        <v>88</v>
      </c>
      <c r="J11">
        <f t="shared" si="1"/>
        <v>88</v>
      </c>
    </row>
    <row r="12" spans="2:10" x14ac:dyDescent="0.3">
      <c r="E12">
        <v>113</v>
      </c>
      <c r="F12">
        <v>192</v>
      </c>
      <c r="G12">
        <f t="shared" si="2"/>
        <v>19.2</v>
      </c>
      <c r="H12">
        <f t="shared" si="0"/>
        <v>192</v>
      </c>
      <c r="I12">
        <v>88</v>
      </c>
      <c r="J12">
        <f t="shared" si="1"/>
        <v>88</v>
      </c>
    </row>
    <row r="13" spans="2:10" x14ac:dyDescent="0.3">
      <c r="E13">
        <v>113</v>
      </c>
      <c r="F13">
        <v>192</v>
      </c>
      <c r="G13">
        <f t="shared" si="2"/>
        <v>19.2</v>
      </c>
      <c r="H13">
        <f t="shared" si="0"/>
        <v>192</v>
      </c>
      <c r="I13">
        <v>88</v>
      </c>
      <c r="J13">
        <f t="shared" si="1"/>
        <v>88</v>
      </c>
    </row>
    <row r="14" spans="2:10" x14ac:dyDescent="0.3">
      <c r="E14">
        <v>113</v>
      </c>
      <c r="F14">
        <v>188</v>
      </c>
      <c r="G14">
        <f t="shared" si="2"/>
        <v>18.8</v>
      </c>
      <c r="H14">
        <f t="shared" si="0"/>
        <v>188</v>
      </c>
      <c r="I14">
        <v>88</v>
      </c>
      <c r="J14">
        <f t="shared" si="1"/>
        <v>88</v>
      </c>
    </row>
    <row r="15" spans="2:10" x14ac:dyDescent="0.3">
      <c r="E15">
        <v>60</v>
      </c>
      <c r="F15">
        <v>202</v>
      </c>
      <c r="G15">
        <f t="shared" si="2"/>
        <v>20.2</v>
      </c>
      <c r="H15">
        <f t="shared" si="0"/>
        <v>202</v>
      </c>
      <c r="I15">
        <v>88</v>
      </c>
      <c r="J15">
        <f t="shared" si="1"/>
        <v>88</v>
      </c>
    </row>
    <row r="16" spans="2:10" x14ac:dyDescent="0.3">
      <c r="E16">
        <v>62</v>
      </c>
      <c r="F16">
        <v>202</v>
      </c>
      <c r="G16">
        <f t="shared" si="2"/>
        <v>20.2</v>
      </c>
      <c r="H16">
        <f t="shared" si="0"/>
        <v>202</v>
      </c>
      <c r="I16">
        <v>88</v>
      </c>
      <c r="J16">
        <f t="shared" si="1"/>
        <v>88</v>
      </c>
    </row>
    <row r="17" spans="5:10" x14ac:dyDescent="0.3">
      <c r="E17">
        <v>62</v>
      </c>
      <c r="F17">
        <v>202</v>
      </c>
      <c r="G17">
        <f t="shared" si="2"/>
        <v>20.2</v>
      </c>
      <c r="H17">
        <f t="shared" si="0"/>
        <v>202</v>
      </c>
      <c r="I17">
        <v>88</v>
      </c>
      <c r="J17">
        <f t="shared" si="1"/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CC12-89B3-4AAB-9DD9-BCD41FD6B9F2}">
  <dimension ref="A1:H15"/>
  <sheetViews>
    <sheetView tabSelected="1" workbookViewId="0">
      <selection activeCell="K3" sqref="K3"/>
    </sheetView>
  </sheetViews>
  <sheetFormatPr baseColWidth="10" defaultRowHeight="14.4" x14ac:dyDescent="0.3"/>
  <cols>
    <col min="1" max="1" width="22.21875" customWidth="1"/>
    <col min="2" max="2" width="25.33203125" customWidth="1"/>
    <col min="4" max="4" width="18.44140625" customWidth="1"/>
    <col min="5" max="5" width="26.6640625" customWidth="1"/>
  </cols>
  <sheetData>
    <row r="1" spans="1:8" x14ac:dyDescent="0.3">
      <c r="A1" s="2" t="s">
        <v>24</v>
      </c>
      <c r="B1" s="1"/>
      <c r="C1" s="1"/>
      <c r="D1" s="1"/>
      <c r="E1" s="1"/>
    </row>
    <row r="2" spans="1:8" x14ac:dyDescent="0.3">
      <c r="A2" s="1"/>
      <c r="B2" s="1"/>
      <c r="C2" s="1"/>
      <c r="D2" s="1"/>
      <c r="E2" s="1"/>
    </row>
    <row r="3" spans="1:8" x14ac:dyDescent="0.3">
      <c r="F3" s="3" t="s">
        <v>18</v>
      </c>
      <c r="G3" s="4" t="s">
        <v>22</v>
      </c>
      <c r="H3" s="5">
        <f>C6/E15</f>
        <v>289.71956336099663</v>
      </c>
    </row>
    <row r="4" spans="1:8" x14ac:dyDescent="0.3">
      <c r="F4" s="6"/>
      <c r="G4" s="7" t="s">
        <v>19</v>
      </c>
      <c r="H4" s="8">
        <f>H3/24</f>
        <v>12.071648473374859</v>
      </c>
    </row>
    <row r="5" spans="1:8" x14ac:dyDescent="0.3">
      <c r="B5" s="3" t="s">
        <v>11</v>
      </c>
      <c r="C5" s="4">
        <v>20</v>
      </c>
      <c r="D5" s="5" t="s">
        <v>12</v>
      </c>
      <c r="F5" s="9"/>
      <c r="G5" s="10" t="s">
        <v>23</v>
      </c>
      <c r="H5" s="11">
        <f>H4/365</f>
        <v>3.3073009516095507E-2</v>
      </c>
    </row>
    <row r="6" spans="1:8" x14ac:dyDescent="0.3">
      <c r="B6" s="9" t="s">
        <v>8</v>
      </c>
      <c r="C6" s="10">
        <v>8500</v>
      </c>
      <c r="D6" s="11" t="s">
        <v>10</v>
      </c>
    </row>
    <row r="10" spans="1:8" x14ac:dyDescent="0.3">
      <c r="B10" s="3"/>
      <c r="C10" s="4" t="s">
        <v>15</v>
      </c>
      <c r="D10" s="4" t="s">
        <v>16</v>
      </c>
      <c r="E10" s="4" t="s">
        <v>20</v>
      </c>
      <c r="F10" s="5" t="s">
        <v>17</v>
      </c>
    </row>
    <row r="11" spans="1:8" x14ac:dyDescent="0.3">
      <c r="B11" s="6" t="s">
        <v>13</v>
      </c>
      <c r="C11" s="7">
        <f>AVERAGE(relevé!E7:E17)</f>
        <v>107.54545454545455</v>
      </c>
      <c r="D11" s="7">
        <f>AVERAGE(relevé!H7:H17)</f>
        <v>180.18181818181819</v>
      </c>
      <c r="E11" s="7">
        <f>D11*C11/(3600*1000)</f>
        <v>5.3827043158861344E-3</v>
      </c>
      <c r="F11" s="12">
        <f>E11/(E11+E12)</f>
        <v>1.834676169529274E-4</v>
      </c>
    </row>
    <row r="12" spans="1:8" x14ac:dyDescent="0.3">
      <c r="B12" s="9" t="s">
        <v>14</v>
      </c>
      <c r="C12" s="10">
        <f>C5*1000*60</f>
        <v>1200000</v>
      </c>
      <c r="D12" s="10">
        <f>AVERAGE(relevé!J7:J17)</f>
        <v>88</v>
      </c>
      <c r="E12" s="10">
        <f>D12*C12/(3600*1000)</f>
        <v>29.333333333333332</v>
      </c>
      <c r="F12" s="13">
        <f>E12/(E11+E12)</f>
        <v>0.99981653238304713</v>
      </c>
    </row>
    <row r="14" spans="1:8" x14ac:dyDescent="0.3">
      <c r="E14" s="14" t="s">
        <v>21</v>
      </c>
    </row>
    <row r="15" spans="1:8" x14ac:dyDescent="0.3">
      <c r="E15" s="15">
        <f>E12+E11</f>
        <v>29.338716037649217</v>
      </c>
    </row>
  </sheetData>
  <mergeCells count="1">
    <mergeCell ref="A1:E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relevé</vt:lpstr>
      <vt:lpstr>autonomie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lacheze</dc:creator>
  <cp:lastModifiedBy>enzo lacheze</cp:lastModifiedBy>
  <dcterms:created xsi:type="dcterms:W3CDTF">2024-01-22T15:27:12Z</dcterms:created>
  <dcterms:modified xsi:type="dcterms:W3CDTF">2024-01-22T19:29:43Z</dcterms:modified>
</cp:coreProperties>
</file>