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860" windowHeight="12405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P17" i="1"/>
  <c r="P16" i="1"/>
  <c r="P15" i="1"/>
  <c r="P14" i="1"/>
  <c r="P13" i="1"/>
  <c r="Q13" i="1" s="1"/>
  <c r="P12" i="1"/>
  <c r="P11" i="1"/>
  <c r="P10" i="1"/>
  <c r="P9" i="1"/>
  <c r="P8" i="1"/>
  <c r="P7" i="1"/>
  <c r="P6" i="1"/>
  <c r="P4" i="1"/>
  <c r="P5" i="1"/>
  <c r="Q5" i="1" s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Q12" i="1"/>
  <c r="Q11" i="1"/>
  <c r="Q10" i="1"/>
  <c r="Q9" i="1"/>
  <c r="Q8" i="1"/>
  <c r="Q7" i="1"/>
  <c r="Q6" i="1"/>
  <c r="Q4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H16" i="1"/>
  <c r="I16" i="1" s="1"/>
  <c r="J16" i="1" s="1"/>
  <c r="K16" i="1" s="1"/>
  <c r="L16" i="1" s="1"/>
  <c r="M16" i="1" s="1"/>
  <c r="N16" i="1" s="1"/>
  <c r="N17" i="1"/>
  <c r="N15" i="1"/>
  <c r="N14" i="1"/>
  <c r="N12" i="1"/>
  <c r="N11" i="1"/>
  <c r="N10" i="1"/>
  <c r="N9" i="1"/>
  <c r="N8" i="1"/>
  <c r="N7" i="1"/>
  <c r="N6" i="1"/>
  <c r="N5" i="1"/>
  <c r="N4" i="1"/>
  <c r="N13" i="1"/>
  <c r="H17" i="1"/>
  <c r="I17" i="1" s="1"/>
  <c r="J17" i="1" s="1"/>
  <c r="K17" i="1" s="1"/>
  <c r="L17" i="1" s="1"/>
  <c r="M17" i="1" s="1"/>
  <c r="H22" i="1"/>
  <c r="I22" i="1" s="1"/>
  <c r="J22" i="1" s="1"/>
  <c r="K22" i="1" s="1"/>
  <c r="L22" i="1" s="1"/>
  <c r="M22" i="1" s="1"/>
  <c r="N22" i="1" s="1"/>
  <c r="H21" i="1"/>
  <c r="I21" i="1" s="1"/>
  <c r="J21" i="1" s="1"/>
  <c r="K21" i="1" s="1"/>
  <c r="L21" i="1" s="1"/>
  <c r="M21" i="1" s="1"/>
  <c r="N21" i="1" s="1"/>
  <c r="H20" i="1"/>
  <c r="I20" i="1" s="1"/>
  <c r="J20" i="1" s="1"/>
  <c r="K20" i="1" s="1"/>
  <c r="L20" i="1" s="1"/>
  <c r="M20" i="1" s="1"/>
  <c r="N20" i="1" s="1"/>
  <c r="H19" i="1"/>
  <c r="H18" i="1"/>
  <c r="I18" i="1" s="1"/>
  <c r="J18" i="1" s="1"/>
  <c r="K18" i="1" s="1"/>
  <c r="L18" i="1" s="1"/>
  <c r="M18" i="1" s="1"/>
  <c r="N18" i="1" s="1"/>
  <c r="M12" i="1"/>
  <c r="M11" i="1"/>
  <c r="M10" i="1"/>
  <c r="M9" i="1"/>
  <c r="M8" i="1"/>
  <c r="M7" i="1"/>
  <c r="M6" i="1"/>
  <c r="M5" i="1"/>
  <c r="M4" i="1"/>
  <c r="L12" i="1"/>
  <c r="L11" i="1"/>
  <c r="L10" i="1"/>
  <c r="L9" i="1"/>
  <c r="L8" i="1"/>
  <c r="L7" i="1"/>
  <c r="L6" i="1"/>
  <c r="L5" i="1"/>
  <c r="L4" i="1"/>
  <c r="I19" i="1"/>
  <c r="J19" i="1" s="1"/>
  <c r="K19" i="1" s="1"/>
  <c r="L19" i="1" s="1"/>
  <c r="M19" i="1" s="1"/>
  <c r="N19" i="1" s="1"/>
  <c r="H15" i="1"/>
  <c r="I15" i="1" s="1"/>
  <c r="J15" i="1" s="1"/>
  <c r="K15" i="1" s="1"/>
  <c r="L15" i="1" s="1"/>
  <c r="M15" i="1" s="1"/>
  <c r="H14" i="1"/>
  <c r="I14" i="1" s="1"/>
  <c r="J14" i="1" s="1"/>
  <c r="K14" i="1" s="1"/>
  <c r="L14" i="1" s="1"/>
  <c r="M14" i="1" s="1"/>
  <c r="H13" i="1"/>
  <c r="I13" i="1" s="1"/>
  <c r="J13" i="1" s="1"/>
  <c r="K13" i="1" s="1"/>
  <c r="L13" i="1" s="1"/>
  <c r="M13" i="1" s="1"/>
  <c r="H12" i="1"/>
  <c r="I12" i="1" s="1"/>
  <c r="J12" i="1" s="1"/>
  <c r="K12" i="1" s="1"/>
  <c r="H11" i="1"/>
  <c r="I11" i="1" s="1"/>
  <c r="J11" i="1" s="1"/>
  <c r="K11" i="1" s="1"/>
  <c r="H10" i="1"/>
  <c r="I10" i="1" s="1"/>
  <c r="J10" i="1" s="1"/>
  <c r="K10" i="1" s="1"/>
  <c r="H9" i="1"/>
  <c r="I9" i="1" s="1"/>
  <c r="J9" i="1" s="1"/>
  <c r="K9" i="1" s="1"/>
  <c r="H8" i="1"/>
  <c r="I8" i="1" s="1"/>
  <c r="J8" i="1" s="1"/>
  <c r="K8" i="1" s="1"/>
  <c r="H7" i="1"/>
  <c r="I7" i="1" s="1"/>
  <c r="J7" i="1" s="1"/>
  <c r="K7" i="1" s="1"/>
  <c r="H6" i="1"/>
  <c r="I6" i="1" s="1"/>
  <c r="J6" i="1" s="1"/>
  <c r="K6" i="1" s="1"/>
  <c r="H5" i="1"/>
  <c r="I5" i="1" s="1"/>
  <c r="J5" i="1" s="1"/>
  <c r="K5" i="1" s="1"/>
  <c r="H4" i="1"/>
  <c r="I4" i="1" s="1"/>
  <c r="J4" i="1" s="1"/>
  <c r="K4" i="1" s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<sst xmlns="http://schemas.openxmlformats.org/spreadsheetml/2006/main" count="15" uniqueCount="14">
  <si>
    <t>fs [Hz]</t>
  </si>
  <si>
    <t>ACLK</t>
  </si>
  <si>
    <t>SMCLK</t>
  </si>
  <si>
    <t>TASSEL</t>
  </si>
  <si>
    <t>00</t>
  </si>
  <si>
    <t>01</t>
  </si>
  <si>
    <t>ID (1,2,4,8)</t>
  </si>
  <si>
    <t>IDEX (1-8)</t>
  </si>
  <si>
    <t>2b</t>
  </si>
  <si>
    <t>3b</t>
  </si>
  <si>
    <t>dt [ms]</t>
  </si>
  <si>
    <t>TA0CCR</t>
  </si>
  <si>
    <t>Fs [Hz]</t>
  </si>
  <si>
    <t>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</si>
</sst>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6" formatCode="#,##0.000"/>
    <numFmt numFmtId="167" formatCode="0.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11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tabSelected="1" workbookViewId="0">
      <selection activeCell="P18" sqref="P18"/>
    </sheetView>
  </sheetViews>
  <sheetFormatPr defaultRowHeight="15" x14ac:dyDescent="0.25"/>
  <cols>
    <col min="2" max="2" width="9.140625" style="1"/>
    <col min="3" max="3" width="10" style="1" bestFit="1" customWidth="1"/>
    <col min="8" max="8" width="16.28515625" bestFit="1" customWidth="1"/>
    <col min="10" max="11" width="9.85546875" bestFit="1" customWidth="1"/>
    <col min="12" max="12" width="10" style="9" bestFit="1" customWidth="1"/>
    <col min="13" max="13" width="10" bestFit="1" customWidth="1"/>
    <col min="16" max="16" width="9.5703125" bestFit="1" customWidth="1"/>
  </cols>
  <sheetData>
    <row r="1" spans="2:19" x14ac:dyDescent="0.25">
      <c r="D1" s="7" t="s">
        <v>3</v>
      </c>
      <c r="E1" s="7"/>
      <c r="F1" t="s">
        <v>6</v>
      </c>
      <c r="G1" t="s">
        <v>7</v>
      </c>
      <c r="K1" s="11" t="s">
        <v>11</v>
      </c>
    </row>
    <row r="2" spans="2:19" x14ac:dyDescent="0.25">
      <c r="D2" s="3" t="s">
        <v>4</v>
      </c>
      <c r="E2" s="3" t="s">
        <v>5</v>
      </c>
      <c r="F2" t="s">
        <v>8</v>
      </c>
      <c r="G2" t="s">
        <v>9</v>
      </c>
      <c r="K2" s="11"/>
    </row>
    <row r="3" spans="2:19" x14ac:dyDescent="0.25">
      <c r="B3" s="5" t="s">
        <v>0</v>
      </c>
      <c r="C3" s="5" t="s">
        <v>10</v>
      </c>
      <c r="D3" s="6" t="s">
        <v>2</v>
      </c>
      <c r="E3" s="6" t="s">
        <v>1</v>
      </c>
      <c r="K3" s="11"/>
      <c r="L3" s="9" t="s">
        <v>10</v>
      </c>
      <c r="M3" t="s">
        <v>12</v>
      </c>
      <c r="P3" t="s">
        <v>13</v>
      </c>
    </row>
    <row r="4" spans="2:19" x14ac:dyDescent="0.25">
      <c r="B4" s="1">
        <v>100000</v>
      </c>
      <c r="C4" s="9">
        <f>1000/B4</f>
        <v>0.01</v>
      </c>
      <c r="D4" s="4">
        <v>8000000</v>
      </c>
      <c r="E4">
        <f>32768/8</f>
        <v>4096</v>
      </c>
      <c r="F4">
        <v>1</v>
      </c>
      <c r="G4">
        <v>1</v>
      </c>
      <c r="H4" s="1">
        <f>+D4/F4/G4</f>
        <v>8000000</v>
      </c>
      <c r="I4" s="10">
        <f>1000/H4</f>
        <v>1.25E-4</v>
      </c>
      <c r="J4" s="1">
        <f>+C4/I4</f>
        <v>80</v>
      </c>
      <c r="K4" s="12">
        <f>+ROUND(J4,0)-1</f>
        <v>79</v>
      </c>
      <c r="L4" s="9">
        <f>+(K4+1)*I4</f>
        <v>0.01</v>
      </c>
      <c r="M4" s="8">
        <f>1000/L4</f>
        <v>100000</v>
      </c>
      <c r="N4">
        <f t="shared" ref="N4:N12" si="0">+M4/B4</f>
        <v>1</v>
      </c>
      <c r="P4" s="8">
        <f t="shared" ref="P4:P12" si="1">(K4+1)/8</f>
        <v>10</v>
      </c>
      <c r="Q4" s="1">
        <f>+ROUNDDOWN(P4,0)</f>
        <v>10</v>
      </c>
      <c r="S4">
        <f>8000000/(K4+1)</f>
        <v>100000</v>
      </c>
    </row>
    <row r="5" spans="2:19" x14ac:dyDescent="0.25">
      <c r="B5" s="1">
        <v>50000</v>
      </c>
      <c r="C5" s="9">
        <f t="shared" ref="C5:C22" si="2">1000/B5</f>
        <v>0.02</v>
      </c>
      <c r="D5" s="4">
        <v>8000000</v>
      </c>
      <c r="E5">
        <f t="shared" ref="E5:E22" si="3">32768/8</f>
        <v>4096</v>
      </c>
      <c r="F5">
        <v>1</v>
      </c>
      <c r="G5">
        <v>1</v>
      </c>
      <c r="H5" s="1">
        <f t="shared" ref="H5:H22" si="4">+D5/F5/G5</f>
        <v>8000000</v>
      </c>
      <c r="I5" s="10">
        <f t="shared" ref="I5:I22" si="5">1000/H5</f>
        <v>1.25E-4</v>
      </c>
      <c r="J5" s="1">
        <f t="shared" ref="J5:J22" si="6">+C5/I5</f>
        <v>160</v>
      </c>
      <c r="K5" s="12">
        <f t="shared" ref="K5:K22" si="7">+ROUND(J5,0)-1</f>
        <v>159</v>
      </c>
      <c r="L5" s="9">
        <f t="shared" ref="L5:L22" si="8">+(K5+1)*I5</f>
        <v>0.02</v>
      </c>
      <c r="M5" s="8">
        <f t="shared" ref="M5:M22" si="9">1000/L5</f>
        <v>50000</v>
      </c>
      <c r="N5">
        <f t="shared" si="0"/>
        <v>1</v>
      </c>
      <c r="P5" s="8">
        <f>(K5+1)/8</f>
        <v>20</v>
      </c>
      <c r="Q5" s="1">
        <f t="shared" ref="Q5:Q13" si="10">+ROUNDDOWN(P5,0)</f>
        <v>20</v>
      </c>
      <c r="S5">
        <f t="shared" ref="S5:S22" si="11">8000000/(K5+1)</f>
        <v>50000</v>
      </c>
    </row>
    <row r="6" spans="2:19" x14ac:dyDescent="0.25">
      <c r="B6" s="1">
        <v>20000</v>
      </c>
      <c r="C6" s="9">
        <f t="shared" si="2"/>
        <v>0.05</v>
      </c>
      <c r="D6" s="4">
        <v>8000000</v>
      </c>
      <c r="E6">
        <f t="shared" si="3"/>
        <v>4096</v>
      </c>
      <c r="F6">
        <v>1</v>
      </c>
      <c r="G6">
        <v>1</v>
      </c>
      <c r="H6" s="1">
        <f t="shared" si="4"/>
        <v>8000000</v>
      </c>
      <c r="I6" s="10">
        <f t="shared" si="5"/>
        <v>1.25E-4</v>
      </c>
      <c r="J6" s="1">
        <f t="shared" si="6"/>
        <v>400</v>
      </c>
      <c r="K6" s="12">
        <f t="shared" si="7"/>
        <v>399</v>
      </c>
      <c r="L6" s="9">
        <f t="shared" si="8"/>
        <v>0.05</v>
      </c>
      <c r="M6" s="8">
        <f t="shared" si="9"/>
        <v>20000</v>
      </c>
      <c r="N6">
        <f t="shared" si="0"/>
        <v>1</v>
      </c>
      <c r="P6" s="8">
        <f t="shared" ref="P6:P12" si="12">(K6+1)/8</f>
        <v>50</v>
      </c>
      <c r="Q6" s="1">
        <f t="shared" si="10"/>
        <v>50</v>
      </c>
      <c r="S6">
        <f t="shared" si="11"/>
        <v>20000</v>
      </c>
    </row>
    <row r="7" spans="2:19" x14ac:dyDescent="0.25">
      <c r="B7" s="1">
        <v>10000</v>
      </c>
      <c r="C7" s="9">
        <f t="shared" si="2"/>
        <v>0.1</v>
      </c>
      <c r="D7" s="4">
        <v>8000000</v>
      </c>
      <c r="E7">
        <f t="shared" si="3"/>
        <v>4096</v>
      </c>
      <c r="F7">
        <v>1</v>
      </c>
      <c r="G7">
        <v>1</v>
      </c>
      <c r="H7" s="1">
        <f t="shared" si="4"/>
        <v>8000000</v>
      </c>
      <c r="I7" s="10">
        <f t="shared" si="5"/>
        <v>1.25E-4</v>
      </c>
      <c r="J7" s="1">
        <f t="shared" si="6"/>
        <v>800</v>
      </c>
      <c r="K7" s="12">
        <f t="shared" si="7"/>
        <v>799</v>
      </c>
      <c r="L7" s="9">
        <f t="shared" si="8"/>
        <v>0.1</v>
      </c>
      <c r="M7" s="8">
        <f t="shared" si="9"/>
        <v>10000</v>
      </c>
      <c r="N7">
        <f t="shared" si="0"/>
        <v>1</v>
      </c>
      <c r="P7" s="8">
        <f t="shared" si="12"/>
        <v>100</v>
      </c>
      <c r="Q7" s="1">
        <f t="shared" si="10"/>
        <v>100</v>
      </c>
      <c r="S7">
        <f t="shared" si="11"/>
        <v>10000</v>
      </c>
    </row>
    <row r="8" spans="2:19" x14ac:dyDescent="0.25">
      <c r="B8" s="1">
        <v>5000</v>
      </c>
      <c r="C8" s="9">
        <f t="shared" si="2"/>
        <v>0.2</v>
      </c>
      <c r="D8" s="4">
        <v>8000000</v>
      </c>
      <c r="E8">
        <f t="shared" si="3"/>
        <v>4096</v>
      </c>
      <c r="F8">
        <v>1</v>
      </c>
      <c r="G8">
        <v>1</v>
      </c>
      <c r="H8" s="1">
        <f t="shared" si="4"/>
        <v>8000000</v>
      </c>
      <c r="I8" s="10">
        <f t="shared" si="5"/>
        <v>1.25E-4</v>
      </c>
      <c r="J8" s="1">
        <f t="shared" si="6"/>
        <v>1600</v>
      </c>
      <c r="K8" s="12">
        <f t="shared" si="7"/>
        <v>1599</v>
      </c>
      <c r="L8" s="9">
        <f t="shared" si="8"/>
        <v>0.2</v>
      </c>
      <c r="M8" s="8">
        <f t="shared" si="9"/>
        <v>5000</v>
      </c>
      <c r="N8">
        <f t="shared" si="0"/>
        <v>1</v>
      </c>
      <c r="P8" s="8">
        <f t="shared" si="12"/>
        <v>200</v>
      </c>
      <c r="Q8" s="1">
        <f t="shared" si="10"/>
        <v>200</v>
      </c>
      <c r="S8">
        <f t="shared" si="11"/>
        <v>5000</v>
      </c>
    </row>
    <row r="9" spans="2:19" x14ac:dyDescent="0.25">
      <c r="B9" s="1">
        <v>2000</v>
      </c>
      <c r="C9" s="9">
        <f t="shared" si="2"/>
        <v>0.5</v>
      </c>
      <c r="D9" s="4">
        <v>8000000</v>
      </c>
      <c r="E9">
        <f t="shared" si="3"/>
        <v>4096</v>
      </c>
      <c r="F9">
        <v>1</v>
      </c>
      <c r="G9">
        <v>1</v>
      </c>
      <c r="H9" s="1">
        <f t="shared" si="4"/>
        <v>8000000</v>
      </c>
      <c r="I9" s="10">
        <f t="shared" si="5"/>
        <v>1.25E-4</v>
      </c>
      <c r="J9" s="1">
        <f t="shared" si="6"/>
        <v>4000</v>
      </c>
      <c r="K9" s="12">
        <f t="shared" si="7"/>
        <v>3999</v>
      </c>
      <c r="L9" s="9">
        <f t="shared" si="8"/>
        <v>0.5</v>
      </c>
      <c r="M9" s="8">
        <f t="shared" si="9"/>
        <v>2000</v>
      </c>
      <c r="N9">
        <f t="shared" si="0"/>
        <v>1</v>
      </c>
      <c r="P9" s="8">
        <f t="shared" si="12"/>
        <v>500</v>
      </c>
      <c r="Q9" s="1">
        <f t="shared" si="10"/>
        <v>500</v>
      </c>
      <c r="S9">
        <f t="shared" si="11"/>
        <v>2000</v>
      </c>
    </row>
    <row r="10" spans="2:19" x14ac:dyDescent="0.25">
      <c r="B10" s="1">
        <v>1000</v>
      </c>
      <c r="C10" s="9">
        <f t="shared" si="2"/>
        <v>1</v>
      </c>
      <c r="D10" s="4">
        <v>8000000</v>
      </c>
      <c r="E10">
        <f t="shared" si="3"/>
        <v>4096</v>
      </c>
      <c r="F10">
        <v>1</v>
      </c>
      <c r="G10">
        <v>1</v>
      </c>
      <c r="H10" s="1">
        <f t="shared" si="4"/>
        <v>8000000</v>
      </c>
      <c r="I10" s="10">
        <f t="shared" si="5"/>
        <v>1.25E-4</v>
      </c>
      <c r="J10" s="1">
        <f t="shared" si="6"/>
        <v>8000</v>
      </c>
      <c r="K10" s="12">
        <f t="shared" si="7"/>
        <v>7999</v>
      </c>
      <c r="L10" s="9">
        <f t="shared" si="8"/>
        <v>1</v>
      </c>
      <c r="M10" s="8">
        <f t="shared" si="9"/>
        <v>1000</v>
      </c>
      <c r="N10">
        <f t="shared" si="0"/>
        <v>1</v>
      </c>
      <c r="P10" s="8">
        <f t="shared" si="12"/>
        <v>1000</v>
      </c>
      <c r="Q10" s="1">
        <f t="shared" si="10"/>
        <v>1000</v>
      </c>
      <c r="S10">
        <f t="shared" si="11"/>
        <v>1000</v>
      </c>
    </row>
    <row r="11" spans="2:19" x14ac:dyDescent="0.25">
      <c r="B11" s="1">
        <v>500</v>
      </c>
      <c r="C11" s="9">
        <f t="shared" si="2"/>
        <v>2</v>
      </c>
      <c r="D11" s="4">
        <v>8000000</v>
      </c>
      <c r="E11">
        <f t="shared" si="3"/>
        <v>4096</v>
      </c>
      <c r="F11">
        <v>1</v>
      </c>
      <c r="G11">
        <v>1</v>
      </c>
      <c r="H11" s="1">
        <f t="shared" si="4"/>
        <v>8000000</v>
      </c>
      <c r="I11" s="10">
        <f t="shared" si="5"/>
        <v>1.25E-4</v>
      </c>
      <c r="J11" s="1">
        <f t="shared" si="6"/>
        <v>16000</v>
      </c>
      <c r="K11" s="12">
        <f t="shared" si="7"/>
        <v>15999</v>
      </c>
      <c r="L11" s="9">
        <f t="shared" si="8"/>
        <v>2</v>
      </c>
      <c r="M11" s="8">
        <f t="shared" si="9"/>
        <v>500</v>
      </c>
      <c r="N11">
        <f t="shared" si="0"/>
        <v>1</v>
      </c>
      <c r="P11" s="8">
        <f t="shared" si="12"/>
        <v>2000</v>
      </c>
      <c r="Q11" s="1">
        <f t="shared" si="10"/>
        <v>2000</v>
      </c>
      <c r="S11">
        <f t="shared" si="11"/>
        <v>500</v>
      </c>
    </row>
    <row r="12" spans="2:19" x14ac:dyDescent="0.25">
      <c r="B12" s="1">
        <v>200</v>
      </c>
      <c r="C12" s="9">
        <f t="shared" si="2"/>
        <v>5</v>
      </c>
      <c r="D12" s="4">
        <v>8000000</v>
      </c>
      <c r="E12">
        <f t="shared" si="3"/>
        <v>4096</v>
      </c>
      <c r="F12">
        <v>1</v>
      </c>
      <c r="G12">
        <v>1</v>
      </c>
      <c r="H12" s="1">
        <f t="shared" si="4"/>
        <v>8000000</v>
      </c>
      <c r="I12" s="10">
        <f t="shared" si="5"/>
        <v>1.25E-4</v>
      </c>
      <c r="J12" s="1">
        <f t="shared" si="6"/>
        <v>40000</v>
      </c>
      <c r="K12" s="12">
        <f t="shared" si="7"/>
        <v>39999</v>
      </c>
      <c r="L12" s="9">
        <f t="shared" si="8"/>
        <v>5</v>
      </c>
      <c r="M12" s="8">
        <f t="shared" si="9"/>
        <v>200</v>
      </c>
      <c r="N12">
        <f t="shared" si="0"/>
        <v>1</v>
      </c>
      <c r="P12" s="8">
        <f t="shared" si="12"/>
        <v>5000</v>
      </c>
      <c r="Q12" s="1">
        <f t="shared" si="10"/>
        <v>5000</v>
      </c>
      <c r="S12">
        <f t="shared" si="11"/>
        <v>200</v>
      </c>
    </row>
    <row r="13" spans="2:19" x14ac:dyDescent="0.25">
      <c r="B13" s="14">
        <v>100</v>
      </c>
      <c r="C13" s="9">
        <f t="shared" si="2"/>
        <v>10</v>
      </c>
      <c r="D13" s="4">
        <v>8000000</v>
      </c>
      <c r="E13">
        <f t="shared" si="3"/>
        <v>4096</v>
      </c>
      <c r="F13" s="13">
        <v>8</v>
      </c>
      <c r="G13">
        <v>1</v>
      </c>
      <c r="H13" s="1">
        <f t="shared" si="4"/>
        <v>1000000</v>
      </c>
      <c r="I13" s="10">
        <f t="shared" si="5"/>
        <v>1E-3</v>
      </c>
      <c r="J13" s="1">
        <f t="shared" si="6"/>
        <v>10000</v>
      </c>
      <c r="K13" s="12">
        <f t="shared" si="7"/>
        <v>9999</v>
      </c>
      <c r="L13" s="9">
        <f t="shared" si="8"/>
        <v>10</v>
      </c>
      <c r="M13" s="8">
        <f t="shared" si="9"/>
        <v>100</v>
      </c>
      <c r="N13">
        <f>+M13/B13</f>
        <v>1</v>
      </c>
      <c r="P13" s="1">
        <f>+K13+1</f>
        <v>10000</v>
      </c>
      <c r="Q13" s="1">
        <f t="shared" si="10"/>
        <v>10000</v>
      </c>
      <c r="S13">
        <f>1000000/(K13+1)</f>
        <v>100</v>
      </c>
    </row>
    <row r="14" spans="2:19" x14ac:dyDescent="0.25">
      <c r="B14" s="14">
        <v>50</v>
      </c>
      <c r="C14" s="9">
        <f t="shared" si="2"/>
        <v>20</v>
      </c>
      <c r="D14" s="4">
        <v>8000000</v>
      </c>
      <c r="E14">
        <f t="shared" si="3"/>
        <v>4096</v>
      </c>
      <c r="F14" s="13">
        <v>8</v>
      </c>
      <c r="G14">
        <v>1</v>
      </c>
      <c r="H14" s="1">
        <f t="shared" si="4"/>
        <v>1000000</v>
      </c>
      <c r="I14" s="10">
        <f t="shared" si="5"/>
        <v>1E-3</v>
      </c>
      <c r="J14" s="1">
        <f t="shared" si="6"/>
        <v>20000</v>
      </c>
      <c r="K14" s="12">
        <f t="shared" si="7"/>
        <v>19999</v>
      </c>
      <c r="L14" s="9">
        <f t="shared" si="8"/>
        <v>20</v>
      </c>
      <c r="M14" s="8">
        <f t="shared" si="9"/>
        <v>50</v>
      </c>
      <c r="N14">
        <f t="shared" ref="N14:N22" si="13">+M14/B14</f>
        <v>1</v>
      </c>
      <c r="P14" s="1">
        <f>+K14+1</f>
        <v>20000</v>
      </c>
      <c r="S14">
        <f t="shared" ref="S14:S17" si="14">1000000/(K14+1)</f>
        <v>50</v>
      </c>
    </row>
    <row r="15" spans="2:19" x14ac:dyDescent="0.25">
      <c r="B15" s="14">
        <v>20</v>
      </c>
      <c r="C15" s="9">
        <f t="shared" si="2"/>
        <v>50</v>
      </c>
      <c r="D15" s="4">
        <v>8000000</v>
      </c>
      <c r="E15">
        <f t="shared" si="3"/>
        <v>4096</v>
      </c>
      <c r="F15" s="13">
        <v>8</v>
      </c>
      <c r="G15">
        <v>1</v>
      </c>
      <c r="H15" s="1">
        <f t="shared" si="4"/>
        <v>1000000</v>
      </c>
      <c r="I15" s="10">
        <f t="shared" si="5"/>
        <v>1E-3</v>
      </c>
      <c r="J15" s="1">
        <f t="shared" si="6"/>
        <v>50000</v>
      </c>
      <c r="K15" s="12">
        <f t="shared" si="7"/>
        <v>49999</v>
      </c>
      <c r="L15" s="9">
        <f t="shared" si="8"/>
        <v>50</v>
      </c>
      <c r="M15" s="8">
        <f t="shared" si="9"/>
        <v>20</v>
      </c>
      <c r="N15">
        <f t="shared" si="13"/>
        <v>1</v>
      </c>
      <c r="P15" s="1">
        <f>+K15+1</f>
        <v>50000</v>
      </c>
      <c r="S15">
        <f t="shared" si="14"/>
        <v>20</v>
      </c>
    </row>
    <row r="16" spans="2:19" x14ac:dyDescent="0.25">
      <c r="B16" s="15">
        <v>10</v>
      </c>
      <c r="C16" s="9">
        <f t="shared" si="2"/>
        <v>100</v>
      </c>
      <c r="D16" s="4">
        <v>8000000</v>
      </c>
      <c r="E16">
        <f t="shared" si="3"/>
        <v>4096</v>
      </c>
      <c r="F16" s="17">
        <v>8</v>
      </c>
      <c r="G16" s="17">
        <v>4</v>
      </c>
      <c r="H16" s="1">
        <f t="shared" si="4"/>
        <v>250000</v>
      </c>
      <c r="I16" s="10">
        <f t="shared" si="5"/>
        <v>4.0000000000000001E-3</v>
      </c>
      <c r="J16" s="1">
        <f t="shared" si="6"/>
        <v>25000</v>
      </c>
      <c r="K16" s="12">
        <f t="shared" si="7"/>
        <v>24999</v>
      </c>
      <c r="L16" s="9">
        <f t="shared" si="8"/>
        <v>100</v>
      </c>
      <c r="M16" s="8">
        <f t="shared" si="9"/>
        <v>10</v>
      </c>
      <c r="N16">
        <f t="shared" si="13"/>
        <v>1</v>
      </c>
      <c r="P16" s="1">
        <f>(K16+1)*4</f>
        <v>100000</v>
      </c>
      <c r="S16">
        <f>250000/(K16+1)</f>
        <v>10</v>
      </c>
    </row>
    <row r="17" spans="2:19" x14ac:dyDescent="0.25">
      <c r="B17" s="16">
        <v>5</v>
      </c>
      <c r="C17" s="9">
        <f t="shared" si="2"/>
        <v>200</v>
      </c>
      <c r="D17" s="4">
        <v>8000000</v>
      </c>
      <c r="E17">
        <f t="shared" si="3"/>
        <v>4096</v>
      </c>
      <c r="F17" s="17">
        <v>8</v>
      </c>
      <c r="G17" s="17">
        <v>4</v>
      </c>
      <c r="H17" s="1">
        <f t="shared" si="4"/>
        <v>250000</v>
      </c>
      <c r="I17" s="10">
        <f t="shared" si="5"/>
        <v>4.0000000000000001E-3</v>
      </c>
      <c r="J17" s="1">
        <f t="shared" si="6"/>
        <v>50000</v>
      </c>
      <c r="K17" s="12">
        <f t="shared" si="7"/>
        <v>49999</v>
      </c>
      <c r="L17" s="9">
        <f t="shared" si="8"/>
        <v>200</v>
      </c>
      <c r="M17" s="8">
        <f t="shared" si="9"/>
        <v>5</v>
      </c>
      <c r="N17">
        <f t="shared" si="13"/>
        <v>1</v>
      </c>
      <c r="P17" s="1">
        <f>(K17+1)*4</f>
        <v>200000</v>
      </c>
      <c r="S17">
        <f>250000/(K17+1)</f>
        <v>5</v>
      </c>
    </row>
    <row r="18" spans="2:19" x14ac:dyDescent="0.25">
      <c r="B18" s="2">
        <v>2</v>
      </c>
      <c r="C18" s="9">
        <f t="shared" si="2"/>
        <v>500</v>
      </c>
      <c r="D18" s="4">
        <v>8000000</v>
      </c>
      <c r="E18">
        <f t="shared" si="3"/>
        <v>4096</v>
      </c>
      <c r="F18">
        <v>1</v>
      </c>
      <c r="G18">
        <v>1</v>
      </c>
      <c r="H18" s="1">
        <f>+E18/F18/G18</f>
        <v>4096</v>
      </c>
      <c r="I18" s="10">
        <f t="shared" si="5"/>
        <v>0.244140625</v>
      </c>
      <c r="J18" s="1">
        <f t="shared" si="6"/>
        <v>2048</v>
      </c>
      <c r="K18" s="12">
        <f t="shared" si="7"/>
        <v>2047</v>
      </c>
      <c r="L18" s="9">
        <f t="shared" si="8"/>
        <v>500</v>
      </c>
      <c r="M18" s="8">
        <f t="shared" si="9"/>
        <v>2</v>
      </c>
      <c r="N18">
        <f t="shared" si="13"/>
        <v>1</v>
      </c>
      <c r="P18" s="1">
        <f>1000*(K18+1)/4.096</f>
        <v>500000</v>
      </c>
      <c r="S18">
        <f>4096/(K18+1)</f>
        <v>2</v>
      </c>
    </row>
    <row r="19" spans="2:19" x14ac:dyDescent="0.25">
      <c r="B19" s="2">
        <v>1</v>
      </c>
      <c r="C19" s="9">
        <f t="shared" si="2"/>
        <v>1000</v>
      </c>
      <c r="D19" s="4">
        <v>8000000</v>
      </c>
      <c r="E19">
        <f t="shared" si="3"/>
        <v>4096</v>
      </c>
      <c r="F19">
        <v>1</v>
      </c>
      <c r="G19">
        <v>1</v>
      </c>
      <c r="H19" s="1">
        <f>+E19/F19/G19</f>
        <v>4096</v>
      </c>
      <c r="I19" s="10">
        <f t="shared" si="5"/>
        <v>0.244140625</v>
      </c>
      <c r="J19" s="1">
        <f t="shared" si="6"/>
        <v>4096</v>
      </c>
      <c r="K19" s="12">
        <f t="shared" si="7"/>
        <v>4095</v>
      </c>
      <c r="L19" s="9">
        <f t="shared" si="8"/>
        <v>1000</v>
      </c>
      <c r="M19" s="8">
        <f t="shared" si="9"/>
        <v>1</v>
      </c>
      <c r="N19">
        <f t="shared" si="13"/>
        <v>1</v>
      </c>
      <c r="P19" s="1">
        <f t="shared" ref="P19:P22" si="15">1000*(K19+1)/4.096</f>
        <v>1000000</v>
      </c>
      <c r="S19">
        <f t="shared" ref="S19:S22" si="16">4096/(K19+1)</f>
        <v>1</v>
      </c>
    </row>
    <row r="20" spans="2:19" x14ac:dyDescent="0.25">
      <c r="B20" s="2">
        <v>0.5</v>
      </c>
      <c r="C20" s="9">
        <f t="shared" si="2"/>
        <v>2000</v>
      </c>
      <c r="D20" s="4">
        <v>8000000</v>
      </c>
      <c r="E20">
        <f t="shared" si="3"/>
        <v>4096</v>
      </c>
      <c r="F20">
        <v>1</v>
      </c>
      <c r="G20">
        <v>1</v>
      </c>
      <c r="H20" s="1">
        <f>+E20/F20/G20</f>
        <v>4096</v>
      </c>
      <c r="I20" s="10">
        <f t="shared" si="5"/>
        <v>0.244140625</v>
      </c>
      <c r="J20" s="1">
        <f t="shared" si="6"/>
        <v>8192</v>
      </c>
      <c r="K20" s="12">
        <f t="shared" si="7"/>
        <v>8191</v>
      </c>
      <c r="L20" s="9">
        <f t="shared" si="8"/>
        <v>2000</v>
      </c>
      <c r="M20" s="8">
        <f t="shared" si="9"/>
        <v>0.5</v>
      </c>
      <c r="N20">
        <f t="shared" si="13"/>
        <v>1</v>
      </c>
      <c r="P20" s="1">
        <f t="shared" si="15"/>
        <v>2000000</v>
      </c>
      <c r="S20">
        <f t="shared" si="16"/>
        <v>0.5</v>
      </c>
    </row>
    <row r="21" spans="2:19" x14ac:dyDescent="0.25">
      <c r="B21" s="2">
        <v>0.2</v>
      </c>
      <c r="C21" s="9">
        <f t="shared" si="2"/>
        <v>5000</v>
      </c>
      <c r="D21" s="4">
        <v>8000000</v>
      </c>
      <c r="E21">
        <f t="shared" si="3"/>
        <v>4096</v>
      </c>
      <c r="F21">
        <v>1</v>
      </c>
      <c r="G21">
        <v>1</v>
      </c>
      <c r="H21" s="1">
        <f>+E21/F21/G21</f>
        <v>4096</v>
      </c>
      <c r="I21" s="10">
        <f t="shared" si="5"/>
        <v>0.244140625</v>
      </c>
      <c r="J21" s="1">
        <f t="shared" si="6"/>
        <v>20480</v>
      </c>
      <c r="K21" s="12">
        <f t="shared" si="7"/>
        <v>20479</v>
      </c>
      <c r="L21" s="9">
        <f t="shared" si="8"/>
        <v>5000</v>
      </c>
      <c r="M21" s="8">
        <f t="shared" si="9"/>
        <v>0.2</v>
      </c>
      <c r="N21">
        <f t="shared" si="13"/>
        <v>1</v>
      </c>
      <c r="P21" s="1">
        <f t="shared" si="15"/>
        <v>5000000</v>
      </c>
      <c r="S21">
        <f t="shared" si="16"/>
        <v>0.2</v>
      </c>
    </row>
    <row r="22" spans="2:19" x14ac:dyDescent="0.25">
      <c r="B22" s="2">
        <v>0.1</v>
      </c>
      <c r="C22" s="9">
        <f t="shared" si="2"/>
        <v>10000</v>
      </c>
      <c r="D22" s="4">
        <v>8000000</v>
      </c>
      <c r="E22">
        <f t="shared" si="3"/>
        <v>4096</v>
      </c>
      <c r="F22">
        <v>1</v>
      </c>
      <c r="G22">
        <v>1</v>
      </c>
      <c r="H22" s="1">
        <f>+E22/F22/G22</f>
        <v>4096</v>
      </c>
      <c r="I22" s="10">
        <f t="shared" si="5"/>
        <v>0.244140625</v>
      </c>
      <c r="J22" s="1">
        <f t="shared" si="6"/>
        <v>40960</v>
      </c>
      <c r="K22" s="12">
        <f t="shared" si="7"/>
        <v>40959</v>
      </c>
      <c r="L22" s="9">
        <f t="shared" si="8"/>
        <v>10000</v>
      </c>
      <c r="M22" s="8">
        <f t="shared" si="9"/>
        <v>0.1</v>
      </c>
      <c r="N22">
        <f t="shared" si="13"/>
        <v>1</v>
      </c>
      <c r="P22" s="1">
        <f t="shared" si="15"/>
        <v>10000000</v>
      </c>
      <c r="S22">
        <f t="shared" si="16"/>
        <v>0.1</v>
      </c>
    </row>
  </sheetData>
  <mergeCells count="1">
    <mergeCell ref="D1:E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Kraky</dc:creator>
  <cp:lastModifiedBy>Kraky</cp:lastModifiedBy>
  <dcterms:created xsi:type="dcterms:W3CDTF">2017-02-26T13:25:36Z</dcterms:created>
  <dcterms:modified xsi:type="dcterms:W3CDTF">2017-02-26T14:35:56Z</dcterms:modified>
</cp:coreProperties>
</file>