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ธีซิส\โมเดล\"/>
    </mc:Choice>
  </mc:AlternateContent>
  <xr:revisionPtr revIDLastSave="0" documentId="13_ncr:1_{F2967333-DAFE-4A5D-8E46-2CDC93A15CBB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definedNames>
    <definedName name="_xlchart.v1.0" hidden="1">Sheet1!$M$2:$M$48</definedName>
    <definedName name="_xlchart.v1.1" hidden="1">Sheet1!$N$2:$N$48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G51" i="1"/>
  <c r="D4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2" i="1"/>
  <c r="J2" i="1"/>
  <c r="G2" i="1"/>
  <c r="H2" i="1"/>
  <c r="G3" i="1"/>
  <c r="H3" i="1"/>
  <c r="H4" i="1" s="1"/>
  <c r="G4" i="1" l="1"/>
  <c r="G5" i="1" s="1"/>
  <c r="H5" i="1"/>
  <c r="K8" i="1" l="1"/>
  <c r="K24" i="1"/>
  <c r="K40" i="1"/>
  <c r="K56" i="1"/>
  <c r="K72" i="1"/>
  <c r="K88" i="1"/>
  <c r="K104" i="1"/>
  <c r="K120" i="1"/>
  <c r="K136" i="1"/>
  <c r="N11" i="1"/>
  <c r="N27" i="1"/>
  <c r="N43" i="1"/>
  <c r="K9" i="1"/>
  <c r="K25" i="1"/>
  <c r="K41" i="1"/>
  <c r="K57" i="1"/>
  <c r="K73" i="1"/>
  <c r="K89" i="1"/>
  <c r="K105" i="1"/>
  <c r="K121" i="1"/>
  <c r="K137" i="1"/>
  <c r="N12" i="1"/>
  <c r="N28" i="1"/>
  <c r="N44" i="1"/>
  <c r="K10" i="1"/>
  <c r="K26" i="1"/>
  <c r="K42" i="1"/>
  <c r="K58" i="1"/>
  <c r="K74" i="1"/>
  <c r="K90" i="1"/>
  <c r="K106" i="1"/>
  <c r="K122" i="1"/>
  <c r="K138" i="1"/>
  <c r="N13" i="1"/>
  <c r="N29" i="1"/>
  <c r="N45" i="1"/>
  <c r="K11" i="1"/>
  <c r="K27" i="1"/>
  <c r="K43" i="1"/>
  <c r="K59" i="1"/>
  <c r="K75" i="1"/>
  <c r="K91" i="1"/>
  <c r="K107" i="1"/>
  <c r="K123" i="1"/>
  <c r="K139" i="1"/>
  <c r="N14" i="1"/>
  <c r="N30" i="1"/>
  <c r="N46" i="1"/>
  <c r="K12" i="1"/>
  <c r="K28" i="1"/>
  <c r="K44" i="1"/>
  <c r="K60" i="1"/>
  <c r="K76" i="1"/>
  <c r="K92" i="1"/>
  <c r="K108" i="1"/>
  <c r="K124" i="1"/>
  <c r="K140" i="1"/>
  <c r="N15" i="1"/>
  <c r="N31" i="1"/>
  <c r="N47" i="1"/>
  <c r="K13" i="1"/>
  <c r="K29" i="1"/>
  <c r="K45" i="1"/>
  <c r="K61" i="1"/>
  <c r="K77" i="1"/>
  <c r="K93" i="1"/>
  <c r="K109" i="1"/>
  <c r="K125" i="1"/>
  <c r="K141" i="1"/>
  <c r="N16" i="1"/>
  <c r="N32" i="1"/>
  <c r="N48" i="1"/>
  <c r="K14" i="1"/>
  <c r="K30" i="1"/>
  <c r="K46" i="1"/>
  <c r="K62" i="1"/>
  <c r="K78" i="1"/>
  <c r="K94" i="1"/>
  <c r="K110" i="1"/>
  <c r="K126" i="1"/>
  <c r="K142" i="1"/>
  <c r="N17" i="1"/>
  <c r="N33" i="1"/>
  <c r="K15" i="1"/>
  <c r="K31" i="1"/>
  <c r="K7" i="1"/>
  <c r="K35" i="1"/>
  <c r="K65" i="1"/>
  <c r="K95" i="1"/>
  <c r="K118" i="1"/>
  <c r="N7" i="1"/>
  <c r="N37" i="1"/>
  <c r="K3" i="1"/>
  <c r="K36" i="1"/>
  <c r="K66" i="1"/>
  <c r="K96" i="1"/>
  <c r="K119" i="1"/>
  <c r="N8" i="1"/>
  <c r="N38" i="1"/>
  <c r="K4" i="1"/>
  <c r="K37" i="1"/>
  <c r="K67" i="1"/>
  <c r="K97" i="1"/>
  <c r="K127" i="1"/>
  <c r="N9" i="1"/>
  <c r="N39" i="1"/>
  <c r="K5" i="1"/>
  <c r="K38" i="1"/>
  <c r="K68" i="1"/>
  <c r="K98" i="1"/>
  <c r="K128" i="1"/>
  <c r="N10" i="1"/>
  <c r="N40" i="1"/>
  <c r="K6" i="1"/>
  <c r="K39" i="1"/>
  <c r="K69" i="1"/>
  <c r="K99" i="1"/>
  <c r="K129" i="1"/>
  <c r="N18" i="1"/>
  <c r="N41" i="1"/>
  <c r="K16" i="1"/>
  <c r="K47" i="1"/>
  <c r="K70" i="1"/>
  <c r="K100" i="1"/>
  <c r="K130" i="1"/>
  <c r="N19" i="1"/>
  <c r="N42" i="1"/>
  <c r="K17" i="1"/>
  <c r="K48" i="1"/>
  <c r="K71" i="1"/>
  <c r="K101" i="1"/>
  <c r="K131" i="1"/>
  <c r="N20" i="1"/>
  <c r="K18" i="1"/>
  <c r="K49" i="1"/>
  <c r="K79" i="1"/>
  <c r="K102" i="1"/>
  <c r="K132" i="1"/>
  <c r="N21" i="1"/>
  <c r="K19" i="1"/>
  <c r="K80" i="1"/>
  <c r="K103" i="1"/>
  <c r="N22" i="1"/>
  <c r="K20" i="1"/>
  <c r="K51" i="1"/>
  <c r="K81" i="1"/>
  <c r="K111" i="1"/>
  <c r="K134" i="1"/>
  <c r="N23" i="1"/>
  <c r="K52" i="1"/>
  <c r="K112" i="1"/>
  <c r="K50" i="1"/>
  <c r="K133" i="1"/>
  <c r="K21" i="1"/>
  <c r="K82" i="1"/>
  <c r="K135" i="1"/>
  <c r="N24" i="1"/>
  <c r="K22" i="1"/>
  <c r="K53" i="1"/>
  <c r="K83" i="1"/>
  <c r="K113" i="1"/>
  <c r="K143" i="1"/>
  <c r="N25" i="1"/>
  <c r="K23" i="1"/>
  <c r="K54" i="1"/>
  <c r="K84" i="1"/>
  <c r="K114" i="1"/>
  <c r="K144" i="1"/>
  <c r="N3" i="1"/>
  <c r="N26" i="1"/>
  <c r="K32" i="1"/>
  <c r="K55" i="1"/>
  <c r="K85" i="1"/>
  <c r="K115" i="1"/>
  <c r="K145" i="1"/>
  <c r="N4" i="1"/>
  <c r="N34" i="1"/>
  <c r="K33" i="1"/>
  <c r="K63" i="1"/>
  <c r="K86" i="1"/>
  <c r="K116" i="1"/>
  <c r="N5" i="1"/>
  <c r="N35" i="1"/>
  <c r="K34" i="1"/>
  <c r="K64" i="1"/>
  <c r="K87" i="1"/>
  <c r="K117" i="1"/>
  <c r="N6" i="1"/>
  <c r="N36" i="1"/>
  <c r="K2" i="1"/>
  <c r="N2" i="1"/>
  <c r="P2" i="1" l="1"/>
  <c r="O2" i="1"/>
</calcChain>
</file>

<file path=xl/sharedStrings.xml><?xml version="1.0" encoding="utf-8"?>
<sst xmlns="http://schemas.openxmlformats.org/spreadsheetml/2006/main" count="9" uniqueCount="7">
  <si>
    <t>y_train</t>
  </si>
  <si>
    <t>y_train_pre</t>
  </si>
  <si>
    <t>y_test</t>
  </si>
  <si>
    <t>y_test_pre</t>
  </si>
  <si>
    <t>feature_importances</t>
  </si>
  <si>
    <t>ค่าจริง</t>
  </si>
  <si>
    <t>ค่าจากแบบจำลอง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</si>
</sst>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" fontId="0" fillId="0" borderId="0" xfId="0" applyNumberFormat="1"/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ช่วงเปรัยบเทียบ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ค่าจริง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Sheet1!$I$2:$I$145</c:f>
              <c:numCache>
                <c:formatCode>mmm\-yy</c:formatCode>
                <c:ptCount val="144"/>
                <c:pt idx="0">
                  <c:v>38018</c:v>
                </c:pt>
                <c:pt idx="1">
                  <c:v>38047</c:v>
                </c:pt>
                <c:pt idx="2">
                  <c:v>38078</c:v>
                </c:pt>
                <c:pt idx="3">
                  <c:v>38108</c:v>
                </c:pt>
                <c:pt idx="4">
                  <c:v>38139</c:v>
                </c:pt>
                <c:pt idx="5">
                  <c:v>38169</c:v>
                </c:pt>
                <c:pt idx="6">
                  <c:v>38200</c:v>
                </c:pt>
                <c:pt idx="7">
                  <c:v>38231</c:v>
                </c:pt>
                <c:pt idx="8">
                  <c:v>38261</c:v>
                </c:pt>
                <c:pt idx="9">
                  <c:v>38292</c:v>
                </c:pt>
                <c:pt idx="10">
                  <c:v>38322</c:v>
                </c:pt>
                <c:pt idx="11">
                  <c:v>38353</c:v>
                </c:pt>
                <c:pt idx="12">
                  <c:v>38384</c:v>
                </c:pt>
                <c:pt idx="13">
                  <c:v>38412</c:v>
                </c:pt>
                <c:pt idx="14">
                  <c:v>38443</c:v>
                </c:pt>
                <c:pt idx="15">
                  <c:v>38473</c:v>
                </c:pt>
                <c:pt idx="16">
                  <c:v>38504</c:v>
                </c:pt>
                <c:pt idx="17">
                  <c:v>38534</c:v>
                </c:pt>
                <c:pt idx="18">
                  <c:v>38565</c:v>
                </c:pt>
                <c:pt idx="19">
                  <c:v>38596</c:v>
                </c:pt>
                <c:pt idx="20">
                  <c:v>38626</c:v>
                </c:pt>
                <c:pt idx="21">
                  <c:v>38657</c:v>
                </c:pt>
                <c:pt idx="22">
                  <c:v>38687</c:v>
                </c:pt>
                <c:pt idx="23">
                  <c:v>38718</c:v>
                </c:pt>
                <c:pt idx="24">
                  <c:v>38749</c:v>
                </c:pt>
                <c:pt idx="25">
                  <c:v>38777</c:v>
                </c:pt>
                <c:pt idx="26">
                  <c:v>38808</c:v>
                </c:pt>
                <c:pt idx="27">
                  <c:v>38838</c:v>
                </c:pt>
                <c:pt idx="28">
                  <c:v>38869</c:v>
                </c:pt>
                <c:pt idx="29">
                  <c:v>38899</c:v>
                </c:pt>
                <c:pt idx="30">
                  <c:v>38930</c:v>
                </c:pt>
                <c:pt idx="31">
                  <c:v>38961</c:v>
                </c:pt>
                <c:pt idx="32">
                  <c:v>38991</c:v>
                </c:pt>
                <c:pt idx="33">
                  <c:v>39022</c:v>
                </c:pt>
                <c:pt idx="34">
                  <c:v>39052</c:v>
                </c:pt>
                <c:pt idx="35">
                  <c:v>39083</c:v>
                </c:pt>
                <c:pt idx="36">
                  <c:v>39114</c:v>
                </c:pt>
                <c:pt idx="37">
                  <c:v>39142</c:v>
                </c:pt>
                <c:pt idx="38">
                  <c:v>39173</c:v>
                </c:pt>
                <c:pt idx="39">
                  <c:v>39203</c:v>
                </c:pt>
                <c:pt idx="40">
                  <c:v>39234</c:v>
                </c:pt>
                <c:pt idx="41">
                  <c:v>39264</c:v>
                </c:pt>
                <c:pt idx="42">
                  <c:v>39295</c:v>
                </c:pt>
                <c:pt idx="43">
                  <c:v>39326</c:v>
                </c:pt>
                <c:pt idx="44">
                  <c:v>39356</c:v>
                </c:pt>
                <c:pt idx="45">
                  <c:v>39387</c:v>
                </c:pt>
                <c:pt idx="46">
                  <c:v>39417</c:v>
                </c:pt>
                <c:pt idx="47">
                  <c:v>39448</c:v>
                </c:pt>
                <c:pt idx="48">
                  <c:v>39479</c:v>
                </c:pt>
                <c:pt idx="49">
                  <c:v>39508</c:v>
                </c:pt>
                <c:pt idx="50">
                  <c:v>39539</c:v>
                </c:pt>
                <c:pt idx="51">
                  <c:v>39569</c:v>
                </c:pt>
                <c:pt idx="52">
                  <c:v>39600</c:v>
                </c:pt>
                <c:pt idx="53">
                  <c:v>39630</c:v>
                </c:pt>
                <c:pt idx="54">
                  <c:v>39661</c:v>
                </c:pt>
                <c:pt idx="55">
                  <c:v>39692</c:v>
                </c:pt>
                <c:pt idx="56">
                  <c:v>39722</c:v>
                </c:pt>
                <c:pt idx="57">
                  <c:v>39753</c:v>
                </c:pt>
                <c:pt idx="58">
                  <c:v>39783</c:v>
                </c:pt>
                <c:pt idx="59">
                  <c:v>39814</c:v>
                </c:pt>
                <c:pt idx="60">
                  <c:v>39845</c:v>
                </c:pt>
                <c:pt idx="61">
                  <c:v>39873</c:v>
                </c:pt>
                <c:pt idx="62">
                  <c:v>39904</c:v>
                </c:pt>
                <c:pt idx="63">
                  <c:v>39934</c:v>
                </c:pt>
                <c:pt idx="64">
                  <c:v>39965</c:v>
                </c:pt>
                <c:pt idx="65">
                  <c:v>39995</c:v>
                </c:pt>
                <c:pt idx="66">
                  <c:v>40026</c:v>
                </c:pt>
                <c:pt idx="67">
                  <c:v>40057</c:v>
                </c:pt>
                <c:pt idx="68">
                  <c:v>40087</c:v>
                </c:pt>
                <c:pt idx="69">
                  <c:v>40118</c:v>
                </c:pt>
                <c:pt idx="70">
                  <c:v>40148</c:v>
                </c:pt>
                <c:pt idx="71">
                  <c:v>40179</c:v>
                </c:pt>
                <c:pt idx="72">
                  <c:v>40210</c:v>
                </c:pt>
                <c:pt idx="73">
                  <c:v>40238</c:v>
                </c:pt>
                <c:pt idx="74">
                  <c:v>40269</c:v>
                </c:pt>
                <c:pt idx="75">
                  <c:v>40299</c:v>
                </c:pt>
                <c:pt idx="76">
                  <c:v>40330</c:v>
                </c:pt>
                <c:pt idx="77">
                  <c:v>40360</c:v>
                </c:pt>
                <c:pt idx="78">
                  <c:v>40391</c:v>
                </c:pt>
                <c:pt idx="79">
                  <c:v>40422</c:v>
                </c:pt>
                <c:pt idx="80">
                  <c:v>40452</c:v>
                </c:pt>
                <c:pt idx="81">
                  <c:v>40483</c:v>
                </c:pt>
                <c:pt idx="82">
                  <c:v>40513</c:v>
                </c:pt>
                <c:pt idx="83">
                  <c:v>40544</c:v>
                </c:pt>
                <c:pt idx="84">
                  <c:v>40575</c:v>
                </c:pt>
                <c:pt idx="85">
                  <c:v>40603</c:v>
                </c:pt>
                <c:pt idx="86">
                  <c:v>40634</c:v>
                </c:pt>
                <c:pt idx="87">
                  <c:v>40664</c:v>
                </c:pt>
                <c:pt idx="88">
                  <c:v>40695</c:v>
                </c:pt>
                <c:pt idx="89">
                  <c:v>40725</c:v>
                </c:pt>
                <c:pt idx="90">
                  <c:v>40756</c:v>
                </c:pt>
                <c:pt idx="91">
                  <c:v>40787</c:v>
                </c:pt>
                <c:pt idx="92">
                  <c:v>40817</c:v>
                </c:pt>
                <c:pt idx="93">
                  <c:v>40848</c:v>
                </c:pt>
                <c:pt idx="94">
                  <c:v>40878</c:v>
                </c:pt>
                <c:pt idx="95">
                  <c:v>40909</c:v>
                </c:pt>
                <c:pt idx="96">
                  <c:v>40940</c:v>
                </c:pt>
                <c:pt idx="97">
                  <c:v>40969</c:v>
                </c:pt>
                <c:pt idx="98">
                  <c:v>41000</c:v>
                </c:pt>
                <c:pt idx="99">
                  <c:v>41030</c:v>
                </c:pt>
                <c:pt idx="100">
                  <c:v>41061</c:v>
                </c:pt>
                <c:pt idx="101">
                  <c:v>41091</c:v>
                </c:pt>
                <c:pt idx="102">
                  <c:v>41122</c:v>
                </c:pt>
                <c:pt idx="103">
                  <c:v>41153</c:v>
                </c:pt>
                <c:pt idx="104">
                  <c:v>41183</c:v>
                </c:pt>
                <c:pt idx="105">
                  <c:v>41214</c:v>
                </c:pt>
                <c:pt idx="106">
                  <c:v>41244</c:v>
                </c:pt>
                <c:pt idx="107">
                  <c:v>41275</c:v>
                </c:pt>
                <c:pt idx="108">
                  <c:v>41306</c:v>
                </c:pt>
                <c:pt idx="109">
                  <c:v>41334</c:v>
                </c:pt>
                <c:pt idx="110">
                  <c:v>41365</c:v>
                </c:pt>
                <c:pt idx="111">
                  <c:v>41395</c:v>
                </c:pt>
                <c:pt idx="112">
                  <c:v>41426</c:v>
                </c:pt>
                <c:pt idx="113">
                  <c:v>41456</c:v>
                </c:pt>
                <c:pt idx="114">
                  <c:v>41487</c:v>
                </c:pt>
                <c:pt idx="115">
                  <c:v>41518</c:v>
                </c:pt>
                <c:pt idx="116">
                  <c:v>41548</c:v>
                </c:pt>
                <c:pt idx="117">
                  <c:v>41579</c:v>
                </c:pt>
                <c:pt idx="118">
                  <c:v>41609</c:v>
                </c:pt>
                <c:pt idx="119">
                  <c:v>41640</c:v>
                </c:pt>
                <c:pt idx="120">
                  <c:v>41671</c:v>
                </c:pt>
                <c:pt idx="121">
                  <c:v>41699</c:v>
                </c:pt>
                <c:pt idx="122">
                  <c:v>41730</c:v>
                </c:pt>
                <c:pt idx="123">
                  <c:v>41760</c:v>
                </c:pt>
                <c:pt idx="124">
                  <c:v>41791</c:v>
                </c:pt>
                <c:pt idx="125">
                  <c:v>41821</c:v>
                </c:pt>
                <c:pt idx="126">
                  <c:v>41852</c:v>
                </c:pt>
                <c:pt idx="127">
                  <c:v>41883</c:v>
                </c:pt>
                <c:pt idx="128">
                  <c:v>41913</c:v>
                </c:pt>
                <c:pt idx="129">
                  <c:v>41944</c:v>
                </c:pt>
                <c:pt idx="130">
                  <c:v>41974</c:v>
                </c:pt>
                <c:pt idx="131">
                  <c:v>42005</c:v>
                </c:pt>
                <c:pt idx="132">
                  <c:v>42036</c:v>
                </c:pt>
                <c:pt idx="133">
                  <c:v>42064</c:v>
                </c:pt>
                <c:pt idx="134">
                  <c:v>42095</c:v>
                </c:pt>
                <c:pt idx="135">
                  <c:v>42125</c:v>
                </c:pt>
                <c:pt idx="136">
                  <c:v>42156</c:v>
                </c:pt>
                <c:pt idx="137">
                  <c:v>42186</c:v>
                </c:pt>
                <c:pt idx="138">
                  <c:v>42217</c:v>
                </c:pt>
                <c:pt idx="139">
                  <c:v>42248</c:v>
                </c:pt>
                <c:pt idx="140">
                  <c:v>42278</c:v>
                </c:pt>
                <c:pt idx="141">
                  <c:v>42309</c:v>
                </c:pt>
                <c:pt idx="142">
                  <c:v>42339</c:v>
                </c:pt>
                <c:pt idx="143">
                  <c:v>42370</c:v>
                </c:pt>
              </c:numCache>
            </c:numRef>
          </c:cat>
          <c:val>
            <c:numRef>
              <c:f>Sheet1!$J$2:$J$145</c:f>
              <c:numCache>
                <c:formatCode>General</c:formatCode>
                <c:ptCount val="144"/>
                <c:pt idx="0">
                  <c:v>0.19</c:v>
                </c:pt>
                <c:pt idx="1">
                  <c:v>0.25</c:v>
                </c:pt>
                <c:pt idx="2">
                  <c:v>0.37</c:v>
                </c:pt>
                <c:pt idx="3">
                  <c:v>0.86</c:v>
                </c:pt>
                <c:pt idx="4">
                  <c:v>3.18</c:v>
                </c:pt>
                <c:pt idx="5">
                  <c:v>9.5500000000000007</c:v>
                </c:pt>
                <c:pt idx="6">
                  <c:v>7.81</c:v>
                </c:pt>
                <c:pt idx="7">
                  <c:v>5.54</c:v>
                </c:pt>
                <c:pt idx="8">
                  <c:v>1.78</c:v>
                </c:pt>
                <c:pt idx="9">
                  <c:v>0.92</c:v>
                </c:pt>
                <c:pt idx="10">
                  <c:v>0.18</c:v>
                </c:pt>
                <c:pt idx="11">
                  <c:v>0.06</c:v>
                </c:pt>
                <c:pt idx="12">
                  <c:v>0.18</c:v>
                </c:pt>
                <c:pt idx="13">
                  <c:v>0.25</c:v>
                </c:pt>
                <c:pt idx="14">
                  <c:v>0.74</c:v>
                </c:pt>
                <c:pt idx="15">
                  <c:v>5.13</c:v>
                </c:pt>
                <c:pt idx="16">
                  <c:v>5.97</c:v>
                </c:pt>
                <c:pt idx="17">
                  <c:v>4.5</c:v>
                </c:pt>
                <c:pt idx="18">
                  <c:v>3.04</c:v>
                </c:pt>
                <c:pt idx="19">
                  <c:v>1.64</c:v>
                </c:pt>
                <c:pt idx="20">
                  <c:v>1.0900000000000001</c:v>
                </c:pt>
                <c:pt idx="21">
                  <c:v>0.85</c:v>
                </c:pt>
                <c:pt idx="22">
                  <c:v>0.12</c:v>
                </c:pt>
                <c:pt idx="23">
                  <c:v>0.18</c:v>
                </c:pt>
                <c:pt idx="24">
                  <c:v>0.06</c:v>
                </c:pt>
                <c:pt idx="25">
                  <c:v>0.24</c:v>
                </c:pt>
                <c:pt idx="26">
                  <c:v>0.61</c:v>
                </c:pt>
                <c:pt idx="27">
                  <c:v>3.45</c:v>
                </c:pt>
                <c:pt idx="28">
                  <c:v>8.9499999999999993</c:v>
                </c:pt>
                <c:pt idx="29">
                  <c:v>5.93</c:v>
                </c:pt>
                <c:pt idx="30">
                  <c:v>4.6500000000000004</c:v>
                </c:pt>
                <c:pt idx="31">
                  <c:v>0.97</c:v>
                </c:pt>
                <c:pt idx="32">
                  <c:v>0.91</c:v>
                </c:pt>
                <c:pt idx="33">
                  <c:v>0.42</c:v>
                </c:pt>
                <c:pt idx="34">
                  <c:v>0.24</c:v>
                </c:pt>
                <c:pt idx="35">
                  <c:v>0.06</c:v>
                </c:pt>
                <c:pt idx="36">
                  <c:v>0</c:v>
                </c:pt>
                <c:pt idx="37">
                  <c:v>0.12</c:v>
                </c:pt>
                <c:pt idx="38">
                  <c:v>0.42</c:v>
                </c:pt>
                <c:pt idx="39">
                  <c:v>1.26</c:v>
                </c:pt>
                <c:pt idx="40">
                  <c:v>2.95</c:v>
                </c:pt>
                <c:pt idx="41">
                  <c:v>4.63</c:v>
                </c:pt>
                <c:pt idx="42">
                  <c:v>4.45</c:v>
                </c:pt>
                <c:pt idx="43">
                  <c:v>3.01</c:v>
                </c:pt>
                <c:pt idx="44">
                  <c:v>1.1399999999999999</c:v>
                </c:pt>
                <c:pt idx="45">
                  <c:v>0.9</c:v>
                </c:pt>
                <c:pt idx="46">
                  <c:v>0.24</c:v>
                </c:pt>
                <c:pt idx="47">
                  <c:v>0.54</c:v>
                </c:pt>
                <c:pt idx="48">
                  <c:v>0.66</c:v>
                </c:pt>
                <c:pt idx="49">
                  <c:v>0.48</c:v>
                </c:pt>
                <c:pt idx="50">
                  <c:v>1.98</c:v>
                </c:pt>
                <c:pt idx="51">
                  <c:v>5.88</c:v>
                </c:pt>
                <c:pt idx="52">
                  <c:v>16.36</c:v>
                </c:pt>
                <c:pt idx="53">
                  <c:v>25.59</c:v>
                </c:pt>
                <c:pt idx="54">
                  <c:v>26.44</c:v>
                </c:pt>
                <c:pt idx="55">
                  <c:v>16.059999999999999</c:v>
                </c:pt>
                <c:pt idx="56">
                  <c:v>10.06</c:v>
                </c:pt>
                <c:pt idx="57">
                  <c:v>6.83</c:v>
                </c:pt>
                <c:pt idx="58">
                  <c:v>2.75</c:v>
                </c:pt>
                <c:pt idx="59">
                  <c:v>2.4</c:v>
                </c:pt>
                <c:pt idx="60">
                  <c:v>0.86</c:v>
                </c:pt>
                <c:pt idx="61">
                  <c:v>1.41</c:v>
                </c:pt>
                <c:pt idx="62">
                  <c:v>0.98</c:v>
                </c:pt>
                <c:pt idx="63">
                  <c:v>4.79</c:v>
                </c:pt>
                <c:pt idx="64">
                  <c:v>7.91</c:v>
                </c:pt>
                <c:pt idx="65">
                  <c:v>6.93</c:v>
                </c:pt>
                <c:pt idx="66">
                  <c:v>6.99</c:v>
                </c:pt>
                <c:pt idx="67">
                  <c:v>3.92</c:v>
                </c:pt>
                <c:pt idx="68">
                  <c:v>3.8</c:v>
                </c:pt>
                <c:pt idx="69">
                  <c:v>4.17</c:v>
                </c:pt>
                <c:pt idx="70">
                  <c:v>1.41</c:v>
                </c:pt>
                <c:pt idx="71">
                  <c:v>1.29</c:v>
                </c:pt>
                <c:pt idx="72">
                  <c:v>0.86</c:v>
                </c:pt>
                <c:pt idx="73">
                  <c:v>1.04</c:v>
                </c:pt>
                <c:pt idx="74">
                  <c:v>1.35</c:v>
                </c:pt>
                <c:pt idx="75">
                  <c:v>4.4000000000000004</c:v>
                </c:pt>
                <c:pt idx="76">
                  <c:v>12.16</c:v>
                </c:pt>
                <c:pt idx="77">
                  <c:v>38.659999999999997</c:v>
                </c:pt>
                <c:pt idx="78">
                  <c:v>49.27</c:v>
                </c:pt>
                <c:pt idx="79">
                  <c:v>18.55</c:v>
                </c:pt>
                <c:pt idx="80">
                  <c:v>6.83</c:v>
                </c:pt>
                <c:pt idx="81">
                  <c:v>1.52</c:v>
                </c:pt>
                <c:pt idx="82">
                  <c:v>1.4</c:v>
                </c:pt>
                <c:pt idx="83">
                  <c:v>0.61</c:v>
                </c:pt>
                <c:pt idx="84">
                  <c:v>0.3</c:v>
                </c:pt>
                <c:pt idx="85">
                  <c:v>0.49</c:v>
                </c:pt>
                <c:pt idx="86">
                  <c:v>0.18</c:v>
                </c:pt>
                <c:pt idx="87">
                  <c:v>2.56</c:v>
                </c:pt>
                <c:pt idx="88">
                  <c:v>3.72</c:v>
                </c:pt>
                <c:pt idx="89">
                  <c:v>1.95</c:v>
                </c:pt>
                <c:pt idx="90">
                  <c:v>2.31</c:v>
                </c:pt>
                <c:pt idx="91">
                  <c:v>0.85</c:v>
                </c:pt>
                <c:pt idx="92">
                  <c:v>0.61</c:v>
                </c:pt>
                <c:pt idx="93">
                  <c:v>0.85</c:v>
                </c:pt>
                <c:pt idx="94">
                  <c:v>0.18</c:v>
                </c:pt>
                <c:pt idx="95">
                  <c:v>0.43</c:v>
                </c:pt>
                <c:pt idx="96">
                  <c:v>0.43</c:v>
                </c:pt>
                <c:pt idx="97">
                  <c:v>0.06</c:v>
                </c:pt>
                <c:pt idx="98">
                  <c:v>0.36</c:v>
                </c:pt>
                <c:pt idx="99">
                  <c:v>1.03</c:v>
                </c:pt>
                <c:pt idx="100">
                  <c:v>3.88</c:v>
                </c:pt>
                <c:pt idx="101">
                  <c:v>5.03</c:v>
                </c:pt>
                <c:pt idx="102">
                  <c:v>6.54</c:v>
                </c:pt>
                <c:pt idx="103">
                  <c:v>6.17</c:v>
                </c:pt>
                <c:pt idx="104">
                  <c:v>5.74</c:v>
                </c:pt>
                <c:pt idx="105">
                  <c:v>3.63</c:v>
                </c:pt>
                <c:pt idx="106">
                  <c:v>1.0900000000000001</c:v>
                </c:pt>
                <c:pt idx="107">
                  <c:v>1.69</c:v>
                </c:pt>
                <c:pt idx="108">
                  <c:v>1.27</c:v>
                </c:pt>
                <c:pt idx="109">
                  <c:v>1.81</c:v>
                </c:pt>
                <c:pt idx="110">
                  <c:v>6.82</c:v>
                </c:pt>
                <c:pt idx="111">
                  <c:v>18.260000000000002</c:v>
                </c:pt>
                <c:pt idx="112">
                  <c:v>30.03</c:v>
                </c:pt>
                <c:pt idx="113">
                  <c:v>38.68</c:v>
                </c:pt>
                <c:pt idx="114">
                  <c:v>30.12</c:v>
                </c:pt>
                <c:pt idx="115">
                  <c:v>17.12</c:v>
                </c:pt>
                <c:pt idx="116">
                  <c:v>5.22</c:v>
                </c:pt>
                <c:pt idx="117">
                  <c:v>1.86</c:v>
                </c:pt>
                <c:pt idx="118">
                  <c:v>0.9</c:v>
                </c:pt>
                <c:pt idx="119">
                  <c:v>0.24</c:v>
                </c:pt>
                <c:pt idx="120">
                  <c:v>0.18</c:v>
                </c:pt>
                <c:pt idx="121">
                  <c:v>0</c:v>
                </c:pt>
                <c:pt idx="122">
                  <c:v>0</c:v>
                </c:pt>
                <c:pt idx="123">
                  <c:v>0.3</c:v>
                </c:pt>
                <c:pt idx="124">
                  <c:v>1.62</c:v>
                </c:pt>
                <c:pt idx="125">
                  <c:v>1.74</c:v>
                </c:pt>
                <c:pt idx="126">
                  <c:v>1.85</c:v>
                </c:pt>
                <c:pt idx="127">
                  <c:v>2.4500000000000002</c:v>
                </c:pt>
                <c:pt idx="128">
                  <c:v>0.95</c:v>
                </c:pt>
                <c:pt idx="129">
                  <c:v>0.48</c:v>
                </c:pt>
                <c:pt idx="130">
                  <c:v>0.18</c:v>
                </c:pt>
                <c:pt idx="131">
                  <c:v>0.12</c:v>
                </c:pt>
                <c:pt idx="132">
                  <c:v>0.12</c:v>
                </c:pt>
                <c:pt idx="133">
                  <c:v>0</c:v>
                </c:pt>
                <c:pt idx="134">
                  <c:v>0.3</c:v>
                </c:pt>
                <c:pt idx="135">
                  <c:v>1.96</c:v>
                </c:pt>
                <c:pt idx="136">
                  <c:v>3.51</c:v>
                </c:pt>
                <c:pt idx="137">
                  <c:v>4.93</c:v>
                </c:pt>
                <c:pt idx="138">
                  <c:v>6.59</c:v>
                </c:pt>
                <c:pt idx="139">
                  <c:v>8.24</c:v>
                </c:pt>
                <c:pt idx="140">
                  <c:v>4.75</c:v>
                </c:pt>
                <c:pt idx="141">
                  <c:v>6.6</c:v>
                </c:pt>
                <c:pt idx="142">
                  <c:v>2.72</c:v>
                </c:pt>
                <c:pt idx="14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6-4C53-9CDA-54B9DED1F3E8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ค่าจากแบบจำลอง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Sheet1!$I$2:$I$145</c:f>
              <c:numCache>
                <c:formatCode>mmm\-yy</c:formatCode>
                <c:ptCount val="144"/>
                <c:pt idx="0">
                  <c:v>38018</c:v>
                </c:pt>
                <c:pt idx="1">
                  <c:v>38047</c:v>
                </c:pt>
                <c:pt idx="2">
                  <c:v>38078</c:v>
                </c:pt>
                <c:pt idx="3">
                  <c:v>38108</c:v>
                </c:pt>
                <c:pt idx="4">
                  <c:v>38139</c:v>
                </c:pt>
                <c:pt idx="5">
                  <c:v>38169</c:v>
                </c:pt>
                <c:pt idx="6">
                  <c:v>38200</c:v>
                </c:pt>
                <c:pt idx="7">
                  <c:v>38231</c:v>
                </c:pt>
                <c:pt idx="8">
                  <c:v>38261</c:v>
                </c:pt>
                <c:pt idx="9">
                  <c:v>38292</c:v>
                </c:pt>
                <c:pt idx="10">
                  <c:v>38322</c:v>
                </c:pt>
                <c:pt idx="11">
                  <c:v>38353</c:v>
                </c:pt>
                <c:pt idx="12">
                  <c:v>38384</c:v>
                </c:pt>
                <c:pt idx="13">
                  <c:v>38412</c:v>
                </c:pt>
                <c:pt idx="14">
                  <c:v>38443</c:v>
                </c:pt>
                <c:pt idx="15">
                  <c:v>38473</c:v>
                </c:pt>
                <c:pt idx="16">
                  <c:v>38504</c:v>
                </c:pt>
                <c:pt idx="17">
                  <c:v>38534</c:v>
                </c:pt>
                <c:pt idx="18">
                  <c:v>38565</c:v>
                </c:pt>
                <c:pt idx="19">
                  <c:v>38596</c:v>
                </c:pt>
                <c:pt idx="20">
                  <c:v>38626</c:v>
                </c:pt>
                <c:pt idx="21">
                  <c:v>38657</c:v>
                </c:pt>
                <c:pt idx="22">
                  <c:v>38687</c:v>
                </c:pt>
                <c:pt idx="23">
                  <c:v>38718</c:v>
                </c:pt>
                <c:pt idx="24">
                  <c:v>38749</c:v>
                </c:pt>
                <c:pt idx="25">
                  <c:v>38777</c:v>
                </c:pt>
                <c:pt idx="26">
                  <c:v>38808</c:v>
                </c:pt>
                <c:pt idx="27">
                  <c:v>38838</c:v>
                </c:pt>
                <c:pt idx="28">
                  <c:v>38869</c:v>
                </c:pt>
                <c:pt idx="29">
                  <c:v>38899</c:v>
                </c:pt>
                <c:pt idx="30">
                  <c:v>38930</c:v>
                </c:pt>
                <c:pt idx="31">
                  <c:v>38961</c:v>
                </c:pt>
                <c:pt idx="32">
                  <c:v>38991</c:v>
                </c:pt>
                <c:pt idx="33">
                  <c:v>39022</c:v>
                </c:pt>
                <c:pt idx="34">
                  <c:v>39052</c:v>
                </c:pt>
                <c:pt idx="35">
                  <c:v>39083</c:v>
                </c:pt>
                <c:pt idx="36">
                  <c:v>39114</c:v>
                </c:pt>
                <c:pt idx="37">
                  <c:v>39142</c:v>
                </c:pt>
                <c:pt idx="38">
                  <c:v>39173</c:v>
                </c:pt>
                <c:pt idx="39">
                  <c:v>39203</c:v>
                </c:pt>
                <c:pt idx="40">
                  <c:v>39234</c:v>
                </c:pt>
                <c:pt idx="41">
                  <c:v>39264</c:v>
                </c:pt>
                <c:pt idx="42">
                  <c:v>39295</c:v>
                </c:pt>
                <c:pt idx="43">
                  <c:v>39326</c:v>
                </c:pt>
                <c:pt idx="44">
                  <c:v>39356</c:v>
                </c:pt>
                <c:pt idx="45">
                  <c:v>39387</c:v>
                </c:pt>
                <c:pt idx="46">
                  <c:v>39417</c:v>
                </c:pt>
                <c:pt idx="47">
                  <c:v>39448</c:v>
                </c:pt>
                <c:pt idx="48">
                  <c:v>39479</c:v>
                </c:pt>
                <c:pt idx="49">
                  <c:v>39508</c:v>
                </c:pt>
                <c:pt idx="50">
                  <c:v>39539</c:v>
                </c:pt>
                <c:pt idx="51">
                  <c:v>39569</c:v>
                </c:pt>
                <c:pt idx="52">
                  <c:v>39600</c:v>
                </c:pt>
                <c:pt idx="53">
                  <c:v>39630</c:v>
                </c:pt>
                <c:pt idx="54">
                  <c:v>39661</c:v>
                </c:pt>
                <c:pt idx="55">
                  <c:v>39692</c:v>
                </c:pt>
                <c:pt idx="56">
                  <c:v>39722</c:v>
                </c:pt>
                <c:pt idx="57">
                  <c:v>39753</c:v>
                </c:pt>
                <c:pt idx="58">
                  <c:v>39783</c:v>
                </c:pt>
                <c:pt idx="59">
                  <c:v>39814</c:v>
                </c:pt>
                <c:pt idx="60">
                  <c:v>39845</c:v>
                </c:pt>
                <c:pt idx="61">
                  <c:v>39873</c:v>
                </c:pt>
                <c:pt idx="62">
                  <c:v>39904</c:v>
                </c:pt>
                <c:pt idx="63">
                  <c:v>39934</c:v>
                </c:pt>
                <c:pt idx="64">
                  <c:v>39965</c:v>
                </c:pt>
                <c:pt idx="65">
                  <c:v>39995</c:v>
                </c:pt>
                <c:pt idx="66">
                  <c:v>40026</c:v>
                </c:pt>
                <c:pt idx="67">
                  <c:v>40057</c:v>
                </c:pt>
                <c:pt idx="68">
                  <c:v>40087</c:v>
                </c:pt>
                <c:pt idx="69">
                  <c:v>40118</c:v>
                </c:pt>
                <c:pt idx="70">
                  <c:v>40148</c:v>
                </c:pt>
                <c:pt idx="71">
                  <c:v>40179</c:v>
                </c:pt>
                <c:pt idx="72">
                  <c:v>40210</c:v>
                </c:pt>
                <c:pt idx="73">
                  <c:v>40238</c:v>
                </c:pt>
                <c:pt idx="74">
                  <c:v>40269</c:v>
                </c:pt>
                <c:pt idx="75">
                  <c:v>40299</c:v>
                </c:pt>
                <c:pt idx="76">
                  <c:v>40330</c:v>
                </c:pt>
                <c:pt idx="77">
                  <c:v>40360</c:v>
                </c:pt>
                <c:pt idx="78">
                  <c:v>40391</c:v>
                </c:pt>
                <c:pt idx="79">
                  <c:v>40422</c:v>
                </c:pt>
                <c:pt idx="80">
                  <c:v>40452</c:v>
                </c:pt>
                <c:pt idx="81">
                  <c:v>40483</c:v>
                </c:pt>
                <c:pt idx="82">
                  <c:v>40513</c:v>
                </c:pt>
                <c:pt idx="83">
                  <c:v>40544</c:v>
                </c:pt>
                <c:pt idx="84">
                  <c:v>40575</c:v>
                </c:pt>
                <c:pt idx="85">
                  <c:v>40603</c:v>
                </c:pt>
                <c:pt idx="86">
                  <c:v>40634</c:v>
                </c:pt>
                <c:pt idx="87">
                  <c:v>40664</c:v>
                </c:pt>
                <c:pt idx="88">
                  <c:v>40695</c:v>
                </c:pt>
                <c:pt idx="89">
                  <c:v>40725</c:v>
                </c:pt>
                <c:pt idx="90">
                  <c:v>40756</c:v>
                </c:pt>
                <c:pt idx="91">
                  <c:v>40787</c:v>
                </c:pt>
                <c:pt idx="92">
                  <c:v>40817</c:v>
                </c:pt>
                <c:pt idx="93">
                  <c:v>40848</c:v>
                </c:pt>
                <c:pt idx="94">
                  <c:v>40878</c:v>
                </c:pt>
                <c:pt idx="95">
                  <c:v>40909</c:v>
                </c:pt>
                <c:pt idx="96">
                  <c:v>40940</c:v>
                </c:pt>
                <c:pt idx="97">
                  <c:v>40969</c:v>
                </c:pt>
                <c:pt idx="98">
                  <c:v>41000</c:v>
                </c:pt>
                <c:pt idx="99">
                  <c:v>41030</c:v>
                </c:pt>
                <c:pt idx="100">
                  <c:v>41061</c:v>
                </c:pt>
                <c:pt idx="101">
                  <c:v>41091</c:v>
                </c:pt>
                <c:pt idx="102">
                  <c:v>41122</c:v>
                </c:pt>
                <c:pt idx="103">
                  <c:v>41153</c:v>
                </c:pt>
                <c:pt idx="104">
                  <c:v>41183</c:v>
                </c:pt>
                <c:pt idx="105">
                  <c:v>41214</c:v>
                </c:pt>
                <c:pt idx="106">
                  <c:v>41244</c:v>
                </c:pt>
                <c:pt idx="107">
                  <c:v>41275</c:v>
                </c:pt>
                <c:pt idx="108">
                  <c:v>41306</c:v>
                </c:pt>
                <c:pt idx="109">
                  <c:v>41334</c:v>
                </c:pt>
                <c:pt idx="110">
                  <c:v>41365</c:v>
                </c:pt>
                <c:pt idx="111">
                  <c:v>41395</c:v>
                </c:pt>
                <c:pt idx="112">
                  <c:v>41426</c:v>
                </c:pt>
                <c:pt idx="113">
                  <c:v>41456</c:v>
                </c:pt>
                <c:pt idx="114">
                  <c:v>41487</c:v>
                </c:pt>
                <c:pt idx="115">
                  <c:v>41518</c:v>
                </c:pt>
                <c:pt idx="116">
                  <c:v>41548</c:v>
                </c:pt>
                <c:pt idx="117">
                  <c:v>41579</c:v>
                </c:pt>
                <c:pt idx="118">
                  <c:v>41609</c:v>
                </c:pt>
                <c:pt idx="119">
                  <c:v>41640</c:v>
                </c:pt>
                <c:pt idx="120">
                  <c:v>41671</c:v>
                </c:pt>
                <c:pt idx="121">
                  <c:v>41699</c:v>
                </c:pt>
                <c:pt idx="122">
                  <c:v>41730</c:v>
                </c:pt>
                <c:pt idx="123">
                  <c:v>41760</c:v>
                </c:pt>
                <c:pt idx="124">
                  <c:v>41791</c:v>
                </c:pt>
                <c:pt idx="125">
                  <c:v>41821</c:v>
                </c:pt>
                <c:pt idx="126">
                  <c:v>41852</c:v>
                </c:pt>
                <c:pt idx="127">
                  <c:v>41883</c:v>
                </c:pt>
                <c:pt idx="128">
                  <c:v>41913</c:v>
                </c:pt>
                <c:pt idx="129">
                  <c:v>41944</c:v>
                </c:pt>
                <c:pt idx="130">
                  <c:v>41974</c:v>
                </c:pt>
                <c:pt idx="131">
                  <c:v>42005</c:v>
                </c:pt>
                <c:pt idx="132">
                  <c:v>42036</c:v>
                </c:pt>
                <c:pt idx="133">
                  <c:v>42064</c:v>
                </c:pt>
                <c:pt idx="134">
                  <c:v>42095</c:v>
                </c:pt>
                <c:pt idx="135">
                  <c:v>42125</c:v>
                </c:pt>
                <c:pt idx="136">
                  <c:v>42156</c:v>
                </c:pt>
                <c:pt idx="137">
                  <c:v>42186</c:v>
                </c:pt>
                <c:pt idx="138">
                  <c:v>42217</c:v>
                </c:pt>
                <c:pt idx="139">
                  <c:v>42248</c:v>
                </c:pt>
                <c:pt idx="140">
                  <c:v>42278</c:v>
                </c:pt>
                <c:pt idx="141">
                  <c:v>42309</c:v>
                </c:pt>
                <c:pt idx="142">
                  <c:v>42339</c:v>
                </c:pt>
                <c:pt idx="143">
                  <c:v>42370</c:v>
                </c:pt>
              </c:numCache>
            </c:numRef>
          </c:cat>
          <c:val>
            <c:numRef>
              <c:f>Sheet1!$K$2:$K$145</c:f>
              <c:numCache>
                <c:formatCode>General</c:formatCode>
                <c:ptCount val="144"/>
                <c:pt idx="0">
                  <c:v>0.12973398484770607</c:v>
                </c:pt>
                <c:pt idx="1">
                  <c:v>4.0445962059079292E-2</c:v>
                </c:pt>
                <c:pt idx="2">
                  <c:v>0.16150482072589081</c:v>
                </c:pt>
                <c:pt idx="3">
                  <c:v>1.908983911476904</c:v>
                </c:pt>
                <c:pt idx="4">
                  <c:v>4.5768446451255791</c:v>
                </c:pt>
                <c:pt idx="5">
                  <c:v>4.5607435723217717</c:v>
                </c:pt>
                <c:pt idx="6">
                  <c:v>3.1926044463596144</c:v>
                </c:pt>
                <c:pt idx="7">
                  <c:v>7.8463713535337325</c:v>
                </c:pt>
                <c:pt idx="8">
                  <c:v>0.77728007075379901</c:v>
                </c:pt>
                <c:pt idx="9">
                  <c:v>0.62125604175510629</c:v>
                </c:pt>
                <c:pt idx="10">
                  <c:v>3.6277825839949665E-2</c:v>
                </c:pt>
                <c:pt idx="11">
                  <c:v>3.5825115684147285E-2</c:v>
                </c:pt>
                <c:pt idx="12">
                  <c:v>3.359337653214399E-2</c:v>
                </c:pt>
                <c:pt idx="13">
                  <c:v>4.4228685844111576E-2</c:v>
                </c:pt>
                <c:pt idx="14">
                  <c:v>0.18386889995764608</c:v>
                </c:pt>
                <c:pt idx="15">
                  <c:v>2.4507204548490811</c:v>
                </c:pt>
                <c:pt idx="16">
                  <c:v>13.42944458496917</c:v>
                </c:pt>
                <c:pt idx="17">
                  <c:v>12.81455050311655</c:v>
                </c:pt>
                <c:pt idx="18">
                  <c:v>13.123541716180407</c:v>
                </c:pt>
                <c:pt idx="19">
                  <c:v>1.3214374455793108</c:v>
                </c:pt>
                <c:pt idx="20">
                  <c:v>6.3364597975718873</c:v>
                </c:pt>
                <c:pt idx="21">
                  <c:v>1.45285751035657</c:v>
                </c:pt>
                <c:pt idx="22">
                  <c:v>4.542462996770319E-2</c:v>
                </c:pt>
                <c:pt idx="23">
                  <c:v>3.5234137641160262E-2</c:v>
                </c:pt>
                <c:pt idx="24">
                  <c:v>4.3135204436005242E-2</c:v>
                </c:pt>
                <c:pt idx="25">
                  <c:v>3.9300577015841033E-2</c:v>
                </c:pt>
                <c:pt idx="26">
                  <c:v>0.22492719249108376</c:v>
                </c:pt>
                <c:pt idx="27">
                  <c:v>2.4647880262535558</c:v>
                </c:pt>
                <c:pt idx="28">
                  <c:v>10.82954466843678</c:v>
                </c:pt>
                <c:pt idx="29">
                  <c:v>4.2682088402716971</c:v>
                </c:pt>
                <c:pt idx="30">
                  <c:v>5.4404496004553167</c:v>
                </c:pt>
                <c:pt idx="31">
                  <c:v>0.75070391633655642</c:v>
                </c:pt>
                <c:pt idx="32">
                  <c:v>1.0054104875466083</c:v>
                </c:pt>
                <c:pt idx="33">
                  <c:v>0.11234344207043366</c:v>
                </c:pt>
                <c:pt idx="34">
                  <c:v>6.2489778712974599E-2</c:v>
                </c:pt>
                <c:pt idx="35">
                  <c:v>2.5487438481186599E-2</c:v>
                </c:pt>
                <c:pt idx="36">
                  <c:v>2.2664421108375573E-2</c:v>
                </c:pt>
                <c:pt idx="37">
                  <c:v>1.606349268478743E-2</c:v>
                </c:pt>
                <c:pt idx="38">
                  <c:v>8.896977370554153E-2</c:v>
                </c:pt>
                <c:pt idx="39">
                  <c:v>1.1964627355214144</c:v>
                </c:pt>
                <c:pt idx="40">
                  <c:v>4.9165350948408584</c:v>
                </c:pt>
                <c:pt idx="41">
                  <c:v>4.6143518199178351</c:v>
                </c:pt>
                <c:pt idx="42">
                  <c:v>2.1794025118206277</c:v>
                </c:pt>
                <c:pt idx="43">
                  <c:v>3.2847619075058585</c:v>
                </c:pt>
                <c:pt idx="44">
                  <c:v>1.1067110991098983</c:v>
                </c:pt>
                <c:pt idx="45">
                  <c:v>0.97868165505119886</c:v>
                </c:pt>
                <c:pt idx="46">
                  <c:v>0.21584680807228623</c:v>
                </c:pt>
                <c:pt idx="47">
                  <c:v>6.7192749612268746E-2</c:v>
                </c:pt>
                <c:pt idx="48">
                  <c:v>0.22840600434974079</c:v>
                </c:pt>
                <c:pt idx="49">
                  <c:v>8.1759791258378733E-2</c:v>
                </c:pt>
                <c:pt idx="50">
                  <c:v>1.3092104926663892</c:v>
                </c:pt>
                <c:pt idx="51">
                  <c:v>9.0043327906107429</c:v>
                </c:pt>
                <c:pt idx="52">
                  <c:v>14.391370240373174</c:v>
                </c:pt>
                <c:pt idx="53">
                  <c:v>16.291596721231979</c:v>
                </c:pt>
                <c:pt idx="54">
                  <c:v>28.389465607710978</c:v>
                </c:pt>
                <c:pt idx="55">
                  <c:v>12.631097318149868</c:v>
                </c:pt>
                <c:pt idx="56">
                  <c:v>7.2924368761039418</c:v>
                </c:pt>
                <c:pt idx="57">
                  <c:v>6.0836825756743451</c:v>
                </c:pt>
                <c:pt idx="58">
                  <c:v>1.410275955574753</c:v>
                </c:pt>
                <c:pt idx="59">
                  <c:v>1.4088384831193552</c:v>
                </c:pt>
                <c:pt idx="60">
                  <c:v>0.22984371045229313</c:v>
                </c:pt>
                <c:pt idx="61">
                  <c:v>0.63577637285492228</c:v>
                </c:pt>
                <c:pt idx="62">
                  <c:v>0.33323891397188876</c:v>
                </c:pt>
                <c:pt idx="63">
                  <c:v>3.1093757658767323</c:v>
                </c:pt>
                <c:pt idx="64">
                  <c:v>5.1186532902861908</c:v>
                </c:pt>
                <c:pt idx="65">
                  <c:v>5.4561233302459176</c:v>
                </c:pt>
                <c:pt idx="66">
                  <c:v>6.2419577329971681</c:v>
                </c:pt>
                <c:pt idx="67">
                  <c:v>5.7720695433837133</c:v>
                </c:pt>
                <c:pt idx="68">
                  <c:v>2.6367447802293129</c:v>
                </c:pt>
                <c:pt idx="69">
                  <c:v>1.9891303455576601</c:v>
                </c:pt>
                <c:pt idx="70">
                  <c:v>0.50545794534575295</c:v>
                </c:pt>
                <c:pt idx="71">
                  <c:v>0.39305085512454541</c:v>
                </c:pt>
                <c:pt idx="72">
                  <c:v>0.21433243527809875</c:v>
                </c:pt>
                <c:pt idx="73">
                  <c:v>0.18692576375797618</c:v>
                </c:pt>
                <c:pt idx="74">
                  <c:v>0.51292603952893168</c:v>
                </c:pt>
                <c:pt idx="75">
                  <c:v>2.9030568780277215</c:v>
                </c:pt>
                <c:pt idx="76">
                  <c:v>7.8192495201870065</c:v>
                </c:pt>
                <c:pt idx="77">
                  <c:v>43.516585552902157</c:v>
                </c:pt>
                <c:pt idx="78">
                  <c:v>53.793409325853631</c:v>
                </c:pt>
                <c:pt idx="79">
                  <c:v>17.113312206133841</c:v>
                </c:pt>
                <c:pt idx="80">
                  <c:v>4.6903922662372421</c:v>
                </c:pt>
                <c:pt idx="81">
                  <c:v>5.4933818838051689</c:v>
                </c:pt>
                <c:pt idx="82">
                  <c:v>0.3598754286125192</c:v>
                </c:pt>
                <c:pt idx="83">
                  <c:v>0.18280310290556584</c:v>
                </c:pt>
                <c:pt idx="84">
                  <c:v>6.5511476491328449E-2</c:v>
                </c:pt>
                <c:pt idx="85">
                  <c:v>0.13346459035916425</c:v>
                </c:pt>
                <c:pt idx="86">
                  <c:v>0.18367842258795247</c:v>
                </c:pt>
                <c:pt idx="87">
                  <c:v>3.8841233063219791</c:v>
                </c:pt>
                <c:pt idx="88">
                  <c:v>2.4474132183328114</c:v>
                </c:pt>
                <c:pt idx="89">
                  <c:v>1.1026783012522197</c:v>
                </c:pt>
                <c:pt idx="90">
                  <c:v>6.7006398846803954</c:v>
                </c:pt>
                <c:pt idx="91">
                  <c:v>3.2939994207465459</c:v>
                </c:pt>
                <c:pt idx="92">
                  <c:v>0.34502075710516128</c:v>
                </c:pt>
                <c:pt idx="93">
                  <c:v>0.64465240854900696</c:v>
                </c:pt>
                <c:pt idx="94">
                  <c:v>0.16004986045790479</c:v>
                </c:pt>
                <c:pt idx="95">
                  <c:v>0.10915248397539419</c:v>
                </c:pt>
                <c:pt idx="96">
                  <c:v>9.4650040249587314E-2</c:v>
                </c:pt>
                <c:pt idx="97">
                  <c:v>1.4524463903230429E-2</c:v>
                </c:pt>
                <c:pt idx="98">
                  <c:v>0.33757709305035377</c:v>
                </c:pt>
                <c:pt idx="99">
                  <c:v>1.2067841752040604</c:v>
                </c:pt>
                <c:pt idx="100">
                  <c:v>12.216244427113539</c:v>
                </c:pt>
                <c:pt idx="101">
                  <c:v>4.0451792233742756</c:v>
                </c:pt>
                <c:pt idx="102">
                  <c:v>9.3511952994461058</c:v>
                </c:pt>
                <c:pt idx="103">
                  <c:v>12.337837712602816</c:v>
                </c:pt>
                <c:pt idx="104">
                  <c:v>3.6222800991750215</c:v>
                </c:pt>
                <c:pt idx="105">
                  <c:v>3.2445373552132448</c:v>
                </c:pt>
                <c:pt idx="106">
                  <c:v>1.148623788406987</c:v>
                </c:pt>
                <c:pt idx="107">
                  <c:v>0.52150296715188549</c:v>
                </c:pt>
                <c:pt idx="108">
                  <c:v>0.20860310611487679</c:v>
                </c:pt>
                <c:pt idx="109">
                  <c:v>0.68900321469430537</c:v>
                </c:pt>
                <c:pt idx="110">
                  <c:v>5.6626067503760709</c:v>
                </c:pt>
                <c:pt idx="111">
                  <c:v>9.2269551162426922</c:v>
                </c:pt>
                <c:pt idx="112">
                  <c:v>34.209841544997197</c:v>
                </c:pt>
                <c:pt idx="113">
                  <c:v>25.83968235628263</c:v>
                </c:pt>
                <c:pt idx="114">
                  <c:v>28.292870601731437</c:v>
                </c:pt>
                <c:pt idx="115">
                  <c:v>13.754787963243448</c:v>
                </c:pt>
                <c:pt idx="116">
                  <c:v>4.897326934335906</c:v>
                </c:pt>
                <c:pt idx="117">
                  <c:v>0.99930777530085013</c:v>
                </c:pt>
                <c:pt idx="118">
                  <c:v>4.7327418022090173</c:v>
                </c:pt>
                <c:pt idx="119">
                  <c:v>0.15485004971960956</c:v>
                </c:pt>
                <c:pt idx="120">
                  <c:v>5.4020419622096291E-2</c:v>
                </c:pt>
                <c:pt idx="121">
                  <c:v>7.9944740608594821E-3</c:v>
                </c:pt>
                <c:pt idx="122">
                  <c:v>0.17014443758209888</c:v>
                </c:pt>
                <c:pt idx="123">
                  <c:v>4.4503629432935496E-2</c:v>
                </c:pt>
                <c:pt idx="124">
                  <c:v>18.108723174092539</c:v>
                </c:pt>
                <c:pt idx="125">
                  <c:v>2.1238420313218089</c:v>
                </c:pt>
                <c:pt idx="126">
                  <c:v>1.0391638683122419</c:v>
                </c:pt>
                <c:pt idx="127">
                  <c:v>1.0360822940886618</c:v>
                </c:pt>
                <c:pt idx="128">
                  <c:v>1.4579319972655458</c:v>
                </c:pt>
                <c:pt idx="129">
                  <c:v>0.43170551962756581</c:v>
                </c:pt>
                <c:pt idx="130">
                  <c:v>9.7735386327436002E-2</c:v>
                </c:pt>
                <c:pt idx="131">
                  <c:v>0.37913276870679902</c:v>
                </c:pt>
                <c:pt idx="132">
                  <c:v>0.27742262281307034</c:v>
                </c:pt>
                <c:pt idx="133">
                  <c:v>4.9058937357491592E-3</c:v>
                </c:pt>
                <c:pt idx="134">
                  <c:v>0.15859948178817093</c:v>
                </c:pt>
                <c:pt idx="135">
                  <c:v>1.0440115900891216</c:v>
                </c:pt>
                <c:pt idx="136">
                  <c:v>3.3578330529784699</c:v>
                </c:pt>
                <c:pt idx="137">
                  <c:v>3.9345946216220913</c:v>
                </c:pt>
                <c:pt idx="138">
                  <c:v>5.0070062644375772</c:v>
                </c:pt>
                <c:pt idx="139">
                  <c:v>7.9207203409944125</c:v>
                </c:pt>
                <c:pt idx="140">
                  <c:v>4.6553833669888602</c:v>
                </c:pt>
                <c:pt idx="141">
                  <c:v>5.7475698465860994</c:v>
                </c:pt>
                <c:pt idx="142">
                  <c:v>1.4074014048976566</c:v>
                </c:pt>
                <c:pt idx="143">
                  <c:v>0.29357962175422014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6-4C53-9CDA-54B9DED1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023984"/>
        <c:axId val="1045022544"/>
      </c:lineChart>
      <c:dateAx>
        <c:axId val="104502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เดือน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45022544"/>
        <c:crosses val="autoZero"/>
        <c:auto val="1"/>
        <c:lblOffset val="100"/>
        <c:baseTimeUnit val="months"/>
      </c:dateAx>
      <c:valAx>
        <c:axId val="10450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จำนวนผู้ติดเชื้อแสนประชากร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4502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ช่วงสอบเทียบ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ค่าจริง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Sheet1!$L$2:$L$48</c:f>
              <c:numCache>
                <c:formatCode>mmm\-yy</c:formatCode>
                <c:ptCount val="47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  <c:pt idx="11">
                  <c:v>42736</c:v>
                </c:pt>
                <c:pt idx="12">
                  <c:v>42767</c:v>
                </c:pt>
                <c:pt idx="13">
                  <c:v>42795</c:v>
                </c:pt>
                <c:pt idx="14">
                  <c:v>42826</c:v>
                </c:pt>
                <c:pt idx="15">
                  <c:v>42856</c:v>
                </c:pt>
                <c:pt idx="16">
                  <c:v>42887</c:v>
                </c:pt>
                <c:pt idx="17">
                  <c:v>42917</c:v>
                </c:pt>
                <c:pt idx="18">
                  <c:v>42948</c:v>
                </c:pt>
                <c:pt idx="19">
                  <c:v>42979</c:v>
                </c:pt>
                <c:pt idx="20">
                  <c:v>43009</c:v>
                </c:pt>
                <c:pt idx="21">
                  <c:v>43040</c:v>
                </c:pt>
                <c:pt idx="22">
                  <c:v>43070</c:v>
                </c:pt>
                <c:pt idx="23">
                  <c:v>43101</c:v>
                </c:pt>
                <c:pt idx="24">
                  <c:v>43132</c:v>
                </c:pt>
                <c:pt idx="25">
                  <c:v>43160</c:v>
                </c:pt>
                <c:pt idx="26">
                  <c:v>43191</c:v>
                </c:pt>
                <c:pt idx="27">
                  <c:v>43221</c:v>
                </c:pt>
                <c:pt idx="28">
                  <c:v>43252</c:v>
                </c:pt>
                <c:pt idx="29">
                  <c:v>43282</c:v>
                </c:pt>
                <c:pt idx="30">
                  <c:v>43313</c:v>
                </c:pt>
                <c:pt idx="31">
                  <c:v>43344</c:v>
                </c:pt>
                <c:pt idx="32">
                  <c:v>43374</c:v>
                </c:pt>
                <c:pt idx="33">
                  <c:v>43405</c:v>
                </c:pt>
                <c:pt idx="34">
                  <c:v>43435</c:v>
                </c:pt>
                <c:pt idx="35">
                  <c:v>43466</c:v>
                </c:pt>
                <c:pt idx="36">
                  <c:v>43497</c:v>
                </c:pt>
                <c:pt idx="37">
                  <c:v>43525</c:v>
                </c:pt>
                <c:pt idx="38">
                  <c:v>43556</c:v>
                </c:pt>
                <c:pt idx="39">
                  <c:v>43586</c:v>
                </c:pt>
                <c:pt idx="40">
                  <c:v>43617</c:v>
                </c:pt>
                <c:pt idx="41">
                  <c:v>43647</c:v>
                </c:pt>
                <c:pt idx="42">
                  <c:v>43678</c:v>
                </c:pt>
                <c:pt idx="43">
                  <c:v>43709</c:v>
                </c:pt>
                <c:pt idx="44">
                  <c:v>43739</c:v>
                </c:pt>
                <c:pt idx="45">
                  <c:v>43770</c:v>
                </c:pt>
                <c:pt idx="46">
                  <c:v>43800</c:v>
                </c:pt>
              </c:numCache>
            </c:numRef>
          </c:cat>
          <c:val>
            <c:numRef>
              <c:f>Sheet1!$M$2:$M$48</c:f>
              <c:numCache>
                <c:formatCode>General</c:formatCode>
                <c:ptCount val="47"/>
                <c:pt idx="0">
                  <c:v>0.23</c:v>
                </c:pt>
                <c:pt idx="1">
                  <c:v>0.06</c:v>
                </c:pt>
                <c:pt idx="2">
                  <c:v>0.23</c:v>
                </c:pt>
                <c:pt idx="3">
                  <c:v>0.69</c:v>
                </c:pt>
                <c:pt idx="4">
                  <c:v>0.92</c:v>
                </c:pt>
                <c:pt idx="5">
                  <c:v>9.76</c:v>
                </c:pt>
                <c:pt idx="6">
                  <c:v>16.28</c:v>
                </c:pt>
                <c:pt idx="7">
                  <c:v>9.4</c:v>
                </c:pt>
                <c:pt idx="8">
                  <c:v>4.9000000000000004</c:v>
                </c:pt>
                <c:pt idx="9">
                  <c:v>1.84</c:v>
                </c:pt>
                <c:pt idx="10">
                  <c:v>0.63</c:v>
                </c:pt>
                <c:pt idx="11">
                  <c:v>0.75</c:v>
                </c:pt>
                <c:pt idx="12">
                  <c:v>0.28999999999999998</c:v>
                </c:pt>
                <c:pt idx="13">
                  <c:v>0.52</c:v>
                </c:pt>
                <c:pt idx="14">
                  <c:v>0.57999999999999996</c:v>
                </c:pt>
                <c:pt idx="15">
                  <c:v>2.87</c:v>
                </c:pt>
                <c:pt idx="16">
                  <c:v>7.99</c:v>
                </c:pt>
                <c:pt idx="17">
                  <c:v>9.94</c:v>
                </c:pt>
                <c:pt idx="18">
                  <c:v>6.65</c:v>
                </c:pt>
                <c:pt idx="19">
                  <c:v>3.38</c:v>
                </c:pt>
                <c:pt idx="20">
                  <c:v>2.58</c:v>
                </c:pt>
                <c:pt idx="21">
                  <c:v>2.63</c:v>
                </c:pt>
                <c:pt idx="22">
                  <c:v>0.97</c:v>
                </c:pt>
                <c:pt idx="23">
                  <c:v>0.34</c:v>
                </c:pt>
                <c:pt idx="24">
                  <c:v>0.17</c:v>
                </c:pt>
                <c:pt idx="25">
                  <c:v>0.17</c:v>
                </c:pt>
                <c:pt idx="26">
                  <c:v>0.4</c:v>
                </c:pt>
                <c:pt idx="27">
                  <c:v>1.88</c:v>
                </c:pt>
                <c:pt idx="28">
                  <c:v>4.57</c:v>
                </c:pt>
                <c:pt idx="29">
                  <c:v>5.07</c:v>
                </c:pt>
                <c:pt idx="30">
                  <c:v>3.47</c:v>
                </c:pt>
                <c:pt idx="31">
                  <c:v>4.49</c:v>
                </c:pt>
                <c:pt idx="32">
                  <c:v>1.87</c:v>
                </c:pt>
                <c:pt idx="33">
                  <c:v>1.08</c:v>
                </c:pt>
                <c:pt idx="34">
                  <c:v>0.74</c:v>
                </c:pt>
                <c:pt idx="35">
                  <c:v>0.11</c:v>
                </c:pt>
                <c:pt idx="36">
                  <c:v>0.23</c:v>
                </c:pt>
                <c:pt idx="37">
                  <c:v>0.51</c:v>
                </c:pt>
                <c:pt idx="38">
                  <c:v>1.1299999999999999</c:v>
                </c:pt>
                <c:pt idx="39">
                  <c:v>1.47</c:v>
                </c:pt>
                <c:pt idx="40">
                  <c:v>4.47</c:v>
                </c:pt>
                <c:pt idx="41">
                  <c:v>10.85</c:v>
                </c:pt>
                <c:pt idx="42">
                  <c:v>10.89</c:v>
                </c:pt>
                <c:pt idx="43">
                  <c:v>8.34</c:v>
                </c:pt>
                <c:pt idx="44">
                  <c:v>7.15</c:v>
                </c:pt>
                <c:pt idx="45">
                  <c:v>3.66</c:v>
                </c:pt>
                <c:pt idx="46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9-4758-B305-3B1DC23A0FE6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ค่าจากแบบจำลอง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Sheet1!$L$2:$L$48</c:f>
              <c:numCache>
                <c:formatCode>mmm\-yy</c:formatCode>
                <c:ptCount val="47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  <c:pt idx="11">
                  <c:v>42736</c:v>
                </c:pt>
                <c:pt idx="12">
                  <c:v>42767</c:v>
                </c:pt>
                <c:pt idx="13">
                  <c:v>42795</c:v>
                </c:pt>
                <c:pt idx="14">
                  <c:v>42826</c:v>
                </c:pt>
                <c:pt idx="15">
                  <c:v>42856</c:v>
                </c:pt>
                <c:pt idx="16">
                  <c:v>42887</c:v>
                </c:pt>
                <c:pt idx="17">
                  <c:v>42917</c:v>
                </c:pt>
                <c:pt idx="18">
                  <c:v>42948</c:v>
                </c:pt>
                <c:pt idx="19">
                  <c:v>42979</c:v>
                </c:pt>
                <c:pt idx="20">
                  <c:v>43009</c:v>
                </c:pt>
                <c:pt idx="21">
                  <c:v>43040</c:v>
                </c:pt>
                <c:pt idx="22">
                  <c:v>43070</c:v>
                </c:pt>
                <c:pt idx="23">
                  <c:v>43101</c:v>
                </c:pt>
                <c:pt idx="24">
                  <c:v>43132</c:v>
                </c:pt>
                <c:pt idx="25">
                  <c:v>43160</c:v>
                </c:pt>
                <c:pt idx="26">
                  <c:v>43191</c:v>
                </c:pt>
                <c:pt idx="27">
                  <c:v>43221</c:v>
                </c:pt>
                <c:pt idx="28">
                  <c:v>43252</c:v>
                </c:pt>
                <c:pt idx="29">
                  <c:v>43282</c:v>
                </c:pt>
                <c:pt idx="30">
                  <c:v>43313</c:v>
                </c:pt>
                <c:pt idx="31">
                  <c:v>43344</c:v>
                </c:pt>
                <c:pt idx="32">
                  <c:v>43374</c:v>
                </c:pt>
                <c:pt idx="33">
                  <c:v>43405</c:v>
                </c:pt>
                <c:pt idx="34">
                  <c:v>43435</c:v>
                </c:pt>
                <c:pt idx="35">
                  <c:v>43466</c:v>
                </c:pt>
                <c:pt idx="36">
                  <c:v>43497</c:v>
                </c:pt>
                <c:pt idx="37">
                  <c:v>43525</c:v>
                </c:pt>
                <c:pt idx="38">
                  <c:v>43556</c:v>
                </c:pt>
                <c:pt idx="39">
                  <c:v>43586</c:v>
                </c:pt>
                <c:pt idx="40">
                  <c:v>43617</c:v>
                </c:pt>
                <c:pt idx="41">
                  <c:v>43647</c:v>
                </c:pt>
                <c:pt idx="42">
                  <c:v>43678</c:v>
                </c:pt>
                <c:pt idx="43">
                  <c:v>43709</c:v>
                </c:pt>
                <c:pt idx="44">
                  <c:v>43739</c:v>
                </c:pt>
                <c:pt idx="45">
                  <c:v>43770</c:v>
                </c:pt>
                <c:pt idx="46">
                  <c:v>43800</c:v>
                </c:pt>
              </c:numCache>
            </c:numRef>
          </c:cat>
          <c:val>
            <c:numRef>
              <c:f>Sheet1!$N$2:$N$48</c:f>
              <c:numCache>
                <c:formatCode>General</c:formatCode>
                <c:ptCount val="47"/>
                <c:pt idx="0">
                  <c:v>0.68636966627148777</c:v>
                </c:pt>
                <c:pt idx="1">
                  <c:v>2.2477224542482879</c:v>
                </c:pt>
                <c:pt idx="2">
                  <c:v>2.0951330449596797</c:v>
                </c:pt>
                <c:pt idx="3">
                  <c:v>5.350489021266724</c:v>
                </c:pt>
                <c:pt idx="4">
                  <c:v>2.9841628446512698</c:v>
                </c:pt>
                <c:pt idx="5">
                  <c:v>11.789927685418878</c:v>
                </c:pt>
                <c:pt idx="6">
                  <c:v>17.164290509237809</c:v>
                </c:pt>
                <c:pt idx="7">
                  <c:v>11.896319514526267</c:v>
                </c:pt>
                <c:pt idx="8">
                  <c:v>5.1869434349572261</c:v>
                </c:pt>
                <c:pt idx="9">
                  <c:v>3.4314505697331903</c:v>
                </c:pt>
                <c:pt idx="10">
                  <c:v>4.8589542171903872</c:v>
                </c:pt>
                <c:pt idx="11">
                  <c:v>0.15499368072537764</c:v>
                </c:pt>
                <c:pt idx="12">
                  <c:v>6.7370624341404298E-2</c:v>
                </c:pt>
                <c:pt idx="13">
                  <c:v>3.359337653214399E-2</c:v>
                </c:pt>
                <c:pt idx="14">
                  <c:v>0.2772036166276472</c:v>
                </c:pt>
                <c:pt idx="15">
                  <c:v>1.4561191379620884</c:v>
                </c:pt>
                <c:pt idx="16">
                  <c:v>14.370927977825524</c:v>
                </c:pt>
                <c:pt idx="17">
                  <c:v>13.21616920525071</c:v>
                </c:pt>
                <c:pt idx="18">
                  <c:v>13.668972855495724</c:v>
                </c:pt>
                <c:pt idx="19">
                  <c:v>12.069473982505261</c:v>
                </c:pt>
                <c:pt idx="20">
                  <c:v>20.72699821845675</c:v>
                </c:pt>
                <c:pt idx="21">
                  <c:v>1.1599646424517036</c:v>
                </c:pt>
                <c:pt idx="22">
                  <c:v>0.3209790578532194</c:v>
                </c:pt>
                <c:pt idx="23">
                  <c:v>0.10856046059573897</c:v>
                </c:pt>
                <c:pt idx="24">
                  <c:v>0.10515772040817153</c:v>
                </c:pt>
                <c:pt idx="25">
                  <c:v>2.4231019293062386E-2</c:v>
                </c:pt>
                <c:pt idx="26">
                  <c:v>0.42740938710038584</c:v>
                </c:pt>
                <c:pt idx="27">
                  <c:v>0.80504921557829601</c:v>
                </c:pt>
                <c:pt idx="28">
                  <c:v>6.0113548048884482</c:v>
                </c:pt>
                <c:pt idx="29">
                  <c:v>11.539968501912405</c:v>
                </c:pt>
                <c:pt idx="30">
                  <c:v>11.06859485480317</c:v>
                </c:pt>
                <c:pt idx="31">
                  <c:v>5.9798985164460401</c:v>
                </c:pt>
                <c:pt idx="32">
                  <c:v>3.307718744600197</c:v>
                </c:pt>
                <c:pt idx="33">
                  <c:v>2.454028751728905</c:v>
                </c:pt>
                <c:pt idx="34">
                  <c:v>0.27240012079816239</c:v>
                </c:pt>
                <c:pt idx="35">
                  <c:v>0.28313698583817187</c:v>
                </c:pt>
                <c:pt idx="36">
                  <c:v>0.22902178970629067</c:v>
                </c:pt>
                <c:pt idx="37">
                  <c:v>0.10204156442724414</c:v>
                </c:pt>
                <c:pt idx="38">
                  <c:v>0.20800659099973523</c:v>
                </c:pt>
                <c:pt idx="39">
                  <c:v>1.9483672805290788</c:v>
                </c:pt>
                <c:pt idx="40">
                  <c:v>12.352100628311575</c:v>
                </c:pt>
                <c:pt idx="41">
                  <c:v>21.33559852908196</c:v>
                </c:pt>
                <c:pt idx="42">
                  <c:v>31.641191909947743</c:v>
                </c:pt>
                <c:pt idx="43">
                  <c:v>12.009498669263317</c:v>
                </c:pt>
                <c:pt idx="44">
                  <c:v>7.2219234144237063</c:v>
                </c:pt>
                <c:pt idx="45">
                  <c:v>2.5354102077563745</c:v>
                </c:pt>
                <c:pt idx="46">
                  <c:v>0.77258919420608463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9-4758-B305-3B1DC23A0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225152"/>
        <c:axId val="1137221792"/>
      </c:lineChart>
      <c:dateAx>
        <c:axId val="113722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เดือน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37221792"/>
        <c:crosses val="autoZero"/>
        <c:auto val="1"/>
        <c:lblOffset val="100"/>
        <c:baseTimeUnit val="months"/>
      </c:dateAx>
      <c:valAx>
        <c:axId val="11372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จำนวนผูเติดเชื้อ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372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453775</xdr:colOff>
      <xdr:row>4</xdr:row>
      <xdr:rowOff>32535</xdr:rowOff>
    </xdr:from>
    <xdr:to>
      <xdr:col>23</xdr:col>
      <xdr:colOff>222607</xdr:colOff>
      <xdr:row>26</xdr:row>
      <xdr:rowOff>94179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6884E054-80D5-6F17-5F19-229F72411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410966</xdr:colOff>
      <xdr:row>5</xdr:row>
      <xdr:rowOff>41096</xdr:rowOff>
    </xdr:from>
    <xdr:to>
      <xdr:col>14</xdr:col>
      <xdr:colOff>308225</xdr:colOff>
      <xdr:row>21</xdr:row>
      <xdr:rowOff>44521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8CE224EE-C180-AD21-D4D5-63B03542E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5"/>
  <sheetViews>
    <sheetView tabSelected="1" topLeftCell="F17" zoomScale="89" workbookViewId="0">
      <selection activeCell="G2" sqref="G2:P49"/>
    </sheetView>
  </sheetViews>
  <sheetFormatPr defaultRowHeight="13.8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1" t="s">
        <v>5</v>
      </c>
      <c r="K1" s="1" t="s">
        <v>6</v>
      </c>
      <c r="L1" s="1"/>
      <c r="M1" s="1" t="s">
        <v>5</v>
      </c>
      <c r="N1" s="1" t="s">
        <v>6</v>
      </c>
    </row>
    <row r="2" spans="1:16" x14ac:dyDescent="0.25">
      <c r="A2" s="1">
        <v>0</v>
      </c>
      <c r="B2">
        <v>0.19</v>
      </c>
      <c r="C2">
        <v>0.50791666666666668</v>
      </c>
      <c r="D2">
        <v>0.23</v>
      </c>
      <c r="E2">
        <v>1.4829166666666671</v>
      </c>
      <c r="F2">
        <f>ABS(D2-E2)</f>
        <v>1.2529166666666671</v>
      </c>
      <c r="G2">
        <f>AVERAGE(B2:B153)</f>
        <v>4.510625000000001</v>
      </c>
      <c r="H2">
        <f>AVERAGE(C2:C153)</f>
        <v>4.6131860210905353</v>
      </c>
      <c r="I2" s="2">
        <v>38018</v>
      </c>
      <c r="J2">
        <f>+B2</f>
        <v>0.19</v>
      </c>
      <c r="K2">
        <f>_xlfn.GAMMA.INV(_xlfn.GAMMA.DIST(C2,$H$5,$H$4,TRUE),$G$5,$G$4)</f>
        <v>0.12973398484770607</v>
      </c>
      <c r="L2" s="2">
        <v>42401</v>
      </c>
      <c r="M2">
        <f>+D2</f>
        <v>0.23</v>
      </c>
      <c r="N2">
        <f>_xlfn.GAMMA.INV(_xlfn.GAMMA.DIST(E2,$H$5,$H$4,TRUE),$G$5,$G$4)</f>
        <v>0.68636966627148777</v>
      </c>
      <c r="O2">
        <f>RSQ(J2:J145,K2:K145)</f>
        <v>0.85888497244258266</v>
      </c>
      <c r="P2">
        <f>RSQ(M2:M145,N2:N145)</f>
        <v>0.64610790796792716</v>
      </c>
    </row>
    <row r="3" spans="1:16" x14ac:dyDescent="0.25">
      <c r="A3" s="1">
        <v>1</v>
      </c>
      <c r="B3">
        <v>0.25</v>
      </c>
      <c r="C3">
        <v>0.245</v>
      </c>
      <c r="D3">
        <v>0.06</v>
      </c>
      <c r="E3">
        <v>3.311666666666667</v>
      </c>
      <c r="F3">
        <f t="shared" ref="F3:F48" si="0">ABS(D3-E3)</f>
        <v>3.2516666666666669</v>
      </c>
      <c r="G3">
        <f>_xlfn.STDEV.S(B2:B153)</f>
        <v>7.8650738280025116</v>
      </c>
      <c r="H3">
        <f>_xlfn.STDEV.S(C2:C153)</f>
        <v>6.2885169649911683</v>
      </c>
      <c r="I3" s="2">
        <v>38047</v>
      </c>
      <c r="J3">
        <f t="shared" ref="J3:J66" si="1">+B3</f>
        <v>0.25</v>
      </c>
      <c r="K3">
        <f>_xlfn.GAMMA.INV(_xlfn.GAMMA.DIST(C3,$H$5,$H$4,TRUE),$G$5,$G$4)</f>
        <v>4.0445962059079292E-2</v>
      </c>
      <c r="L3" s="2">
        <v>42430</v>
      </c>
      <c r="M3">
        <f t="shared" ref="M3:M48" si="2">+D3</f>
        <v>0.06</v>
      </c>
      <c r="N3">
        <f t="shared" ref="N3:N48" si="3">_xlfn.GAMMA.INV(_xlfn.GAMMA.DIST(E3,$H$5,$H$4,TRUE),$G$5,$G$4)</f>
        <v>2.2477224542482879</v>
      </c>
    </row>
    <row r="4" spans="1:16" x14ac:dyDescent="0.25">
      <c r="A4" s="1">
        <v>2</v>
      </c>
      <c r="B4">
        <v>0.37</v>
      </c>
      <c r="C4">
        <v>0.58333333333333337</v>
      </c>
      <c r="D4">
        <v>0.23</v>
      </c>
      <c r="E4">
        <v>3.1533333333333342</v>
      </c>
      <c r="F4">
        <f t="shared" si="0"/>
        <v>2.9233333333333342</v>
      </c>
      <c r="G4">
        <f>+G3^2/G2</f>
        <v>13.714149662171</v>
      </c>
      <c r="H4">
        <f>+H3^2/H2</f>
        <v>8.5722633854754857</v>
      </c>
      <c r="I4" s="2">
        <v>38078</v>
      </c>
      <c r="J4">
        <f t="shared" si="1"/>
        <v>0.37</v>
      </c>
      <c r="K4">
        <f>_xlfn.GAMMA.INV(_xlfn.GAMMA.DIST(C4,$H$5,$H$4,TRUE),$G$5,$G$4)</f>
        <v>0.16150482072589081</v>
      </c>
      <c r="L4" s="2">
        <v>42461</v>
      </c>
      <c r="M4">
        <f t="shared" si="2"/>
        <v>0.23</v>
      </c>
      <c r="N4">
        <f t="shared" si="3"/>
        <v>2.0951330449596797</v>
      </c>
    </row>
    <row r="5" spans="1:16" x14ac:dyDescent="0.25">
      <c r="A5" s="1">
        <v>3</v>
      </c>
      <c r="B5">
        <v>0.86</v>
      </c>
      <c r="C5">
        <v>2.9562499999999998</v>
      </c>
      <c r="D5">
        <v>0.69</v>
      </c>
      <c r="E5">
        <v>6.1733333333333329</v>
      </c>
      <c r="F5">
        <f t="shared" si="0"/>
        <v>5.4833333333333325</v>
      </c>
      <c r="G5">
        <f>+G2/G4</f>
        <v>0.32890300245461612</v>
      </c>
      <c r="H5">
        <f>+H2/H4</f>
        <v>0.53815262243422679</v>
      </c>
      <c r="I5" s="2">
        <v>38108</v>
      </c>
      <c r="J5">
        <f t="shared" si="1"/>
        <v>0.86</v>
      </c>
      <c r="K5">
        <f>_xlfn.GAMMA.INV(_xlfn.GAMMA.DIST(C5,$H$5,$H$4,TRUE),$G$5,$G$4)</f>
        <v>1.908983911476904</v>
      </c>
      <c r="L5" s="2">
        <v>42491</v>
      </c>
      <c r="M5">
        <f t="shared" si="2"/>
        <v>0.69</v>
      </c>
      <c r="N5">
        <f t="shared" si="3"/>
        <v>5.350489021266724</v>
      </c>
    </row>
    <row r="6" spans="1:16" x14ac:dyDescent="0.25">
      <c r="A6" s="1">
        <v>4</v>
      </c>
      <c r="B6">
        <v>3.18</v>
      </c>
      <c r="C6">
        <v>5.5033333333333339</v>
      </c>
      <c r="D6">
        <v>0.92</v>
      </c>
      <c r="E6">
        <v>4.043333333333333</v>
      </c>
      <c r="F6">
        <f t="shared" si="0"/>
        <v>3.1233333333333331</v>
      </c>
      <c r="I6" s="2">
        <v>38139</v>
      </c>
      <c r="J6">
        <f t="shared" si="1"/>
        <v>3.18</v>
      </c>
      <c r="K6">
        <f>_xlfn.GAMMA.INV(_xlfn.GAMMA.DIST(C6,$H$5,$H$4,TRUE),$G$5,$G$4)</f>
        <v>4.5768446451255791</v>
      </c>
      <c r="L6" s="2">
        <v>42522</v>
      </c>
      <c r="M6">
        <f t="shared" si="2"/>
        <v>0.92</v>
      </c>
      <c r="N6">
        <f t="shared" si="3"/>
        <v>2.9841628446512698</v>
      </c>
    </row>
    <row r="7" spans="1:16" x14ac:dyDescent="0.25">
      <c r="A7" s="1">
        <v>5</v>
      </c>
      <c r="B7">
        <v>9.5500000000000007</v>
      </c>
      <c r="C7">
        <v>5.4891666666666667</v>
      </c>
      <c r="D7">
        <v>9.76</v>
      </c>
      <c r="E7">
        <v>11.276666666666671</v>
      </c>
      <c r="F7">
        <f t="shared" si="0"/>
        <v>1.516666666666671</v>
      </c>
      <c r="I7" s="2">
        <v>38169</v>
      </c>
      <c r="J7">
        <f t="shared" si="1"/>
        <v>9.5500000000000007</v>
      </c>
      <c r="K7">
        <f>_xlfn.GAMMA.INV(_xlfn.GAMMA.DIST(C7,$H$5,$H$4,TRUE),$G$5,$G$4)</f>
        <v>4.5607435723217717</v>
      </c>
      <c r="L7" s="2">
        <v>42552</v>
      </c>
      <c r="M7">
        <f t="shared" si="2"/>
        <v>9.76</v>
      </c>
      <c r="N7">
        <f t="shared" si="3"/>
        <v>11.789927685418878</v>
      </c>
    </row>
    <row r="8" spans="1:16" x14ac:dyDescent="0.25">
      <c r="A8" s="1">
        <v>6</v>
      </c>
      <c r="B8">
        <v>7.81</v>
      </c>
      <c r="C8">
        <v>4.2424999999999997</v>
      </c>
      <c r="D8">
        <v>16.28</v>
      </c>
      <c r="E8">
        <v>15.221666666666669</v>
      </c>
      <c r="F8">
        <f t="shared" si="0"/>
        <v>1.0583333333333318</v>
      </c>
      <c r="I8" s="2">
        <v>38200</v>
      </c>
      <c r="J8">
        <f t="shared" si="1"/>
        <v>7.81</v>
      </c>
      <c r="K8">
        <f>_xlfn.GAMMA.INV(_xlfn.GAMMA.DIST(C8,$H$5,$H$4,TRUE),$G$5,$G$4)</f>
        <v>3.1926044463596144</v>
      </c>
      <c r="L8" s="2">
        <v>42583</v>
      </c>
      <c r="M8">
        <f t="shared" si="2"/>
        <v>16.28</v>
      </c>
      <c r="N8">
        <f t="shared" si="3"/>
        <v>17.164290509237809</v>
      </c>
    </row>
    <row r="9" spans="1:16" x14ac:dyDescent="0.25">
      <c r="A9" s="1">
        <v>7</v>
      </c>
      <c r="B9">
        <v>5.54</v>
      </c>
      <c r="C9">
        <v>8.2283333333333335</v>
      </c>
      <c r="D9">
        <v>9.4</v>
      </c>
      <c r="E9">
        <v>11.356666666666669</v>
      </c>
      <c r="F9">
        <f t="shared" si="0"/>
        <v>1.9566666666666688</v>
      </c>
      <c r="I9" s="2">
        <v>38231</v>
      </c>
      <c r="J9">
        <f t="shared" si="1"/>
        <v>5.54</v>
      </c>
      <c r="K9">
        <f>_xlfn.GAMMA.INV(_xlfn.GAMMA.DIST(C9,$H$5,$H$4,TRUE),$G$5,$G$4)</f>
        <v>7.8463713535337325</v>
      </c>
      <c r="L9" s="2">
        <v>42614</v>
      </c>
      <c r="M9">
        <f t="shared" si="2"/>
        <v>9.4</v>
      </c>
      <c r="N9">
        <f t="shared" si="3"/>
        <v>11.896319514526267</v>
      </c>
    </row>
    <row r="10" spans="1:16" x14ac:dyDescent="0.25">
      <c r="A10" s="1">
        <v>8</v>
      </c>
      <c r="B10">
        <v>1.78</v>
      </c>
      <c r="C10">
        <v>1.61</v>
      </c>
      <c r="D10">
        <v>4.9000000000000004</v>
      </c>
      <c r="E10">
        <v>6.0333333333333341</v>
      </c>
      <c r="F10">
        <f t="shared" si="0"/>
        <v>1.1333333333333337</v>
      </c>
      <c r="I10" s="2">
        <v>38261</v>
      </c>
      <c r="J10">
        <f t="shared" si="1"/>
        <v>1.78</v>
      </c>
      <c r="K10">
        <f>_xlfn.GAMMA.INV(_xlfn.GAMMA.DIST(C10,$H$5,$H$4,TRUE),$G$5,$G$4)</f>
        <v>0.77728007075379901</v>
      </c>
      <c r="L10" s="2">
        <v>42644</v>
      </c>
      <c r="M10">
        <f t="shared" si="2"/>
        <v>4.9000000000000004</v>
      </c>
      <c r="N10">
        <f t="shared" si="3"/>
        <v>5.1869434349572261</v>
      </c>
    </row>
    <row r="11" spans="1:16" x14ac:dyDescent="0.25">
      <c r="A11" s="1">
        <v>9</v>
      </c>
      <c r="B11">
        <v>0.92</v>
      </c>
      <c r="C11">
        <v>1.3887499999999999</v>
      </c>
      <c r="D11">
        <v>1.84</v>
      </c>
      <c r="E11">
        <v>4.4672222222222224</v>
      </c>
      <c r="F11">
        <f t="shared" si="0"/>
        <v>2.6272222222222226</v>
      </c>
      <c r="I11" s="2">
        <v>38292</v>
      </c>
      <c r="J11">
        <f t="shared" si="1"/>
        <v>0.92</v>
      </c>
      <c r="K11">
        <f>_xlfn.GAMMA.INV(_xlfn.GAMMA.DIST(C11,$H$5,$H$4,TRUE),$G$5,$G$4)</f>
        <v>0.62125604175510629</v>
      </c>
      <c r="L11" s="2">
        <v>42675</v>
      </c>
      <c r="M11">
        <f t="shared" si="2"/>
        <v>1.84</v>
      </c>
      <c r="N11">
        <f t="shared" si="3"/>
        <v>3.4314505697331903</v>
      </c>
    </row>
    <row r="12" spans="1:16" x14ac:dyDescent="0.25">
      <c r="A12" s="1">
        <v>10</v>
      </c>
      <c r="B12">
        <v>0.18</v>
      </c>
      <c r="C12">
        <v>0.22900000000000001</v>
      </c>
      <c r="D12">
        <v>0.63</v>
      </c>
      <c r="E12">
        <v>5.75</v>
      </c>
      <c r="F12">
        <f t="shared" si="0"/>
        <v>5.12</v>
      </c>
      <c r="I12" s="2">
        <v>38322</v>
      </c>
      <c r="J12">
        <f t="shared" si="1"/>
        <v>0.18</v>
      </c>
      <c r="K12">
        <f>_xlfn.GAMMA.INV(_xlfn.GAMMA.DIST(C12,$H$5,$H$4,TRUE),$G$5,$G$4)</f>
        <v>3.6277825839949665E-2</v>
      </c>
      <c r="L12" s="2">
        <v>42705</v>
      </c>
      <c r="M12">
        <f t="shared" si="2"/>
        <v>0.63</v>
      </c>
      <c r="N12">
        <f t="shared" si="3"/>
        <v>4.8589542171903872</v>
      </c>
    </row>
    <row r="13" spans="1:16" x14ac:dyDescent="0.25">
      <c r="A13" s="1">
        <v>11</v>
      </c>
      <c r="B13">
        <v>0.06</v>
      </c>
      <c r="C13">
        <v>0.22722222222222219</v>
      </c>
      <c r="D13">
        <v>0.75</v>
      </c>
      <c r="E13">
        <v>0.56833333333333336</v>
      </c>
      <c r="F13">
        <f t="shared" si="0"/>
        <v>0.18166666666666664</v>
      </c>
      <c r="I13" s="2">
        <v>38353</v>
      </c>
      <c r="J13">
        <f t="shared" si="1"/>
        <v>0.06</v>
      </c>
      <c r="K13">
        <f>_xlfn.GAMMA.INV(_xlfn.GAMMA.DIST(C13,$H$5,$H$4,TRUE),$G$5,$G$4)</f>
        <v>3.5825115684147285E-2</v>
      </c>
      <c r="L13" s="2">
        <v>42736</v>
      </c>
      <c r="M13">
        <f t="shared" si="2"/>
        <v>0.75</v>
      </c>
      <c r="N13">
        <f t="shared" si="3"/>
        <v>0.15499368072537764</v>
      </c>
    </row>
    <row r="14" spans="1:16" x14ac:dyDescent="0.25">
      <c r="A14" s="1">
        <v>12</v>
      </c>
      <c r="B14">
        <v>0.18</v>
      </c>
      <c r="C14">
        <v>0.2183333333333333</v>
      </c>
      <c r="D14">
        <v>0.28999999999999998</v>
      </c>
      <c r="E14">
        <v>0.33666666666666673</v>
      </c>
      <c r="F14">
        <f t="shared" si="0"/>
        <v>4.6666666666666745E-2</v>
      </c>
      <c r="I14" s="2">
        <v>38384</v>
      </c>
      <c r="J14">
        <f t="shared" si="1"/>
        <v>0.18</v>
      </c>
      <c r="K14">
        <f>_xlfn.GAMMA.INV(_xlfn.GAMMA.DIST(C14,$H$5,$H$4,TRUE),$G$5,$G$4)</f>
        <v>3.359337653214399E-2</v>
      </c>
      <c r="L14" s="2">
        <v>42767</v>
      </c>
      <c r="M14">
        <f t="shared" si="2"/>
        <v>0.28999999999999998</v>
      </c>
      <c r="N14">
        <f t="shared" si="3"/>
        <v>6.7370624341404298E-2</v>
      </c>
    </row>
    <row r="15" spans="1:16" x14ac:dyDescent="0.25">
      <c r="A15" s="1">
        <v>13</v>
      </c>
      <c r="B15">
        <v>0.25</v>
      </c>
      <c r="C15">
        <v>0.25900000000000001</v>
      </c>
      <c r="D15">
        <v>0.52</v>
      </c>
      <c r="E15">
        <v>0.2183333333333333</v>
      </c>
      <c r="F15">
        <f t="shared" si="0"/>
        <v>0.30166666666666675</v>
      </c>
      <c r="I15" s="2">
        <v>38412</v>
      </c>
      <c r="J15">
        <f t="shared" si="1"/>
        <v>0.25</v>
      </c>
      <c r="K15">
        <f>_xlfn.GAMMA.INV(_xlfn.GAMMA.DIST(C15,$H$5,$H$4,TRUE),$G$5,$G$4)</f>
        <v>4.4228685844111576E-2</v>
      </c>
      <c r="L15" s="2">
        <v>42795</v>
      </c>
      <c r="M15">
        <f t="shared" si="2"/>
        <v>0.52</v>
      </c>
      <c r="N15">
        <f t="shared" si="3"/>
        <v>3.359337653214399E-2</v>
      </c>
    </row>
    <row r="16" spans="1:16" x14ac:dyDescent="0.25">
      <c r="A16" s="1">
        <v>14</v>
      </c>
      <c r="B16">
        <v>0.74</v>
      </c>
      <c r="C16">
        <v>0.6333333333333333</v>
      </c>
      <c r="D16">
        <v>0.57999999999999996</v>
      </c>
      <c r="E16">
        <v>0.82291666666666663</v>
      </c>
      <c r="F16">
        <f t="shared" si="0"/>
        <v>0.24291666666666667</v>
      </c>
      <c r="I16" s="2">
        <v>38443</v>
      </c>
      <c r="J16">
        <f t="shared" si="1"/>
        <v>0.74</v>
      </c>
      <c r="K16">
        <f>_xlfn.GAMMA.INV(_xlfn.GAMMA.DIST(C16,$H$5,$H$4,TRUE),$G$5,$G$4)</f>
        <v>0.18386889995764608</v>
      </c>
      <c r="L16" s="2">
        <v>42826</v>
      </c>
      <c r="M16">
        <f t="shared" si="2"/>
        <v>0.57999999999999996</v>
      </c>
      <c r="N16">
        <f t="shared" si="3"/>
        <v>0.2772036166276472</v>
      </c>
    </row>
    <row r="17" spans="1:14" x14ac:dyDescent="0.25">
      <c r="A17" s="1">
        <v>15</v>
      </c>
      <c r="B17">
        <v>5.13</v>
      </c>
      <c r="C17">
        <v>3.5183333333333331</v>
      </c>
      <c r="D17">
        <v>2.87</v>
      </c>
      <c r="E17">
        <v>2.4545833333333329</v>
      </c>
      <c r="F17">
        <f t="shared" si="0"/>
        <v>0.41541666666666721</v>
      </c>
      <c r="I17" s="2">
        <v>38473</v>
      </c>
      <c r="J17">
        <f t="shared" si="1"/>
        <v>5.13</v>
      </c>
      <c r="K17">
        <f>_xlfn.GAMMA.INV(_xlfn.GAMMA.DIST(C17,$H$5,$H$4,TRUE),$G$5,$G$4)</f>
        <v>2.4507204548490811</v>
      </c>
      <c r="L17" s="2">
        <v>42856</v>
      </c>
      <c r="M17">
        <f t="shared" si="2"/>
        <v>2.87</v>
      </c>
      <c r="N17">
        <f t="shared" si="3"/>
        <v>1.4561191379620884</v>
      </c>
    </row>
    <row r="18" spans="1:14" x14ac:dyDescent="0.25">
      <c r="A18" s="1">
        <v>16</v>
      </c>
      <c r="B18">
        <v>5.97</v>
      </c>
      <c r="C18">
        <v>12.499629629629631</v>
      </c>
      <c r="D18">
        <v>7.99</v>
      </c>
      <c r="E18">
        <v>13.19333333333334</v>
      </c>
      <c r="F18">
        <f t="shared" si="0"/>
        <v>5.2033333333333402</v>
      </c>
      <c r="I18" s="2">
        <v>38504</v>
      </c>
      <c r="J18">
        <f t="shared" si="1"/>
        <v>5.97</v>
      </c>
      <c r="K18">
        <f>_xlfn.GAMMA.INV(_xlfn.GAMMA.DIST(C18,$H$5,$H$4,TRUE),$G$5,$G$4)</f>
        <v>13.42944458496917</v>
      </c>
      <c r="L18" s="2">
        <v>42887</v>
      </c>
      <c r="M18">
        <f t="shared" si="2"/>
        <v>7.99</v>
      </c>
      <c r="N18">
        <f t="shared" si="3"/>
        <v>14.370927977825524</v>
      </c>
    </row>
    <row r="19" spans="1:14" x14ac:dyDescent="0.25">
      <c r="A19" s="1">
        <v>17</v>
      </c>
      <c r="B19">
        <v>4.5</v>
      </c>
      <c r="C19">
        <v>12.043333333333329</v>
      </c>
      <c r="D19">
        <v>9.94</v>
      </c>
      <c r="E19">
        <v>12.34166666666667</v>
      </c>
      <c r="F19">
        <f t="shared" si="0"/>
        <v>2.4016666666666708</v>
      </c>
      <c r="I19" s="2">
        <v>38534</v>
      </c>
      <c r="J19">
        <f t="shared" si="1"/>
        <v>4.5</v>
      </c>
      <c r="K19">
        <f>_xlfn.GAMMA.INV(_xlfn.GAMMA.DIST(C19,$H$5,$H$4,TRUE),$G$5,$G$4)</f>
        <v>12.81455050311655</v>
      </c>
      <c r="L19" s="2">
        <v>42917</v>
      </c>
      <c r="M19">
        <f t="shared" si="2"/>
        <v>9.94</v>
      </c>
      <c r="N19">
        <f t="shared" si="3"/>
        <v>13.21616920525071</v>
      </c>
    </row>
    <row r="20" spans="1:14" x14ac:dyDescent="0.25">
      <c r="A20" s="1">
        <v>18</v>
      </c>
      <c r="B20">
        <v>3.04</v>
      </c>
      <c r="C20">
        <v>12.272962962962961</v>
      </c>
      <c r="D20">
        <v>6.65</v>
      </c>
      <c r="E20">
        <v>12.676666666666661</v>
      </c>
      <c r="F20">
        <f t="shared" si="0"/>
        <v>6.0266666666666602</v>
      </c>
      <c r="I20" s="2">
        <v>38565</v>
      </c>
      <c r="J20">
        <f t="shared" si="1"/>
        <v>3.04</v>
      </c>
      <c r="K20">
        <f>_xlfn.GAMMA.INV(_xlfn.GAMMA.DIST(C20,$H$5,$H$4,TRUE),$G$5,$G$4)</f>
        <v>13.123541716180407</v>
      </c>
      <c r="L20" s="2">
        <v>42948</v>
      </c>
      <c r="M20">
        <f t="shared" si="2"/>
        <v>6.65</v>
      </c>
      <c r="N20">
        <f t="shared" si="3"/>
        <v>13.668972855495724</v>
      </c>
    </row>
    <row r="21" spans="1:14" x14ac:dyDescent="0.25">
      <c r="A21" s="1">
        <v>19</v>
      </c>
      <c r="B21">
        <v>1.64</v>
      </c>
      <c r="C21">
        <v>2.2977777777777781</v>
      </c>
      <c r="D21">
        <v>3.38</v>
      </c>
      <c r="E21">
        <v>11.48666666666667</v>
      </c>
      <c r="F21">
        <f t="shared" si="0"/>
        <v>8.1066666666666691</v>
      </c>
      <c r="I21" s="2">
        <v>38596</v>
      </c>
      <c r="J21">
        <f t="shared" si="1"/>
        <v>1.64</v>
      </c>
      <c r="K21">
        <f>_xlfn.GAMMA.INV(_xlfn.GAMMA.DIST(C21,$H$5,$H$4,TRUE),$G$5,$G$4)</f>
        <v>1.3214374455793108</v>
      </c>
      <c r="L21" s="2">
        <v>42979</v>
      </c>
      <c r="M21">
        <f t="shared" si="2"/>
        <v>3.38</v>
      </c>
      <c r="N21">
        <f t="shared" si="3"/>
        <v>12.069473982505261</v>
      </c>
    </row>
    <row r="22" spans="1:14" x14ac:dyDescent="0.25">
      <c r="A22" s="1">
        <v>20</v>
      </c>
      <c r="B22">
        <v>1.0900000000000001</v>
      </c>
      <c r="C22">
        <v>7.0016666666666678</v>
      </c>
      <c r="D22">
        <v>2.58</v>
      </c>
      <c r="E22">
        <v>17.75796296296296</v>
      </c>
      <c r="F22">
        <f t="shared" si="0"/>
        <v>15.17796296296296</v>
      </c>
      <c r="I22" s="2">
        <v>38626</v>
      </c>
      <c r="J22">
        <f t="shared" si="1"/>
        <v>1.0900000000000001</v>
      </c>
      <c r="K22">
        <f>_xlfn.GAMMA.INV(_xlfn.GAMMA.DIST(C22,$H$5,$H$4,TRUE),$G$5,$G$4)</f>
        <v>6.3364597975718873</v>
      </c>
      <c r="L22" s="2">
        <v>43009</v>
      </c>
      <c r="M22">
        <f t="shared" si="2"/>
        <v>2.58</v>
      </c>
      <c r="N22">
        <f t="shared" si="3"/>
        <v>20.72699821845675</v>
      </c>
    </row>
    <row r="23" spans="1:14" x14ac:dyDescent="0.25">
      <c r="A23" s="1">
        <v>21</v>
      </c>
      <c r="B23">
        <v>0.85</v>
      </c>
      <c r="C23">
        <v>2.4508333333333332</v>
      </c>
      <c r="D23">
        <v>2.63</v>
      </c>
      <c r="E23">
        <v>2.1038888888888891</v>
      </c>
      <c r="F23">
        <f t="shared" si="0"/>
        <v>0.52611111111111075</v>
      </c>
      <c r="I23" s="2">
        <v>38657</v>
      </c>
      <c r="J23">
        <f t="shared" si="1"/>
        <v>0.85</v>
      </c>
      <c r="K23">
        <f>_xlfn.GAMMA.INV(_xlfn.GAMMA.DIST(C23,$H$5,$H$4,TRUE),$G$5,$G$4)</f>
        <v>1.45285751035657</v>
      </c>
      <c r="L23" s="2">
        <v>43040</v>
      </c>
      <c r="M23">
        <f t="shared" si="2"/>
        <v>2.63</v>
      </c>
      <c r="N23">
        <f t="shared" si="3"/>
        <v>1.1599646424517036</v>
      </c>
    </row>
    <row r="24" spans="1:14" x14ac:dyDescent="0.25">
      <c r="A24" s="1">
        <v>22</v>
      </c>
      <c r="B24">
        <v>0.12</v>
      </c>
      <c r="C24">
        <v>0.26333333333333342</v>
      </c>
      <c r="D24">
        <v>0.97</v>
      </c>
      <c r="E24">
        <v>0.90416666666666679</v>
      </c>
      <c r="F24">
        <f t="shared" si="0"/>
        <v>6.5833333333333188E-2</v>
      </c>
      <c r="I24" s="2">
        <v>38687</v>
      </c>
      <c r="J24">
        <f t="shared" si="1"/>
        <v>0.12</v>
      </c>
      <c r="K24">
        <f>_xlfn.GAMMA.INV(_xlfn.GAMMA.DIST(C24,$H$5,$H$4,TRUE),$G$5,$G$4)</f>
        <v>4.542462996770319E-2</v>
      </c>
      <c r="L24" s="2">
        <v>43070</v>
      </c>
      <c r="M24">
        <f t="shared" si="2"/>
        <v>0.97</v>
      </c>
      <c r="N24">
        <f t="shared" si="3"/>
        <v>0.3209790578532194</v>
      </c>
    </row>
    <row r="25" spans="1:14" x14ac:dyDescent="0.25">
      <c r="A25" s="1">
        <v>23</v>
      </c>
      <c r="B25">
        <v>0.18</v>
      </c>
      <c r="C25">
        <v>0.22488888888888889</v>
      </c>
      <c r="D25">
        <v>0.34</v>
      </c>
      <c r="E25">
        <v>0.45400000000000001</v>
      </c>
      <c r="F25">
        <f t="shared" si="0"/>
        <v>0.11399999999999999</v>
      </c>
      <c r="I25" s="2">
        <v>38718</v>
      </c>
      <c r="J25">
        <f t="shared" si="1"/>
        <v>0.18</v>
      </c>
      <c r="K25">
        <f>_xlfn.GAMMA.INV(_xlfn.GAMMA.DIST(C25,$H$5,$H$4,TRUE),$G$5,$G$4)</f>
        <v>3.5234137641160262E-2</v>
      </c>
      <c r="L25" s="2">
        <v>43101</v>
      </c>
      <c r="M25">
        <f t="shared" si="2"/>
        <v>0.34</v>
      </c>
      <c r="N25">
        <f t="shared" si="3"/>
        <v>0.10856046059573897</v>
      </c>
    </row>
    <row r="26" spans="1:14" x14ac:dyDescent="0.25">
      <c r="A26" s="1">
        <v>24</v>
      </c>
      <c r="B26">
        <v>0.06</v>
      </c>
      <c r="C26">
        <v>0.25500000000000012</v>
      </c>
      <c r="D26">
        <v>0.17</v>
      </c>
      <c r="E26">
        <v>0.44500000000000001</v>
      </c>
      <c r="F26">
        <f t="shared" si="0"/>
        <v>0.27500000000000002</v>
      </c>
      <c r="I26" s="2">
        <v>38749</v>
      </c>
      <c r="J26">
        <f t="shared" si="1"/>
        <v>0.06</v>
      </c>
      <c r="K26">
        <f>_xlfn.GAMMA.INV(_xlfn.GAMMA.DIST(C26,$H$5,$H$4,TRUE),$G$5,$G$4)</f>
        <v>4.3135204436005242E-2</v>
      </c>
      <c r="L26" s="2">
        <v>43132</v>
      </c>
      <c r="M26">
        <f t="shared" si="2"/>
        <v>0.17</v>
      </c>
      <c r="N26">
        <f t="shared" si="3"/>
        <v>0.10515772040817153</v>
      </c>
    </row>
    <row r="27" spans="1:14" x14ac:dyDescent="0.25">
      <c r="A27" s="1">
        <v>25</v>
      </c>
      <c r="B27">
        <v>0.24</v>
      </c>
      <c r="C27">
        <v>0.2406666666666667</v>
      </c>
      <c r="D27">
        <v>0.17</v>
      </c>
      <c r="E27">
        <v>0.17833333333333329</v>
      </c>
      <c r="F27">
        <f t="shared" si="0"/>
        <v>8.333333333333276E-3</v>
      </c>
      <c r="I27" s="2">
        <v>38777</v>
      </c>
      <c r="J27">
        <f t="shared" si="1"/>
        <v>0.24</v>
      </c>
      <c r="K27">
        <f>_xlfn.GAMMA.INV(_xlfn.GAMMA.DIST(C27,$H$5,$H$4,TRUE),$G$5,$G$4)</f>
        <v>3.9300577015841033E-2</v>
      </c>
      <c r="L27" s="2">
        <v>43160</v>
      </c>
      <c r="M27">
        <f t="shared" si="2"/>
        <v>0.17</v>
      </c>
      <c r="N27">
        <f t="shared" si="3"/>
        <v>2.4231019293062386E-2</v>
      </c>
    </row>
    <row r="28" spans="1:14" x14ac:dyDescent="0.25">
      <c r="A28" s="1">
        <v>26</v>
      </c>
      <c r="B28">
        <v>0.61</v>
      </c>
      <c r="C28">
        <v>0.71999999999999986</v>
      </c>
      <c r="D28">
        <v>0.4</v>
      </c>
      <c r="E28">
        <v>1.0879166666666671</v>
      </c>
      <c r="F28">
        <f t="shared" si="0"/>
        <v>0.68791666666666706</v>
      </c>
      <c r="I28" s="2">
        <v>38808</v>
      </c>
      <c r="J28">
        <f t="shared" si="1"/>
        <v>0.61</v>
      </c>
      <c r="K28">
        <f>_xlfn.GAMMA.INV(_xlfn.GAMMA.DIST(C28,$H$5,$H$4,TRUE),$G$5,$G$4)</f>
        <v>0.22492719249108376</v>
      </c>
      <c r="L28" s="2">
        <v>43191</v>
      </c>
      <c r="M28">
        <f t="shared" si="2"/>
        <v>0.4</v>
      </c>
      <c r="N28">
        <f t="shared" si="3"/>
        <v>0.42740938710038584</v>
      </c>
    </row>
    <row r="29" spans="1:14" x14ac:dyDescent="0.25">
      <c r="A29" s="1">
        <v>27</v>
      </c>
      <c r="B29">
        <v>3.45</v>
      </c>
      <c r="C29">
        <v>3.5325000000000002</v>
      </c>
      <c r="D29">
        <v>1.88</v>
      </c>
      <c r="E29">
        <v>1.6479166666666669</v>
      </c>
      <c r="F29">
        <f t="shared" si="0"/>
        <v>0.23208333333333298</v>
      </c>
      <c r="I29" s="2">
        <v>38838</v>
      </c>
      <c r="J29">
        <f t="shared" si="1"/>
        <v>3.45</v>
      </c>
      <c r="K29">
        <f>_xlfn.GAMMA.INV(_xlfn.GAMMA.DIST(C29,$H$5,$H$4,TRUE),$G$5,$G$4)</f>
        <v>2.4647880262535558</v>
      </c>
      <c r="L29" s="2">
        <v>43221</v>
      </c>
      <c r="M29">
        <f t="shared" si="2"/>
        <v>1.88</v>
      </c>
      <c r="N29">
        <f t="shared" si="3"/>
        <v>0.80504921557829601</v>
      </c>
    </row>
    <row r="30" spans="1:14" x14ac:dyDescent="0.25">
      <c r="A30" s="1">
        <v>28</v>
      </c>
      <c r="B30">
        <v>8.9499999999999993</v>
      </c>
      <c r="C30">
        <v>10.55</v>
      </c>
      <c r="D30">
        <v>4.57</v>
      </c>
      <c r="E30">
        <v>6.7312962962962963</v>
      </c>
      <c r="F30">
        <f t="shared" si="0"/>
        <v>2.161296296296296</v>
      </c>
      <c r="I30" s="2">
        <v>38869</v>
      </c>
      <c r="J30">
        <f t="shared" si="1"/>
        <v>8.9499999999999993</v>
      </c>
      <c r="K30">
        <f>_xlfn.GAMMA.INV(_xlfn.GAMMA.DIST(C30,$H$5,$H$4,TRUE),$G$5,$G$4)</f>
        <v>10.82954466843678</v>
      </c>
      <c r="L30" s="2">
        <v>43252</v>
      </c>
      <c r="M30">
        <f t="shared" si="2"/>
        <v>4.57</v>
      </c>
      <c r="N30">
        <f t="shared" si="3"/>
        <v>6.0113548048884482</v>
      </c>
    </row>
    <row r="31" spans="1:14" x14ac:dyDescent="0.25">
      <c r="A31" s="1">
        <v>29</v>
      </c>
      <c r="B31">
        <v>5.93</v>
      </c>
      <c r="C31">
        <v>5.23</v>
      </c>
      <c r="D31">
        <v>5.07</v>
      </c>
      <c r="E31">
        <v>11.088333333333329</v>
      </c>
      <c r="F31">
        <f t="shared" si="0"/>
        <v>6.0183333333333291</v>
      </c>
      <c r="I31" s="2">
        <v>38899</v>
      </c>
      <c r="J31">
        <f t="shared" si="1"/>
        <v>5.93</v>
      </c>
      <c r="K31">
        <f>_xlfn.GAMMA.INV(_xlfn.GAMMA.DIST(C31,$H$5,$H$4,TRUE),$G$5,$G$4)</f>
        <v>4.2682088402716971</v>
      </c>
      <c r="L31" s="2">
        <v>43282</v>
      </c>
      <c r="M31">
        <f t="shared" si="2"/>
        <v>5.07</v>
      </c>
      <c r="N31">
        <f t="shared" si="3"/>
        <v>11.539968501912405</v>
      </c>
    </row>
    <row r="32" spans="1:14" x14ac:dyDescent="0.25">
      <c r="A32" s="1">
        <v>30</v>
      </c>
      <c r="B32">
        <v>4.6500000000000004</v>
      </c>
      <c r="C32">
        <v>6.25</v>
      </c>
      <c r="D32">
        <v>3.47</v>
      </c>
      <c r="E32">
        <v>10.731666666666669</v>
      </c>
      <c r="F32">
        <f t="shared" si="0"/>
        <v>7.2616666666666685</v>
      </c>
      <c r="I32" s="2">
        <v>38930</v>
      </c>
      <c r="J32">
        <f t="shared" si="1"/>
        <v>4.6500000000000004</v>
      </c>
      <c r="K32">
        <f>_xlfn.GAMMA.INV(_xlfn.GAMMA.DIST(C32,$H$5,$H$4,TRUE),$G$5,$G$4)</f>
        <v>5.4404496004553167</v>
      </c>
      <c r="L32" s="2">
        <v>43313</v>
      </c>
      <c r="M32">
        <f t="shared" si="2"/>
        <v>3.47</v>
      </c>
      <c r="N32">
        <f t="shared" si="3"/>
        <v>11.06859485480317</v>
      </c>
    </row>
    <row r="33" spans="1:14" x14ac:dyDescent="0.25">
      <c r="A33" s="1">
        <v>31</v>
      </c>
      <c r="B33">
        <v>0.97</v>
      </c>
      <c r="C33">
        <v>1.573333333333333</v>
      </c>
      <c r="D33">
        <v>4.49</v>
      </c>
      <c r="E33">
        <v>6.705000000000001</v>
      </c>
      <c r="F33">
        <f t="shared" si="0"/>
        <v>2.2150000000000007</v>
      </c>
      <c r="I33" s="2">
        <v>38961</v>
      </c>
      <c r="J33">
        <f t="shared" si="1"/>
        <v>0.97</v>
      </c>
      <c r="K33">
        <f>_xlfn.GAMMA.INV(_xlfn.GAMMA.DIST(C33,$H$5,$H$4,TRUE),$G$5,$G$4)</f>
        <v>0.75070391633655642</v>
      </c>
      <c r="L33" s="2">
        <v>43344</v>
      </c>
      <c r="M33">
        <f t="shared" si="2"/>
        <v>4.49</v>
      </c>
      <c r="N33">
        <f t="shared" si="3"/>
        <v>5.9798985164460401</v>
      </c>
    </row>
    <row r="34" spans="1:14" x14ac:dyDescent="0.25">
      <c r="A34" s="1">
        <v>32</v>
      </c>
      <c r="B34">
        <v>0.91</v>
      </c>
      <c r="C34">
        <v>1.911111111111111</v>
      </c>
      <c r="D34">
        <v>1.87</v>
      </c>
      <c r="E34">
        <v>4.3512499999999994</v>
      </c>
      <c r="F34">
        <f t="shared" si="0"/>
        <v>2.4812499999999993</v>
      </c>
      <c r="I34" s="2">
        <v>38991</v>
      </c>
      <c r="J34">
        <f t="shared" si="1"/>
        <v>0.91</v>
      </c>
      <c r="K34">
        <f>_xlfn.GAMMA.INV(_xlfn.GAMMA.DIST(C34,$H$5,$H$4,TRUE),$G$5,$G$4)</f>
        <v>1.0054104875466083</v>
      </c>
      <c r="L34" s="2">
        <v>43374</v>
      </c>
      <c r="M34">
        <f t="shared" si="2"/>
        <v>1.87</v>
      </c>
      <c r="N34">
        <f t="shared" si="3"/>
        <v>3.307718744600197</v>
      </c>
    </row>
    <row r="35" spans="1:14" x14ac:dyDescent="0.25">
      <c r="A35" s="1">
        <v>33</v>
      </c>
      <c r="B35">
        <v>0.42</v>
      </c>
      <c r="C35">
        <v>0.46388888888888891</v>
      </c>
      <c r="D35">
        <v>1.08</v>
      </c>
      <c r="E35">
        <v>3.5216666666666669</v>
      </c>
      <c r="F35">
        <f t="shared" si="0"/>
        <v>2.4416666666666669</v>
      </c>
      <c r="I35" s="2">
        <v>39022</v>
      </c>
      <c r="J35">
        <f t="shared" si="1"/>
        <v>0.42</v>
      </c>
      <c r="K35">
        <f>_xlfn.GAMMA.INV(_xlfn.GAMMA.DIST(C35,$H$5,$H$4,TRUE),$G$5,$G$4)</f>
        <v>0.11234344207043366</v>
      </c>
      <c r="L35" s="2">
        <v>43405</v>
      </c>
      <c r="M35">
        <f t="shared" si="2"/>
        <v>1.08</v>
      </c>
      <c r="N35">
        <f t="shared" si="3"/>
        <v>2.454028751728905</v>
      </c>
    </row>
    <row r="36" spans="1:14" x14ac:dyDescent="0.25">
      <c r="A36" s="1">
        <v>34</v>
      </c>
      <c r="B36">
        <v>0.24</v>
      </c>
      <c r="C36">
        <v>0.32122222222222219</v>
      </c>
      <c r="D36">
        <v>0.74</v>
      </c>
      <c r="E36">
        <v>0.81375000000000008</v>
      </c>
      <c r="F36">
        <f t="shared" si="0"/>
        <v>7.3750000000000093E-2</v>
      </c>
      <c r="I36" s="2">
        <v>39052</v>
      </c>
      <c r="J36">
        <f t="shared" si="1"/>
        <v>0.24</v>
      </c>
      <c r="K36">
        <f>_xlfn.GAMMA.INV(_xlfn.GAMMA.DIST(C36,$H$5,$H$4,TRUE),$G$5,$G$4)</f>
        <v>6.2489778712974599E-2</v>
      </c>
      <c r="L36" s="2">
        <v>43435</v>
      </c>
      <c r="M36">
        <f t="shared" si="2"/>
        <v>0.74</v>
      </c>
      <c r="N36">
        <f t="shared" si="3"/>
        <v>0.27240012079816239</v>
      </c>
    </row>
    <row r="37" spans="1:14" x14ac:dyDescent="0.25">
      <c r="A37" s="1">
        <v>35</v>
      </c>
      <c r="B37">
        <v>0.06</v>
      </c>
      <c r="C37">
        <v>0.184</v>
      </c>
      <c r="D37">
        <v>0.11</v>
      </c>
      <c r="E37">
        <v>0.83416666666666661</v>
      </c>
      <c r="F37">
        <f t="shared" si="0"/>
        <v>0.72416666666666663</v>
      </c>
      <c r="I37" s="2">
        <v>39083</v>
      </c>
      <c r="J37">
        <f t="shared" si="1"/>
        <v>0.06</v>
      </c>
      <c r="K37">
        <f>_xlfn.GAMMA.INV(_xlfn.GAMMA.DIST(C37,$H$5,$H$4,TRUE),$G$5,$G$4)</f>
        <v>2.5487438481186599E-2</v>
      </c>
      <c r="L37" s="2">
        <v>43466</v>
      </c>
      <c r="M37">
        <f t="shared" si="2"/>
        <v>0.11</v>
      </c>
      <c r="N37">
        <f t="shared" si="3"/>
        <v>0.28313698583817187</v>
      </c>
    </row>
    <row r="38" spans="1:14" x14ac:dyDescent="0.25">
      <c r="A38" s="1">
        <v>36</v>
      </c>
      <c r="B38">
        <v>0</v>
      </c>
      <c r="C38">
        <v>0.1711111111111111</v>
      </c>
      <c r="D38">
        <v>0.23</v>
      </c>
      <c r="E38">
        <v>0.72833333333333339</v>
      </c>
      <c r="F38">
        <f t="shared" si="0"/>
        <v>0.49833333333333341</v>
      </c>
      <c r="I38" s="2">
        <v>39114</v>
      </c>
      <c r="J38">
        <f t="shared" si="1"/>
        <v>0</v>
      </c>
      <c r="K38">
        <f>_xlfn.GAMMA.INV(_xlfn.GAMMA.DIST(C38,$H$5,$H$4,TRUE),$G$5,$G$4)</f>
        <v>2.2664421108375573E-2</v>
      </c>
      <c r="L38" s="2">
        <v>43497</v>
      </c>
      <c r="M38">
        <f t="shared" si="2"/>
        <v>0.23</v>
      </c>
      <c r="N38">
        <f t="shared" si="3"/>
        <v>0.22902178970629067</v>
      </c>
    </row>
    <row r="39" spans="1:14" x14ac:dyDescent="0.25">
      <c r="A39" s="1">
        <v>37</v>
      </c>
      <c r="B39">
        <v>0.12</v>
      </c>
      <c r="C39">
        <v>0.13833333333333331</v>
      </c>
      <c r="D39">
        <v>0.51</v>
      </c>
      <c r="E39">
        <v>0.4366666666666667</v>
      </c>
      <c r="F39">
        <f t="shared" si="0"/>
        <v>7.3333333333333306E-2</v>
      </c>
      <c r="I39" s="2">
        <v>39142</v>
      </c>
      <c r="J39">
        <f t="shared" si="1"/>
        <v>0.12</v>
      </c>
      <c r="K39">
        <f>_xlfn.GAMMA.INV(_xlfn.GAMMA.DIST(C39,$H$5,$H$4,TRUE),$G$5,$G$4)</f>
        <v>1.606349268478743E-2</v>
      </c>
      <c r="L39" s="2">
        <v>43525</v>
      </c>
      <c r="M39">
        <f t="shared" si="2"/>
        <v>0.51</v>
      </c>
      <c r="N39">
        <f t="shared" si="3"/>
        <v>0.10204156442724414</v>
      </c>
    </row>
    <row r="40" spans="1:14" x14ac:dyDescent="0.25">
      <c r="A40" s="1">
        <v>38</v>
      </c>
      <c r="B40">
        <v>0.42</v>
      </c>
      <c r="C40">
        <v>0.40066666666666673</v>
      </c>
      <c r="D40">
        <v>1.1299999999999999</v>
      </c>
      <c r="E40">
        <v>0.68499999999999994</v>
      </c>
      <c r="F40">
        <f t="shared" si="0"/>
        <v>0.44499999999999995</v>
      </c>
      <c r="I40" s="2">
        <v>39173</v>
      </c>
      <c r="J40">
        <f t="shared" si="1"/>
        <v>0.42</v>
      </c>
      <c r="K40">
        <f>_xlfn.GAMMA.INV(_xlfn.GAMMA.DIST(C40,$H$5,$H$4,TRUE),$G$5,$G$4)</f>
        <v>8.896977370554153E-2</v>
      </c>
      <c r="L40" s="2">
        <v>43556</v>
      </c>
      <c r="M40">
        <f t="shared" si="2"/>
        <v>1.1299999999999999</v>
      </c>
      <c r="N40">
        <f t="shared" si="3"/>
        <v>0.20800659099973523</v>
      </c>
    </row>
    <row r="41" spans="1:14" x14ac:dyDescent="0.25">
      <c r="A41" s="1">
        <v>39</v>
      </c>
      <c r="B41">
        <v>1.26</v>
      </c>
      <c r="C41">
        <v>2.148333333333333</v>
      </c>
      <c r="D41">
        <v>1.47</v>
      </c>
      <c r="E41">
        <v>2.998333333333334</v>
      </c>
      <c r="F41">
        <f t="shared" si="0"/>
        <v>1.528333333333334</v>
      </c>
      <c r="I41" s="2">
        <v>39203</v>
      </c>
      <c r="J41">
        <f t="shared" si="1"/>
        <v>1.26</v>
      </c>
      <c r="K41">
        <f>_xlfn.GAMMA.INV(_xlfn.GAMMA.DIST(C41,$H$5,$H$4,TRUE),$G$5,$G$4)</f>
        <v>1.1964627355214144</v>
      </c>
      <c r="L41" s="2">
        <v>43586</v>
      </c>
      <c r="M41">
        <f t="shared" si="2"/>
        <v>1.47</v>
      </c>
      <c r="N41">
        <f t="shared" si="3"/>
        <v>1.9483672805290788</v>
      </c>
    </row>
    <row r="42" spans="1:14" x14ac:dyDescent="0.25">
      <c r="A42" s="1">
        <v>40</v>
      </c>
      <c r="B42">
        <v>2.95</v>
      </c>
      <c r="C42">
        <v>5.8000000000000007</v>
      </c>
      <c r="D42">
        <v>4.47</v>
      </c>
      <c r="E42">
        <v>11.698333333333331</v>
      </c>
      <c r="F42">
        <f t="shared" si="0"/>
        <v>7.2283333333333308</v>
      </c>
      <c r="I42" s="2">
        <v>39234</v>
      </c>
      <c r="J42">
        <f t="shared" si="1"/>
        <v>2.95</v>
      </c>
      <c r="K42">
        <f>_xlfn.GAMMA.INV(_xlfn.GAMMA.DIST(C42,$H$5,$H$4,TRUE),$G$5,$G$4)</f>
        <v>4.9165350948408584</v>
      </c>
      <c r="L42" s="2">
        <v>43617</v>
      </c>
      <c r="M42">
        <f t="shared" si="2"/>
        <v>4.47</v>
      </c>
      <c r="N42">
        <f t="shared" si="3"/>
        <v>12.352100628311575</v>
      </c>
    </row>
    <row r="43" spans="1:14" x14ac:dyDescent="0.25">
      <c r="A43" s="1">
        <v>41</v>
      </c>
      <c r="B43">
        <v>4.63</v>
      </c>
      <c r="C43">
        <v>5.536296296296296</v>
      </c>
      <c r="D43">
        <v>10.85</v>
      </c>
      <c r="E43">
        <v>18.18666666666666</v>
      </c>
      <c r="F43">
        <f t="shared" si="0"/>
        <v>7.3366666666666607</v>
      </c>
      <c r="I43" s="2">
        <v>39264</v>
      </c>
      <c r="J43">
        <f t="shared" si="1"/>
        <v>4.63</v>
      </c>
      <c r="K43">
        <f>_xlfn.GAMMA.INV(_xlfn.GAMMA.DIST(C43,$H$5,$H$4,TRUE),$G$5,$G$4)</f>
        <v>4.6143518199178351</v>
      </c>
      <c r="L43" s="2">
        <v>43647</v>
      </c>
      <c r="M43">
        <f t="shared" si="2"/>
        <v>10.85</v>
      </c>
      <c r="N43">
        <f t="shared" si="3"/>
        <v>21.33559852908196</v>
      </c>
    </row>
    <row r="44" spans="1:14" x14ac:dyDescent="0.25">
      <c r="A44" s="1">
        <v>42</v>
      </c>
      <c r="B44">
        <v>4.45</v>
      </c>
      <c r="C44">
        <v>3.2411111111111111</v>
      </c>
      <c r="D44">
        <v>10.89</v>
      </c>
      <c r="E44">
        <v>25.305</v>
      </c>
      <c r="F44">
        <f t="shared" si="0"/>
        <v>14.414999999999999</v>
      </c>
      <c r="I44" s="2">
        <v>39295</v>
      </c>
      <c r="J44">
        <f t="shared" si="1"/>
        <v>4.45</v>
      </c>
      <c r="K44">
        <f>_xlfn.GAMMA.INV(_xlfn.GAMMA.DIST(C44,$H$5,$H$4,TRUE),$G$5,$G$4)</f>
        <v>2.1794025118206277</v>
      </c>
      <c r="L44" s="2">
        <v>43678</v>
      </c>
      <c r="M44">
        <f t="shared" si="2"/>
        <v>10.89</v>
      </c>
      <c r="N44">
        <f t="shared" si="3"/>
        <v>31.641191909947743</v>
      </c>
    </row>
    <row r="45" spans="1:14" x14ac:dyDescent="0.25">
      <c r="A45" s="1">
        <v>43</v>
      </c>
      <c r="B45">
        <v>3.01</v>
      </c>
      <c r="C45">
        <v>4.3296296296296299</v>
      </c>
      <c r="D45">
        <v>8.34</v>
      </c>
      <c r="E45">
        <v>11.441666666666659</v>
      </c>
      <c r="F45">
        <f t="shared" si="0"/>
        <v>3.1016666666666595</v>
      </c>
      <c r="I45" s="2">
        <v>39326</v>
      </c>
      <c r="J45">
        <f t="shared" si="1"/>
        <v>3.01</v>
      </c>
      <c r="K45">
        <f>_xlfn.GAMMA.INV(_xlfn.GAMMA.DIST(C45,$H$5,$H$4,TRUE),$G$5,$G$4)</f>
        <v>3.2847619075058585</v>
      </c>
      <c r="L45" s="2">
        <v>43709</v>
      </c>
      <c r="M45">
        <f t="shared" si="2"/>
        <v>8.34</v>
      </c>
      <c r="N45">
        <f t="shared" si="3"/>
        <v>12.009498669263317</v>
      </c>
    </row>
    <row r="46" spans="1:14" x14ac:dyDescent="0.25">
      <c r="A46" s="1">
        <v>44</v>
      </c>
      <c r="B46">
        <v>1.1399999999999999</v>
      </c>
      <c r="C46">
        <v>2.038333333333334</v>
      </c>
      <c r="D46">
        <v>7.15</v>
      </c>
      <c r="E46">
        <v>7.7262962962962973</v>
      </c>
      <c r="F46">
        <f t="shared" si="0"/>
        <v>0.57629629629629697</v>
      </c>
      <c r="I46" s="2">
        <v>39356</v>
      </c>
      <c r="J46">
        <f t="shared" si="1"/>
        <v>1.1399999999999999</v>
      </c>
      <c r="K46">
        <f>_xlfn.GAMMA.INV(_xlfn.GAMMA.DIST(C46,$H$5,$H$4,TRUE),$G$5,$G$4)</f>
        <v>1.1067110991098983</v>
      </c>
      <c r="L46" s="2">
        <v>43739</v>
      </c>
      <c r="M46">
        <f t="shared" si="2"/>
        <v>7.15</v>
      </c>
      <c r="N46">
        <f t="shared" si="3"/>
        <v>7.2219234144237063</v>
      </c>
    </row>
    <row r="47" spans="1:14" x14ac:dyDescent="0.25">
      <c r="A47" s="1">
        <v>45</v>
      </c>
      <c r="B47">
        <v>0.9</v>
      </c>
      <c r="C47">
        <v>1.876944444444445</v>
      </c>
      <c r="D47">
        <v>3.66</v>
      </c>
      <c r="E47">
        <v>3.6033333333333331</v>
      </c>
      <c r="F47">
        <f t="shared" si="0"/>
        <v>5.6666666666667087E-2</v>
      </c>
      <c r="I47" s="2">
        <v>39387</v>
      </c>
      <c r="J47">
        <f t="shared" si="1"/>
        <v>0.9</v>
      </c>
      <c r="K47">
        <f>_xlfn.GAMMA.INV(_xlfn.GAMMA.DIST(C47,$H$5,$H$4,TRUE),$G$5,$G$4)</f>
        <v>0.97868165505119886</v>
      </c>
      <c r="L47" s="2">
        <v>43770</v>
      </c>
      <c r="M47">
        <f t="shared" si="2"/>
        <v>3.66</v>
      </c>
      <c r="N47">
        <f t="shared" si="3"/>
        <v>2.5354102077563745</v>
      </c>
    </row>
    <row r="48" spans="1:14" x14ac:dyDescent="0.25">
      <c r="A48" s="1">
        <v>46</v>
      </c>
      <c r="B48">
        <v>0.24</v>
      </c>
      <c r="C48">
        <v>0.70133333333333325</v>
      </c>
      <c r="D48">
        <v>1.63</v>
      </c>
      <c r="E48">
        <v>1.603555555555555</v>
      </c>
      <c r="F48">
        <f t="shared" si="0"/>
        <v>2.6444444444444937E-2</v>
      </c>
      <c r="I48" s="2">
        <v>39417</v>
      </c>
      <c r="J48">
        <f t="shared" si="1"/>
        <v>0.24</v>
      </c>
      <c r="K48">
        <f>_xlfn.GAMMA.INV(_xlfn.GAMMA.DIST(C48,$H$5,$H$4,TRUE),$G$5,$G$4)</f>
        <v>0.21584680807228623</v>
      </c>
      <c r="L48" s="2">
        <v>43800</v>
      </c>
      <c r="M48">
        <f t="shared" si="2"/>
        <v>1.63</v>
      </c>
      <c r="N48">
        <f t="shared" si="3"/>
        <v>0.77258919420608463</v>
      </c>
    </row>
    <row r="49" spans="1:12" x14ac:dyDescent="0.25">
      <c r="A49" s="1">
        <v>47</v>
      </c>
      <c r="B49">
        <v>0.54</v>
      </c>
      <c r="C49">
        <v>0.33611111111111108</v>
      </c>
      <c r="D49">
        <f>AVERAGE(D2:D48)</f>
        <v>3.3782978723404256</v>
      </c>
      <c r="F49">
        <f>AVERAGE(F2:F48)</f>
        <v>2.7260407801418447</v>
      </c>
      <c r="G49">
        <v>906.45724122556567</v>
      </c>
      <c r="I49" s="2">
        <v>39448</v>
      </c>
      <c r="J49">
        <f t="shared" si="1"/>
        <v>0.54</v>
      </c>
      <c r="K49">
        <f>_xlfn.GAMMA.INV(_xlfn.GAMMA.DIST(C49,$H$5,$H$4,TRUE),$G$5,$G$4)</f>
        <v>6.7192749612268746E-2</v>
      </c>
      <c r="L49" s="2"/>
    </row>
    <row r="50" spans="1:12" x14ac:dyDescent="0.25">
      <c r="A50" s="1">
        <v>48</v>
      </c>
      <c r="B50">
        <v>0.66</v>
      </c>
      <c r="C50">
        <v>0.72708333333333341</v>
      </c>
      <c r="G50">
        <v>668.42786382978716</v>
      </c>
      <c r="I50" s="2">
        <v>39479</v>
      </c>
      <c r="J50">
        <f t="shared" si="1"/>
        <v>0.66</v>
      </c>
      <c r="K50">
        <f>_xlfn.GAMMA.INV(_xlfn.GAMMA.DIST(C50,$H$5,$H$4,TRUE),$G$5,$G$4)</f>
        <v>0.22840600434974079</v>
      </c>
      <c r="L50" s="2"/>
    </row>
    <row r="51" spans="1:12" x14ac:dyDescent="0.25">
      <c r="A51" s="1">
        <v>49</v>
      </c>
      <c r="B51">
        <v>0.48</v>
      </c>
      <c r="C51">
        <v>0.37999999999999989</v>
      </c>
      <c r="G51">
        <f>G49/G50</f>
        <v>1.3561033138744076</v>
      </c>
      <c r="I51" s="2">
        <v>39508</v>
      </c>
      <c r="J51">
        <f t="shared" si="1"/>
        <v>0.48</v>
      </c>
      <c r="K51">
        <f>_xlfn.GAMMA.INV(_xlfn.GAMMA.DIST(C51,$H$5,$H$4,TRUE),$G$5,$G$4)</f>
        <v>8.1759791258378733E-2</v>
      </c>
      <c r="L51" s="2"/>
    </row>
    <row r="52" spans="1:12" x14ac:dyDescent="0.25">
      <c r="A52" s="1">
        <v>50</v>
      </c>
      <c r="B52">
        <v>1.98</v>
      </c>
      <c r="C52">
        <v>2.2833333333333332</v>
      </c>
      <c r="I52" s="2">
        <v>39539</v>
      </c>
      <c r="J52">
        <f t="shared" si="1"/>
        <v>1.98</v>
      </c>
      <c r="K52">
        <f>_xlfn.GAMMA.INV(_xlfn.GAMMA.DIST(C52,$H$5,$H$4,TRUE),$G$5,$G$4)</f>
        <v>1.3092104926663892</v>
      </c>
      <c r="L52" s="2"/>
    </row>
    <row r="53" spans="1:12" x14ac:dyDescent="0.25">
      <c r="A53" s="1">
        <v>51</v>
      </c>
      <c r="B53">
        <v>5.88</v>
      </c>
      <c r="C53">
        <v>9.1429629629629634</v>
      </c>
      <c r="I53" s="2">
        <v>39569</v>
      </c>
      <c r="J53">
        <f t="shared" si="1"/>
        <v>5.88</v>
      </c>
      <c r="K53">
        <f>_xlfn.GAMMA.INV(_xlfn.GAMMA.DIST(C53,$H$5,$H$4,TRUE),$G$5,$G$4)</f>
        <v>9.0043327906107429</v>
      </c>
      <c r="L53" s="2"/>
    </row>
    <row r="54" spans="1:12" x14ac:dyDescent="0.25">
      <c r="A54" s="1">
        <v>52</v>
      </c>
      <c r="B54">
        <v>16.36</v>
      </c>
      <c r="C54">
        <v>13.20833333333333</v>
      </c>
      <c r="I54" s="2">
        <v>39600</v>
      </c>
      <c r="J54">
        <f t="shared" si="1"/>
        <v>16.36</v>
      </c>
      <c r="K54">
        <f>_xlfn.GAMMA.INV(_xlfn.GAMMA.DIST(C54,$H$5,$H$4,TRUE),$G$5,$G$4)</f>
        <v>14.391370240373174</v>
      </c>
      <c r="L54" s="2"/>
    </row>
    <row r="55" spans="1:12" x14ac:dyDescent="0.25">
      <c r="A55" s="1">
        <v>53</v>
      </c>
      <c r="B55">
        <v>25.59</v>
      </c>
      <c r="C55">
        <v>14.592296296296301</v>
      </c>
      <c r="I55" s="2">
        <v>39630</v>
      </c>
      <c r="J55">
        <f t="shared" si="1"/>
        <v>25.59</v>
      </c>
      <c r="K55">
        <f>_xlfn.GAMMA.INV(_xlfn.GAMMA.DIST(C55,$H$5,$H$4,TRUE),$G$5,$G$4)</f>
        <v>16.291596721231979</v>
      </c>
      <c r="L55" s="2"/>
    </row>
    <row r="56" spans="1:12" x14ac:dyDescent="0.25">
      <c r="A56" s="1">
        <v>54</v>
      </c>
      <c r="B56">
        <v>26.44</v>
      </c>
      <c r="C56">
        <v>23.08296296296297</v>
      </c>
      <c r="I56" s="2">
        <v>39661</v>
      </c>
      <c r="J56">
        <f t="shared" si="1"/>
        <v>26.44</v>
      </c>
      <c r="K56">
        <f>_xlfn.GAMMA.INV(_xlfn.GAMMA.DIST(C56,$H$5,$H$4,TRUE),$G$5,$G$4)</f>
        <v>28.389465607710978</v>
      </c>
      <c r="L56" s="2"/>
    </row>
    <row r="57" spans="1:12" x14ac:dyDescent="0.25">
      <c r="A57" s="1">
        <v>55</v>
      </c>
      <c r="B57">
        <v>16.059999999999999</v>
      </c>
      <c r="C57">
        <v>11.90666666666667</v>
      </c>
      <c r="I57" s="2">
        <v>39692</v>
      </c>
      <c r="J57">
        <f t="shared" si="1"/>
        <v>16.059999999999999</v>
      </c>
      <c r="K57">
        <f>_xlfn.GAMMA.INV(_xlfn.GAMMA.DIST(C57,$H$5,$H$4,TRUE),$G$5,$G$4)</f>
        <v>12.631097318149868</v>
      </c>
      <c r="L57" s="2"/>
    </row>
    <row r="58" spans="1:12" x14ac:dyDescent="0.25">
      <c r="A58" s="1">
        <v>56</v>
      </c>
      <c r="B58">
        <v>10.06</v>
      </c>
      <c r="C58">
        <v>7.7833333333333341</v>
      </c>
      <c r="I58" s="2">
        <v>39722</v>
      </c>
      <c r="J58">
        <f t="shared" si="1"/>
        <v>10.06</v>
      </c>
      <c r="K58">
        <f>_xlfn.GAMMA.INV(_xlfn.GAMMA.DIST(C58,$H$5,$H$4,TRUE),$G$5,$G$4)</f>
        <v>7.2924368761039418</v>
      </c>
      <c r="L58" s="2"/>
    </row>
    <row r="59" spans="1:12" x14ac:dyDescent="0.25">
      <c r="A59" s="1">
        <v>57</v>
      </c>
      <c r="B59">
        <v>6.83</v>
      </c>
      <c r="C59">
        <v>6.791666666666667</v>
      </c>
      <c r="I59" s="2">
        <v>39753</v>
      </c>
      <c r="J59">
        <f t="shared" si="1"/>
        <v>6.83</v>
      </c>
      <c r="K59">
        <f>_xlfn.GAMMA.INV(_xlfn.GAMMA.DIST(C59,$H$5,$H$4,TRUE),$G$5,$G$4)</f>
        <v>6.0836825756743451</v>
      </c>
      <c r="L59" s="2"/>
    </row>
    <row r="60" spans="1:12" x14ac:dyDescent="0.25">
      <c r="A60" s="1">
        <v>58</v>
      </c>
      <c r="B60">
        <v>2.75</v>
      </c>
      <c r="C60">
        <v>2.4016666666666668</v>
      </c>
      <c r="I60" s="2">
        <v>39783</v>
      </c>
      <c r="J60">
        <f t="shared" si="1"/>
        <v>2.75</v>
      </c>
      <c r="K60">
        <f>_xlfn.GAMMA.INV(_xlfn.GAMMA.DIST(C60,$H$5,$H$4,TRUE),$G$5,$G$4)</f>
        <v>1.410275955574753</v>
      </c>
      <c r="L60" s="2"/>
    </row>
    <row r="61" spans="1:12" x14ac:dyDescent="0.25">
      <c r="A61" s="1">
        <v>59</v>
      </c>
      <c r="B61">
        <v>2.4</v>
      </c>
      <c r="C61">
        <v>2.4</v>
      </c>
      <c r="I61" s="2">
        <v>39814</v>
      </c>
      <c r="J61">
        <f t="shared" si="1"/>
        <v>2.4</v>
      </c>
      <c r="K61">
        <f>_xlfn.GAMMA.INV(_xlfn.GAMMA.DIST(C61,$H$5,$H$4,TRUE),$G$5,$G$4)</f>
        <v>1.4088384831193552</v>
      </c>
      <c r="L61" s="2"/>
    </row>
    <row r="62" spans="1:12" x14ac:dyDescent="0.25">
      <c r="A62" s="1">
        <v>60</v>
      </c>
      <c r="B62">
        <v>0.86</v>
      </c>
      <c r="C62">
        <v>0.73</v>
      </c>
      <c r="I62" s="2">
        <v>39845</v>
      </c>
      <c r="J62">
        <f t="shared" si="1"/>
        <v>0.86</v>
      </c>
      <c r="K62">
        <f>_xlfn.GAMMA.INV(_xlfn.GAMMA.DIST(C62,$H$5,$H$4,TRUE),$G$5,$G$4)</f>
        <v>0.22984371045229313</v>
      </c>
      <c r="L62" s="2"/>
    </row>
    <row r="63" spans="1:12" x14ac:dyDescent="0.25">
      <c r="A63" s="1">
        <v>61</v>
      </c>
      <c r="B63">
        <v>1.41</v>
      </c>
      <c r="C63">
        <v>1.41</v>
      </c>
      <c r="I63" s="2">
        <v>39873</v>
      </c>
      <c r="J63">
        <f t="shared" si="1"/>
        <v>1.41</v>
      </c>
      <c r="K63">
        <f>_xlfn.GAMMA.INV(_xlfn.GAMMA.DIST(C63,$H$5,$H$4,TRUE),$G$5,$G$4)</f>
        <v>0.63577637285492228</v>
      </c>
      <c r="L63" s="2"/>
    </row>
    <row r="64" spans="1:12" x14ac:dyDescent="0.25">
      <c r="A64" s="1">
        <v>62</v>
      </c>
      <c r="B64">
        <v>0.98</v>
      </c>
      <c r="C64">
        <v>0.92625000000000002</v>
      </c>
      <c r="I64" s="2">
        <v>39904</v>
      </c>
      <c r="J64">
        <f t="shared" si="1"/>
        <v>0.98</v>
      </c>
      <c r="K64">
        <f>_xlfn.GAMMA.INV(_xlfn.GAMMA.DIST(C64,$H$5,$H$4,TRUE),$G$5,$G$4)</f>
        <v>0.33323891397188876</v>
      </c>
      <c r="L64" s="2"/>
    </row>
    <row r="65" spans="1:12" x14ac:dyDescent="0.25">
      <c r="A65" s="1">
        <v>63</v>
      </c>
      <c r="B65">
        <v>4.79</v>
      </c>
      <c r="C65">
        <v>4.1633333333333331</v>
      </c>
      <c r="I65" s="2">
        <v>39934</v>
      </c>
      <c r="J65">
        <f t="shared" si="1"/>
        <v>4.79</v>
      </c>
      <c r="K65">
        <f>_xlfn.GAMMA.INV(_xlfn.GAMMA.DIST(C65,$H$5,$H$4,TRUE),$G$5,$G$4)</f>
        <v>3.1093757658767323</v>
      </c>
      <c r="L65" s="2"/>
    </row>
    <row r="66" spans="1:12" x14ac:dyDescent="0.25">
      <c r="A66" s="1">
        <v>64</v>
      </c>
      <c r="B66">
        <v>7.91</v>
      </c>
      <c r="C66">
        <v>5.9746296296296304</v>
      </c>
      <c r="I66" s="2">
        <v>39965</v>
      </c>
      <c r="J66">
        <f t="shared" si="1"/>
        <v>7.91</v>
      </c>
      <c r="K66">
        <f>_xlfn.GAMMA.INV(_xlfn.GAMMA.DIST(C66,$H$5,$H$4,TRUE),$G$5,$G$4)</f>
        <v>5.1186532902861908</v>
      </c>
      <c r="L66" s="2"/>
    </row>
    <row r="67" spans="1:12" x14ac:dyDescent="0.25">
      <c r="A67" s="1">
        <v>65</v>
      </c>
      <c r="B67">
        <v>6.93</v>
      </c>
      <c r="C67">
        <v>6.2633333333333328</v>
      </c>
      <c r="I67" s="2">
        <v>39995</v>
      </c>
      <c r="J67">
        <f t="shared" ref="J67:J130" si="4">+B67</f>
        <v>6.93</v>
      </c>
      <c r="K67">
        <f t="shared" ref="K67:K130" si="5">_xlfn.GAMMA.INV(_xlfn.GAMMA.DIST(C67,$H$5,$H$4,TRUE),$G$5,$G$4)</f>
        <v>5.4561233302459176</v>
      </c>
      <c r="L67" s="2"/>
    </row>
    <row r="68" spans="1:12" x14ac:dyDescent="0.25">
      <c r="A68" s="1">
        <v>66</v>
      </c>
      <c r="B68">
        <v>6.99</v>
      </c>
      <c r="C68">
        <v>6.9233333333333347</v>
      </c>
      <c r="I68" s="2">
        <v>40026</v>
      </c>
      <c r="J68">
        <f t="shared" si="4"/>
        <v>6.99</v>
      </c>
      <c r="K68">
        <f t="shared" si="5"/>
        <v>6.2419577329971681</v>
      </c>
      <c r="L68" s="2"/>
    </row>
    <row r="69" spans="1:12" x14ac:dyDescent="0.25">
      <c r="A69" s="1">
        <v>67</v>
      </c>
      <c r="B69">
        <v>3.92</v>
      </c>
      <c r="C69">
        <v>6.5306296296296296</v>
      </c>
      <c r="I69" s="2">
        <v>40057</v>
      </c>
      <c r="J69">
        <f t="shared" si="4"/>
        <v>3.92</v>
      </c>
      <c r="K69">
        <f t="shared" si="5"/>
        <v>5.7720695433837133</v>
      </c>
      <c r="L69" s="2"/>
    </row>
    <row r="70" spans="1:12" x14ac:dyDescent="0.25">
      <c r="A70" s="1">
        <v>68</v>
      </c>
      <c r="B70">
        <v>3.8</v>
      </c>
      <c r="C70">
        <v>3.7041666666666662</v>
      </c>
      <c r="I70" s="2">
        <v>40087</v>
      </c>
      <c r="J70">
        <f t="shared" si="4"/>
        <v>3.8</v>
      </c>
      <c r="K70">
        <f t="shared" si="5"/>
        <v>2.6367447802293129</v>
      </c>
      <c r="L70" s="2"/>
    </row>
    <row r="71" spans="1:12" x14ac:dyDescent="0.25">
      <c r="A71" s="1">
        <v>69</v>
      </c>
      <c r="B71">
        <v>4.17</v>
      </c>
      <c r="C71">
        <v>3.041666666666667</v>
      </c>
      <c r="I71" s="2">
        <v>40118</v>
      </c>
      <c r="J71">
        <f t="shared" si="4"/>
        <v>4.17</v>
      </c>
      <c r="K71">
        <f t="shared" si="5"/>
        <v>1.9891303455576601</v>
      </c>
      <c r="L71" s="2"/>
    </row>
    <row r="72" spans="1:12" x14ac:dyDescent="0.25">
      <c r="A72" s="1">
        <v>70</v>
      </c>
      <c r="B72">
        <v>1.41</v>
      </c>
      <c r="C72">
        <v>1.2133333333333329</v>
      </c>
      <c r="I72" s="2">
        <v>40148</v>
      </c>
      <c r="J72">
        <f t="shared" si="4"/>
        <v>1.41</v>
      </c>
      <c r="K72">
        <f t="shared" si="5"/>
        <v>0.50545794534575295</v>
      </c>
      <c r="L72" s="2"/>
    </row>
    <row r="73" spans="1:12" x14ac:dyDescent="0.25">
      <c r="A73" s="1">
        <v>71</v>
      </c>
      <c r="B73">
        <v>1.29</v>
      </c>
      <c r="C73">
        <v>1.030416666666667</v>
      </c>
      <c r="I73" s="2">
        <v>40179</v>
      </c>
      <c r="J73">
        <f t="shared" si="4"/>
        <v>1.29</v>
      </c>
      <c r="K73">
        <f t="shared" si="5"/>
        <v>0.39305085512454541</v>
      </c>
      <c r="L73" s="2"/>
    </row>
    <row r="74" spans="1:12" x14ac:dyDescent="0.25">
      <c r="A74" s="1">
        <v>72</v>
      </c>
      <c r="B74">
        <v>0.86</v>
      </c>
      <c r="C74">
        <v>0.69819444444444445</v>
      </c>
      <c r="I74" s="2">
        <v>40210</v>
      </c>
      <c r="J74">
        <f t="shared" si="4"/>
        <v>0.86</v>
      </c>
      <c r="K74">
        <f t="shared" si="5"/>
        <v>0.21433243527809875</v>
      </c>
      <c r="L74" s="2"/>
    </row>
    <row r="75" spans="1:12" x14ac:dyDescent="0.25">
      <c r="A75" s="1">
        <v>73</v>
      </c>
      <c r="B75">
        <v>1.04</v>
      </c>
      <c r="C75">
        <v>0.64</v>
      </c>
      <c r="I75" s="2">
        <v>40238</v>
      </c>
      <c r="J75">
        <f t="shared" si="4"/>
        <v>1.04</v>
      </c>
      <c r="K75">
        <f t="shared" si="5"/>
        <v>0.18692576375797618</v>
      </c>
      <c r="L75" s="2"/>
    </row>
    <row r="76" spans="1:12" x14ac:dyDescent="0.25">
      <c r="A76" s="1">
        <v>74</v>
      </c>
      <c r="B76">
        <v>1.35</v>
      </c>
      <c r="C76">
        <v>1.2250000000000001</v>
      </c>
      <c r="I76" s="2">
        <v>40269</v>
      </c>
      <c r="J76">
        <f t="shared" si="4"/>
        <v>1.35</v>
      </c>
      <c r="K76">
        <f t="shared" si="5"/>
        <v>0.51292603952893168</v>
      </c>
      <c r="L76" s="2"/>
    </row>
    <row r="77" spans="1:12" x14ac:dyDescent="0.25">
      <c r="A77" s="1">
        <v>75</v>
      </c>
      <c r="B77">
        <v>4.4000000000000004</v>
      </c>
      <c r="C77">
        <v>3.9649999999999999</v>
      </c>
      <c r="I77" s="2">
        <v>40299</v>
      </c>
      <c r="J77">
        <f t="shared" si="4"/>
        <v>4.4000000000000004</v>
      </c>
      <c r="K77">
        <f t="shared" si="5"/>
        <v>2.9030568780277215</v>
      </c>
      <c r="L77" s="2"/>
    </row>
    <row r="78" spans="1:12" x14ac:dyDescent="0.25">
      <c r="A78" s="1">
        <v>76</v>
      </c>
      <c r="B78">
        <v>12.16</v>
      </c>
      <c r="C78">
        <v>8.2066666666666652</v>
      </c>
      <c r="I78" s="2">
        <v>40330</v>
      </c>
      <c r="J78">
        <f t="shared" si="4"/>
        <v>12.16</v>
      </c>
      <c r="K78">
        <f t="shared" si="5"/>
        <v>7.8192495201870065</v>
      </c>
      <c r="L78" s="2"/>
    </row>
    <row r="79" spans="1:12" x14ac:dyDescent="0.25">
      <c r="A79" s="1">
        <v>77</v>
      </c>
      <c r="B79">
        <v>38.659999999999997</v>
      </c>
      <c r="C79">
        <v>33.296666666666667</v>
      </c>
      <c r="I79" s="2">
        <v>40360</v>
      </c>
      <c r="J79">
        <f t="shared" si="4"/>
        <v>38.659999999999997</v>
      </c>
      <c r="K79">
        <f t="shared" si="5"/>
        <v>43.516585552902157</v>
      </c>
      <c r="L79" s="2"/>
    </row>
    <row r="80" spans="1:12" x14ac:dyDescent="0.25">
      <c r="A80" s="1">
        <v>78</v>
      </c>
      <c r="B80">
        <v>49.27</v>
      </c>
      <c r="C80">
        <v>40.106666666666669</v>
      </c>
      <c r="I80" s="2">
        <v>40391</v>
      </c>
      <c r="J80">
        <f t="shared" si="4"/>
        <v>49.27</v>
      </c>
      <c r="K80">
        <f t="shared" si="5"/>
        <v>53.793409325853631</v>
      </c>
      <c r="L80" s="2"/>
    </row>
    <row r="81" spans="1:12" x14ac:dyDescent="0.25">
      <c r="A81" s="1">
        <v>79</v>
      </c>
      <c r="B81">
        <v>18.55</v>
      </c>
      <c r="C81">
        <v>15.185</v>
      </c>
      <c r="I81" s="2">
        <v>40422</v>
      </c>
      <c r="J81">
        <f t="shared" si="4"/>
        <v>18.55</v>
      </c>
      <c r="K81">
        <f t="shared" si="5"/>
        <v>17.113312206133841</v>
      </c>
      <c r="L81" s="2"/>
    </row>
    <row r="82" spans="1:12" x14ac:dyDescent="0.25">
      <c r="A82" s="1">
        <v>80</v>
      </c>
      <c r="B82">
        <v>6.83</v>
      </c>
      <c r="C82">
        <v>5.6029629629629616</v>
      </c>
      <c r="I82" s="2">
        <v>40452</v>
      </c>
      <c r="J82">
        <f t="shared" si="4"/>
        <v>6.83</v>
      </c>
      <c r="K82">
        <f t="shared" si="5"/>
        <v>4.6903922662372421</v>
      </c>
      <c r="L82" s="2"/>
    </row>
    <row r="83" spans="1:12" x14ac:dyDescent="0.25">
      <c r="A83" s="1">
        <v>81</v>
      </c>
      <c r="B83">
        <v>1.52</v>
      </c>
      <c r="C83">
        <v>6.2950000000000008</v>
      </c>
      <c r="I83" s="2">
        <v>40483</v>
      </c>
      <c r="J83">
        <f t="shared" si="4"/>
        <v>1.52</v>
      </c>
      <c r="K83">
        <f t="shared" si="5"/>
        <v>5.4933818838051689</v>
      </c>
      <c r="L83" s="2"/>
    </row>
    <row r="84" spans="1:12" x14ac:dyDescent="0.25">
      <c r="A84" s="1">
        <v>82</v>
      </c>
      <c r="B84">
        <v>1.4</v>
      </c>
      <c r="C84">
        <v>0.97333333333333327</v>
      </c>
      <c r="I84" s="2">
        <v>40513</v>
      </c>
      <c r="J84">
        <f t="shared" si="4"/>
        <v>1.4</v>
      </c>
      <c r="K84">
        <f t="shared" si="5"/>
        <v>0.3598754286125192</v>
      </c>
      <c r="L84" s="2"/>
    </row>
    <row r="85" spans="1:12" x14ac:dyDescent="0.25">
      <c r="A85" s="1">
        <v>83</v>
      </c>
      <c r="B85">
        <v>0.61</v>
      </c>
      <c r="C85">
        <v>0.63100000000000001</v>
      </c>
      <c r="I85" s="2">
        <v>40544</v>
      </c>
      <c r="J85">
        <f t="shared" si="4"/>
        <v>0.61</v>
      </c>
      <c r="K85">
        <f t="shared" si="5"/>
        <v>0.18280310290556584</v>
      </c>
      <c r="L85" s="2"/>
    </row>
    <row r="86" spans="1:12" x14ac:dyDescent="0.25">
      <c r="A86" s="1">
        <v>84</v>
      </c>
      <c r="B86">
        <v>0.3</v>
      </c>
      <c r="C86">
        <v>0.33083333333333331</v>
      </c>
      <c r="I86" s="2">
        <v>40575</v>
      </c>
      <c r="J86">
        <f t="shared" si="4"/>
        <v>0.3</v>
      </c>
      <c r="K86">
        <f t="shared" si="5"/>
        <v>6.5511476491328449E-2</v>
      </c>
      <c r="L86" s="2"/>
    </row>
    <row r="87" spans="1:12" x14ac:dyDescent="0.25">
      <c r="A87" s="1">
        <v>85</v>
      </c>
      <c r="B87">
        <v>0.49</v>
      </c>
      <c r="C87">
        <v>0.51708333333333334</v>
      </c>
      <c r="I87" s="2">
        <v>40603</v>
      </c>
      <c r="J87">
        <f t="shared" si="4"/>
        <v>0.49</v>
      </c>
      <c r="K87">
        <f t="shared" si="5"/>
        <v>0.13346459035916425</v>
      </c>
      <c r="L87" s="2"/>
    </row>
    <row r="88" spans="1:12" x14ac:dyDescent="0.25">
      <c r="A88" s="1">
        <v>86</v>
      </c>
      <c r="B88">
        <v>0.18</v>
      </c>
      <c r="C88">
        <v>0.63291666666666668</v>
      </c>
      <c r="I88" s="2">
        <v>40634</v>
      </c>
      <c r="J88">
        <f t="shared" si="4"/>
        <v>0.18</v>
      </c>
      <c r="K88">
        <f t="shared" si="5"/>
        <v>0.18367842258795247</v>
      </c>
      <c r="L88" s="2"/>
    </row>
    <row r="89" spans="1:12" x14ac:dyDescent="0.25">
      <c r="A89" s="1">
        <v>87</v>
      </c>
      <c r="B89">
        <v>2.56</v>
      </c>
      <c r="C89">
        <v>4.8841666666666663</v>
      </c>
      <c r="I89" s="2">
        <v>40664</v>
      </c>
      <c r="J89">
        <f t="shared" si="4"/>
        <v>2.56</v>
      </c>
      <c r="K89">
        <f t="shared" si="5"/>
        <v>3.8841233063219791</v>
      </c>
      <c r="L89" s="2"/>
    </row>
    <row r="90" spans="1:12" x14ac:dyDescent="0.25">
      <c r="A90" s="1">
        <v>88</v>
      </c>
      <c r="B90">
        <v>3.72</v>
      </c>
      <c r="C90">
        <v>3.5150000000000001</v>
      </c>
      <c r="I90" s="2">
        <v>40695</v>
      </c>
      <c r="J90">
        <f t="shared" si="4"/>
        <v>3.72</v>
      </c>
      <c r="K90">
        <f t="shared" si="5"/>
        <v>2.4474132183328114</v>
      </c>
      <c r="L90" s="2"/>
    </row>
    <row r="91" spans="1:12" x14ac:dyDescent="0.25">
      <c r="A91" s="1">
        <v>89</v>
      </c>
      <c r="B91">
        <v>1.95</v>
      </c>
      <c r="C91">
        <v>2.0333333333333332</v>
      </c>
      <c r="I91" s="2">
        <v>40725</v>
      </c>
      <c r="J91">
        <f t="shared" si="4"/>
        <v>1.95</v>
      </c>
      <c r="K91">
        <f t="shared" si="5"/>
        <v>1.1026783012522197</v>
      </c>
      <c r="L91" s="2"/>
    </row>
    <row r="92" spans="1:12" x14ac:dyDescent="0.25">
      <c r="A92" s="1">
        <v>90</v>
      </c>
      <c r="B92">
        <v>2.31</v>
      </c>
      <c r="C92">
        <v>7.3016666666666667</v>
      </c>
      <c r="I92" s="2">
        <v>40756</v>
      </c>
      <c r="J92">
        <f t="shared" si="4"/>
        <v>2.31</v>
      </c>
      <c r="K92">
        <f t="shared" si="5"/>
        <v>6.7006398846803954</v>
      </c>
      <c r="L92" s="2"/>
    </row>
    <row r="93" spans="1:12" x14ac:dyDescent="0.25">
      <c r="A93" s="1">
        <v>91</v>
      </c>
      <c r="B93">
        <v>0.85</v>
      </c>
      <c r="C93">
        <v>4.3383333333333338</v>
      </c>
      <c r="I93" s="2">
        <v>40787</v>
      </c>
      <c r="J93">
        <f t="shared" si="4"/>
        <v>0.85</v>
      </c>
      <c r="K93">
        <f t="shared" si="5"/>
        <v>3.2939994207465459</v>
      </c>
      <c r="L93" s="2"/>
    </row>
    <row r="94" spans="1:12" x14ac:dyDescent="0.25">
      <c r="A94" s="1">
        <v>92</v>
      </c>
      <c r="B94">
        <v>0.61</v>
      </c>
      <c r="C94">
        <v>0.9472222222222223</v>
      </c>
      <c r="I94" s="2">
        <v>40817</v>
      </c>
      <c r="J94">
        <f t="shared" si="4"/>
        <v>0.61</v>
      </c>
      <c r="K94">
        <f t="shared" si="5"/>
        <v>0.34502075710516128</v>
      </c>
      <c r="L94" s="2"/>
    </row>
    <row r="95" spans="1:12" x14ac:dyDescent="0.25">
      <c r="A95" s="1">
        <v>93</v>
      </c>
      <c r="B95">
        <v>0.85</v>
      </c>
      <c r="C95">
        <v>1.4229166666666671</v>
      </c>
      <c r="I95" s="2">
        <v>40848</v>
      </c>
      <c r="J95">
        <f t="shared" si="4"/>
        <v>0.85</v>
      </c>
      <c r="K95">
        <f t="shared" si="5"/>
        <v>0.64465240854900696</v>
      </c>
      <c r="L95" s="2"/>
    </row>
    <row r="96" spans="1:12" x14ac:dyDescent="0.25">
      <c r="A96" s="1">
        <v>94</v>
      </c>
      <c r="B96">
        <v>0.18</v>
      </c>
      <c r="C96">
        <v>0.57999999999999996</v>
      </c>
      <c r="I96" s="2">
        <v>40878</v>
      </c>
      <c r="J96">
        <f t="shared" si="4"/>
        <v>0.18</v>
      </c>
      <c r="K96">
        <f t="shared" si="5"/>
        <v>0.16004986045790479</v>
      </c>
      <c r="L96" s="2"/>
    </row>
    <row r="97" spans="1:12" x14ac:dyDescent="0.25">
      <c r="A97" s="1">
        <v>95</v>
      </c>
      <c r="B97">
        <v>0.43</v>
      </c>
      <c r="C97">
        <v>0.45555555555555549</v>
      </c>
      <c r="I97" s="2">
        <v>40909</v>
      </c>
      <c r="J97">
        <f t="shared" si="4"/>
        <v>0.43</v>
      </c>
      <c r="K97">
        <f t="shared" si="5"/>
        <v>0.10915248397539419</v>
      </c>
      <c r="L97" s="2"/>
    </row>
    <row r="98" spans="1:12" x14ac:dyDescent="0.25">
      <c r="A98" s="1">
        <v>96</v>
      </c>
      <c r="B98">
        <v>0.43</v>
      </c>
      <c r="C98">
        <v>0.41652777777777777</v>
      </c>
      <c r="I98" s="2">
        <v>40940</v>
      </c>
      <c r="J98">
        <f t="shared" si="4"/>
        <v>0.43</v>
      </c>
      <c r="K98">
        <f t="shared" si="5"/>
        <v>9.4650040249587314E-2</v>
      </c>
      <c r="L98" s="2"/>
    </row>
    <row r="99" spans="1:12" x14ac:dyDescent="0.25">
      <c r="A99" s="1">
        <v>97</v>
      </c>
      <c r="B99">
        <v>0.06</v>
      </c>
      <c r="C99">
        <v>0.13</v>
      </c>
      <c r="I99" s="2">
        <v>40969</v>
      </c>
      <c r="J99">
        <f t="shared" si="4"/>
        <v>0.06</v>
      </c>
      <c r="K99">
        <f t="shared" si="5"/>
        <v>1.4524463903230429E-2</v>
      </c>
      <c r="L99" s="2"/>
    </row>
    <row r="100" spans="1:12" x14ac:dyDescent="0.25">
      <c r="A100" s="1">
        <v>98</v>
      </c>
      <c r="B100">
        <v>0.36</v>
      </c>
      <c r="C100">
        <v>0.93399999999999983</v>
      </c>
      <c r="I100" s="2">
        <v>41000</v>
      </c>
      <c r="J100">
        <f t="shared" si="4"/>
        <v>0.36</v>
      </c>
      <c r="K100">
        <f t="shared" si="5"/>
        <v>0.33757709305035377</v>
      </c>
      <c r="L100" s="2"/>
    </row>
    <row r="101" spans="1:12" x14ac:dyDescent="0.25">
      <c r="A101" s="1">
        <v>99</v>
      </c>
      <c r="B101">
        <v>1.03</v>
      </c>
      <c r="C101">
        <v>2.1608333333333332</v>
      </c>
      <c r="I101" s="2">
        <v>41030</v>
      </c>
      <c r="J101">
        <f t="shared" si="4"/>
        <v>1.03</v>
      </c>
      <c r="K101">
        <f t="shared" si="5"/>
        <v>1.2067841752040604</v>
      </c>
      <c r="L101" s="2"/>
    </row>
    <row r="102" spans="1:12" x14ac:dyDescent="0.25">
      <c r="A102" s="1">
        <v>100</v>
      </c>
      <c r="B102">
        <v>3.88</v>
      </c>
      <c r="C102">
        <v>11.596666666666669</v>
      </c>
      <c r="I102" s="2">
        <v>41061</v>
      </c>
      <c r="J102">
        <f t="shared" si="4"/>
        <v>3.88</v>
      </c>
      <c r="K102">
        <f t="shared" si="5"/>
        <v>12.216244427113539</v>
      </c>
      <c r="L102" s="2"/>
    </row>
    <row r="103" spans="1:12" x14ac:dyDescent="0.25">
      <c r="A103" s="1">
        <v>101</v>
      </c>
      <c r="B103">
        <v>5.03</v>
      </c>
      <c r="C103">
        <v>5.03</v>
      </c>
      <c r="I103" s="2">
        <v>41091</v>
      </c>
      <c r="J103">
        <f t="shared" si="4"/>
        <v>5.03</v>
      </c>
      <c r="K103">
        <f t="shared" si="5"/>
        <v>4.0451792233742756</v>
      </c>
      <c r="L103" s="2"/>
    </row>
    <row r="104" spans="1:12" x14ac:dyDescent="0.25">
      <c r="A104" s="1">
        <v>102</v>
      </c>
      <c r="B104">
        <v>6.54</v>
      </c>
      <c r="C104">
        <v>9.413333333333334</v>
      </c>
      <c r="I104" s="2">
        <v>41122</v>
      </c>
      <c r="J104">
        <f t="shared" si="4"/>
        <v>6.54</v>
      </c>
      <c r="K104">
        <f t="shared" si="5"/>
        <v>9.3511952994461058</v>
      </c>
      <c r="L104" s="2"/>
    </row>
    <row r="105" spans="1:12" x14ac:dyDescent="0.25">
      <c r="A105" s="1">
        <v>103</v>
      </c>
      <c r="B105">
        <v>6.17</v>
      </c>
      <c r="C105">
        <v>11.68766666666667</v>
      </c>
      <c r="I105" s="2">
        <v>41153</v>
      </c>
      <c r="J105">
        <f t="shared" si="4"/>
        <v>6.17</v>
      </c>
      <c r="K105">
        <f t="shared" si="5"/>
        <v>12.337837712602816</v>
      </c>
      <c r="L105" s="2"/>
    </row>
    <row r="106" spans="1:12" x14ac:dyDescent="0.25">
      <c r="A106" s="1">
        <v>104</v>
      </c>
      <c r="B106">
        <v>5.74</v>
      </c>
      <c r="C106">
        <v>4.644333333333333</v>
      </c>
      <c r="I106" s="2">
        <v>41183</v>
      </c>
      <c r="J106">
        <f t="shared" si="4"/>
        <v>5.74</v>
      </c>
      <c r="K106">
        <f t="shared" si="5"/>
        <v>3.6222800991750215</v>
      </c>
      <c r="L106" s="2"/>
    </row>
    <row r="107" spans="1:12" x14ac:dyDescent="0.25">
      <c r="A107" s="1">
        <v>105</v>
      </c>
      <c r="B107">
        <v>3.63</v>
      </c>
      <c r="C107">
        <v>4.2916666666666661</v>
      </c>
      <c r="I107" s="2">
        <v>41214</v>
      </c>
      <c r="J107">
        <f t="shared" si="4"/>
        <v>3.63</v>
      </c>
      <c r="K107">
        <f t="shared" si="5"/>
        <v>3.2445373552132448</v>
      </c>
      <c r="L107" s="2"/>
    </row>
    <row r="108" spans="1:12" x14ac:dyDescent="0.25">
      <c r="A108" s="1">
        <v>106</v>
      </c>
      <c r="B108">
        <v>1.0900000000000001</v>
      </c>
      <c r="C108">
        <v>2.09</v>
      </c>
      <c r="I108" s="2">
        <v>41244</v>
      </c>
      <c r="J108">
        <f t="shared" si="4"/>
        <v>1.0900000000000001</v>
      </c>
      <c r="K108">
        <f t="shared" si="5"/>
        <v>1.148623788406987</v>
      </c>
      <c r="L108" s="2"/>
    </row>
    <row r="109" spans="1:12" x14ac:dyDescent="0.25">
      <c r="A109" s="1">
        <v>107</v>
      </c>
      <c r="B109">
        <v>1.69</v>
      </c>
      <c r="C109">
        <v>1.2383333333333331</v>
      </c>
      <c r="I109" s="2">
        <v>41275</v>
      </c>
      <c r="J109">
        <f t="shared" si="4"/>
        <v>1.69</v>
      </c>
      <c r="K109">
        <f t="shared" si="5"/>
        <v>0.52150296715188549</v>
      </c>
      <c r="L109" s="2"/>
    </row>
    <row r="110" spans="1:12" x14ac:dyDescent="0.25">
      <c r="A110" s="1">
        <v>108</v>
      </c>
      <c r="B110">
        <v>1.27</v>
      </c>
      <c r="C110">
        <v>0.68624999999999992</v>
      </c>
      <c r="I110" s="2">
        <v>41306</v>
      </c>
      <c r="J110">
        <f t="shared" si="4"/>
        <v>1.27</v>
      </c>
      <c r="K110">
        <f t="shared" si="5"/>
        <v>0.20860310611487679</v>
      </c>
      <c r="L110" s="2"/>
    </row>
    <row r="111" spans="1:12" x14ac:dyDescent="0.25">
      <c r="A111" s="1">
        <v>109</v>
      </c>
      <c r="B111">
        <v>1.81</v>
      </c>
      <c r="C111">
        <v>1.486666666666667</v>
      </c>
      <c r="I111" s="2">
        <v>41334</v>
      </c>
      <c r="J111">
        <f t="shared" si="4"/>
        <v>1.81</v>
      </c>
      <c r="K111">
        <f t="shared" si="5"/>
        <v>0.68900321469430537</v>
      </c>
      <c r="L111" s="2"/>
    </row>
    <row r="112" spans="1:12" x14ac:dyDescent="0.25">
      <c r="A112" s="1">
        <v>110</v>
      </c>
      <c r="B112">
        <v>6.82</v>
      </c>
      <c r="C112">
        <v>6.4383333333333326</v>
      </c>
      <c r="I112" s="2">
        <v>41365</v>
      </c>
      <c r="J112">
        <f t="shared" si="4"/>
        <v>6.82</v>
      </c>
      <c r="K112">
        <f t="shared" si="5"/>
        <v>5.6626067503760709</v>
      </c>
      <c r="L112" s="2"/>
    </row>
    <row r="113" spans="1:12" x14ac:dyDescent="0.25">
      <c r="A113" s="1">
        <v>111</v>
      </c>
      <c r="B113">
        <v>18.260000000000002</v>
      </c>
      <c r="C113">
        <v>9.3166666666666664</v>
      </c>
      <c r="I113" s="2">
        <v>41395</v>
      </c>
      <c r="J113">
        <f t="shared" si="4"/>
        <v>18.260000000000002</v>
      </c>
      <c r="K113">
        <f t="shared" si="5"/>
        <v>9.2269551162426922</v>
      </c>
      <c r="L113" s="2"/>
    </row>
    <row r="114" spans="1:12" x14ac:dyDescent="0.25">
      <c r="A114" s="1">
        <v>112</v>
      </c>
      <c r="B114">
        <v>30.03</v>
      </c>
      <c r="C114">
        <v>27.048333333333328</v>
      </c>
      <c r="I114" s="2">
        <v>41426</v>
      </c>
      <c r="J114">
        <f t="shared" si="4"/>
        <v>30.03</v>
      </c>
      <c r="K114">
        <f t="shared" si="5"/>
        <v>34.209841544997197</v>
      </c>
      <c r="L114" s="2"/>
    </row>
    <row r="115" spans="1:12" x14ac:dyDescent="0.25">
      <c r="A115" s="1">
        <v>113</v>
      </c>
      <c r="B115">
        <v>38.68</v>
      </c>
      <c r="C115">
        <v>21.326666666666661</v>
      </c>
      <c r="I115" s="2">
        <v>41456</v>
      </c>
      <c r="J115">
        <f t="shared" si="4"/>
        <v>38.68</v>
      </c>
      <c r="K115">
        <f t="shared" si="5"/>
        <v>25.83968235628263</v>
      </c>
      <c r="L115" s="2"/>
    </row>
    <row r="116" spans="1:12" x14ac:dyDescent="0.25">
      <c r="A116" s="1">
        <v>114</v>
      </c>
      <c r="B116">
        <v>30.12</v>
      </c>
      <c r="C116">
        <v>23.016666666666669</v>
      </c>
      <c r="I116" s="2">
        <v>41487</v>
      </c>
      <c r="J116">
        <f t="shared" si="4"/>
        <v>30.12</v>
      </c>
      <c r="K116">
        <f t="shared" si="5"/>
        <v>28.292870601731437</v>
      </c>
      <c r="L116" s="2"/>
    </row>
    <row r="117" spans="1:12" x14ac:dyDescent="0.25">
      <c r="A117" s="1">
        <v>115</v>
      </c>
      <c r="B117">
        <v>17.12</v>
      </c>
      <c r="C117">
        <v>12.74</v>
      </c>
      <c r="I117" s="2">
        <v>41518</v>
      </c>
      <c r="J117">
        <f t="shared" si="4"/>
        <v>17.12</v>
      </c>
      <c r="K117">
        <f t="shared" si="5"/>
        <v>13.754787963243448</v>
      </c>
      <c r="L117" s="2"/>
    </row>
    <row r="118" spans="1:12" x14ac:dyDescent="0.25">
      <c r="A118" s="1">
        <v>116</v>
      </c>
      <c r="B118">
        <v>5.22</v>
      </c>
      <c r="C118">
        <v>5.7833333333333323</v>
      </c>
      <c r="I118" s="2">
        <v>41548</v>
      </c>
      <c r="J118">
        <f t="shared" si="4"/>
        <v>5.22</v>
      </c>
      <c r="K118">
        <f t="shared" si="5"/>
        <v>4.897326934335906</v>
      </c>
      <c r="L118" s="2"/>
    </row>
    <row r="119" spans="1:12" x14ac:dyDescent="0.25">
      <c r="A119" s="1">
        <v>117</v>
      </c>
      <c r="B119">
        <v>1.86</v>
      </c>
      <c r="C119">
        <v>1.9033333333333331</v>
      </c>
      <c r="I119" s="2">
        <v>41579</v>
      </c>
      <c r="J119">
        <f t="shared" si="4"/>
        <v>1.86</v>
      </c>
      <c r="K119">
        <f t="shared" si="5"/>
        <v>0.99930777530085013</v>
      </c>
      <c r="L119" s="2"/>
    </row>
    <row r="120" spans="1:12" x14ac:dyDescent="0.25">
      <c r="A120" s="1">
        <v>118</v>
      </c>
      <c r="B120">
        <v>0.9</v>
      </c>
      <c r="C120">
        <v>5.6400000000000006</v>
      </c>
      <c r="I120" s="2">
        <v>41609</v>
      </c>
      <c r="J120">
        <f t="shared" si="4"/>
        <v>0.9</v>
      </c>
      <c r="K120">
        <f t="shared" si="5"/>
        <v>4.7327418022090173</v>
      </c>
      <c r="L120" s="2"/>
    </row>
    <row r="121" spans="1:12" x14ac:dyDescent="0.25">
      <c r="A121" s="1">
        <v>119</v>
      </c>
      <c r="B121">
        <v>0.24</v>
      </c>
      <c r="C121">
        <v>0.56800000000000006</v>
      </c>
      <c r="I121" s="2">
        <v>41640</v>
      </c>
      <c r="J121">
        <f t="shared" si="4"/>
        <v>0.24</v>
      </c>
      <c r="K121">
        <f t="shared" si="5"/>
        <v>0.15485004971960956</v>
      </c>
      <c r="L121" s="2"/>
    </row>
    <row r="122" spans="1:12" x14ac:dyDescent="0.25">
      <c r="A122" s="1">
        <v>120</v>
      </c>
      <c r="B122">
        <v>0.18</v>
      </c>
      <c r="C122">
        <v>0.29333333333333328</v>
      </c>
      <c r="I122" s="2">
        <v>41671</v>
      </c>
      <c r="J122">
        <f t="shared" si="4"/>
        <v>0.18</v>
      </c>
      <c r="K122">
        <f t="shared" si="5"/>
        <v>5.4020419622096291E-2</v>
      </c>
      <c r="L122" s="2"/>
    </row>
    <row r="123" spans="1:12" x14ac:dyDescent="0.25">
      <c r="A123" s="1">
        <v>121</v>
      </c>
      <c r="B123">
        <v>0</v>
      </c>
      <c r="C123">
        <v>9.0000000000000011E-2</v>
      </c>
      <c r="I123" s="2">
        <v>41699</v>
      </c>
      <c r="J123">
        <f t="shared" si="4"/>
        <v>0</v>
      </c>
      <c r="K123">
        <f t="shared" si="5"/>
        <v>7.9944740608594821E-3</v>
      </c>
      <c r="L123" s="2"/>
    </row>
    <row r="124" spans="1:12" x14ac:dyDescent="0.25">
      <c r="A124" s="1">
        <v>122</v>
      </c>
      <c r="B124">
        <v>0</v>
      </c>
      <c r="C124">
        <v>0.60291666666666666</v>
      </c>
      <c r="I124" s="2">
        <v>41730</v>
      </c>
      <c r="J124">
        <f t="shared" si="4"/>
        <v>0</v>
      </c>
      <c r="K124">
        <f t="shared" si="5"/>
        <v>0.17014443758209888</v>
      </c>
      <c r="L124" s="2"/>
    </row>
    <row r="125" spans="1:12" x14ac:dyDescent="0.25">
      <c r="A125" s="1">
        <v>123</v>
      </c>
      <c r="B125">
        <v>0.3</v>
      </c>
      <c r="C125">
        <v>0.26</v>
      </c>
      <c r="I125" s="2">
        <v>41760</v>
      </c>
      <c r="J125">
        <f t="shared" si="4"/>
        <v>0.3</v>
      </c>
      <c r="K125">
        <f t="shared" si="5"/>
        <v>4.4503629432935496E-2</v>
      </c>
      <c r="L125" s="2"/>
    </row>
    <row r="126" spans="1:12" x14ac:dyDescent="0.25">
      <c r="A126" s="1">
        <v>124</v>
      </c>
      <c r="B126">
        <v>1.62</v>
      </c>
      <c r="C126">
        <v>15.898888888888891</v>
      </c>
      <c r="I126" s="2">
        <v>41791</v>
      </c>
      <c r="J126">
        <f t="shared" si="4"/>
        <v>1.62</v>
      </c>
      <c r="K126">
        <f t="shared" si="5"/>
        <v>18.108723174092539</v>
      </c>
      <c r="L126" s="2"/>
    </row>
    <row r="127" spans="1:12" x14ac:dyDescent="0.25">
      <c r="A127" s="1">
        <v>125</v>
      </c>
      <c r="B127">
        <v>1.74</v>
      </c>
      <c r="C127">
        <v>3.1833333333333331</v>
      </c>
      <c r="I127" s="2">
        <v>41821</v>
      </c>
      <c r="J127">
        <f t="shared" si="4"/>
        <v>1.74</v>
      </c>
      <c r="K127">
        <f t="shared" si="5"/>
        <v>2.1238420313218089</v>
      </c>
      <c r="L127" s="2"/>
    </row>
    <row r="128" spans="1:12" x14ac:dyDescent="0.25">
      <c r="A128" s="1">
        <v>126</v>
      </c>
      <c r="B128">
        <v>1.85</v>
      </c>
      <c r="C128">
        <v>1.953888888888889</v>
      </c>
      <c r="I128" s="2">
        <v>41852</v>
      </c>
      <c r="J128">
        <f t="shared" si="4"/>
        <v>1.85</v>
      </c>
      <c r="K128">
        <f t="shared" si="5"/>
        <v>1.0391638683122419</v>
      </c>
      <c r="L128" s="2"/>
    </row>
    <row r="129" spans="1:12" x14ac:dyDescent="0.25">
      <c r="A129" s="1">
        <v>127</v>
      </c>
      <c r="B129">
        <v>2.4500000000000002</v>
      </c>
      <c r="C129">
        <v>1.95</v>
      </c>
      <c r="I129" s="2">
        <v>41883</v>
      </c>
      <c r="J129">
        <f t="shared" si="4"/>
        <v>2.4500000000000002</v>
      </c>
      <c r="K129">
        <f t="shared" si="5"/>
        <v>1.0360822940886618</v>
      </c>
      <c r="L129" s="2"/>
    </row>
    <row r="130" spans="1:12" x14ac:dyDescent="0.25">
      <c r="A130" s="1">
        <v>128</v>
      </c>
      <c r="B130">
        <v>0.95</v>
      </c>
      <c r="C130">
        <v>2.456666666666667</v>
      </c>
      <c r="I130" s="2">
        <v>41913</v>
      </c>
      <c r="J130">
        <f t="shared" si="4"/>
        <v>0.95</v>
      </c>
      <c r="K130">
        <f t="shared" si="5"/>
        <v>1.4579319972655458</v>
      </c>
      <c r="L130" s="2"/>
    </row>
    <row r="131" spans="1:12" x14ac:dyDescent="0.25">
      <c r="A131" s="1">
        <v>129</v>
      </c>
      <c r="B131">
        <v>0.48</v>
      </c>
      <c r="C131">
        <v>1.095</v>
      </c>
      <c r="I131" s="2">
        <v>41944</v>
      </c>
      <c r="J131">
        <f t="shared" ref="J131:J145" si="6">+B131</f>
        <v>0.48</v>
      </c>
      <c r="K131">
        <f t="shared" ref="K131:K145" si="7">_xlfn.GAMMA.INV(_xlfn.GAMMA.DIST(C131,$H$5,$H$4,TRUE),$G$5,$G$4)</f>
        <v>0.43170551962756581</v>
      </c>
      <c r="L131" s="2"/>
    </row>
    <row r="132" spans="1:12" x14ac:dyDescent="0.25">
      <c r="A132" s="1">
        <v>130</v>
      </c>
      <c r="B132">
        <v>0.18</v>
      </c>
      <c r="C132">
        <v>0.42499999999999999</v>
      </c>
      <c r="I132" s="2">
        <v>41974</v>
      </c>
      <c r="J132">
        <f t="shared" si="6"/>
        <v>0.18</v>
      </c>
      <c r="K132">
        <f t="shared" si="7"/>
        <v>9.7735386327436002E-2</v>
      </c>
      <c r="L132" s="2"/>
    </row>
    <row r="133" spans="1:12" x14ac:dyDescent="0.25">
      <c r="A133" s="1">
        <v>131</v>
      </c>
      <c r="B133">
        <v>0.12</v>
      </c>
      <c r="C133">
        <v>1.006666666666667</v>
      </c>
      <c r="I133" s="2">
        <v>42005</v>
      </c>
      <c r="J133">
        <f t="shared" si="6"/>
        <v>0.12</v>
      </c>
      <c r="K133">
        <f t="shared" si="7"/>
        <v>0.37913276870679902</v>
      </c>
      <c r="L133" s="2"/>
    </row>
    <row r="134" spans="1:12" x14ac:dyDescent="0.25">
      <c r="A134" s="1">
        <v>132</v>
      </c>
      <c r="B134">
        <v>0.12</v>
      </c>
      <c r="C134">
        <v>0.82333333333333336</v>
      </c>
      <c r="I134" s="2">
        <v>42036</v>
      </c>
      <c r="J134">
        <f t="shared" si="6"/>
        <v>0.12</v>
      </c>
      <c r="K134">
        <f t="shared" si="7"/>
        <v>0.27742262281307034</v>
      </c>
      <c r="L134" s="2"/>
    </row>
    <row r="135" spans="1:12" x14ac:dyDescent="0.25">
      <c r="A135" s="1">
        <v>133</v>
      </c>
      <c r="B135">
        <v>0</v>
      </c>
      <c r="C135">
        <v>6.6666666666666666E-2</v>
      </c>
      <c r="I135" s="2">
        <v>42064</v>
      </c>
      <c r="J135">
        <f t="shared" si="6"/>
        <v>0</v>
      </c>
      <c r="K135">
        <f t="shared" si="7"/>
        <v>4.9058937357491592E-3</v>
      </c>
      <c r="L135" s="2"/>
    </row>
    <row r="136" spans="1:12" x14ac:dyDescent="0.25">
      <c r="A136" s="1">
        <v>134</v>
      </c>
      <c r="B136">
        <v>0.3</v>
      </c>
      <c r="C136">
        <v>0.57666666666666666</v>
      </c>
      <c r="I136" s="2">
        <v>42095</v>
      </c>
      <c r="J136">
        <f t="shared" si="6"/>
        <v>0.3</v>
      </c>
      <c r="K136">
        <f t="shared" si="7"/>
        <v>0.15859948178817093</v>
      </c>
      <c r="L136" s="2"/>
    </row>
    <row r="137" spans="1:12" x14ac:dyDescent="0.25">
      <c r="A137" s="1">
        <v>135</v>
      </c>
      <c r="B137">
        <v>1.96</v>
      </c>
      <c r="C137">
        <v>1.96</v>
      </c>
      <c r="I137" s="2">
        <v>42125</v>
      </c>
      <c r="J137">
        <f t="shared" si="6"/>
        <v>1.96</v>
      </c>
      <c r="K137">
        <f t="shared" si="7"/>
        <v>1.0440115900891216</v>
      </c>
      <c r="L137" s="2"/>
    </row>
    <row r="138" spans="1:12" x14ac:dyDescent="0.25">
      <c r="A138" s="1">
        <v>136</v>
      </c>
      <c r="B138">
        <v>3.51</v>
      </c>
      <c r="C138">
        <v>4.3983333333333334</v>
      </c>
      <c r="I138" s="2">
        <v>42156</v>
      </c>
      <c r="J138">
        <f t="shared" si="6"/>
        <v>3.51</v>
      </c>
      <c r="K138">
        <f t="shared" si="7"/>
        <v>3.3578330529784699</v>
      </c>
      <c r="L138" s="2"/>
    </row>
    <row r="139" spans="1:12" x14ac:dyDescent="0.25">
      <c r="A139" s="1">
        <v>137</v>
      </c>
      <c r="B139">
        <v>4.93</v>
      </c>
      <c r="C139">
        <v>4.93</v>
      </c>
      <c r="I139" s="2">
        <v>42186</v>
      </c>
      <c r="J139">
        <f t="shared" si="6"/>
        <v>4.93</v>
      </c>
      <c r="K139">
        <f t="shared" si="7"/>
        <v>3.9345946216220913</v>
      </c>
      <c r="L139" s="2"/>
    </row>
    <row r="140" spans="1:12" x14ac:dyDescent="0.25">
      <c r="A140" s="1">
        <v>138</v>
      </c>
      <c r="B140">
        <v>6.59</v>
      </c>
      <c r="C140">
        <v>5.878333333333333</v>
      </c>
      <c r="I140" s="2">
        <v>42217</v>
      </c>
      <c r="J140">
        <f t="shared" si="6"/>
        <v>6.59</v>
      </c>
      <c r="K140">
        <f t="shared" si="7"/>
        <v>5.0070062644375772</v>
      </c>
      <c r="L140" s="2"/>
    </row>
    <row r="141" spans="1:12" x14ac:dyDescent="0.25">
      <c r="A141" s="1">
        <v>139</v>
      </c>
      <c r="B141">
        <v>8.24</v>
      </c>
      <c r="C141">
        <v>8.2876666666666665</v>
      </c>
      <c r="I141" s="2">
        <v>42248</v>
      </c>
      <c r="J141">
        <f t="shared" si="6"/>
        <v>8.24</v>
      </c>
      <c r="K141">
        <f t="shared" si="7"/>
        <v>7.9207203409944125</v>
      </c>
      <c r="L141" s="2"/>
    </row>
    <row r="142" spans="1:12" x14ac:dyDescent="0.25">
      <c r="A142" s="1">
        <v>140</v>
      </c>
      <c r="B142">
        <v>4.75</v>
      </c>
      <c r="C142">
        <v>5.5722962962962974</v>
      </c>
      <c r="I142" s="2">
        <v>42278</v>
      </c>
      <c r="J142">
        <f t="shared" si="6"/>
        <v>4.75</v>
      </c>
      <c r="K142">
        <f t="shared" si="7"/>
        <v>4.6553833669888602</v>
      </c>
      <c r="L142" s="2"/>
    </row>
    <row r="143" spans="1:12" x14ac:dyDescent="0.25">
      <c r="A143" s="1">
        <v>141</v>
      </c>
      <c r="B143">
        <v>6.6</v>
      </c>
      <c r="C143">
        <v>6.5100000000000007</v>
      </c>
      <c r="I143" s="2">
        <v>42309</v>
      </c>
      <c r="J143">
        <f t="shared" si="6"/>
        <v>6.6</v>
      </c>
      <c r="K143">
        <f t="shared" si="7"/>
        <v>5.7475698465860994</v>
      </c>
      <c r="L143" s="2"/>
    </row>
    <row r="144" spans="1:12" x14ac:dyDescent="0.25">
      <c r="A144" s="1">
        <v>142</v>
      </c>
      <c r="B144">
        <v>2.72</v>
      </c>
      <c r="C144">
        <v>2.3983333333333339</v>
      </c>
      <c r="I144" s="2">
        <v>42339</v>
      </c>
      <c r="J144">
        <f t="shared" si="6"/>
        <v>2.72</v>
      </c>
      <c r="K144">
        <f t="shared" si="7"/>
        <v>1.4074014048976566</v>
      </c>
      <c r="L144" s="2"/>
    </row>
    <row r="145" spans="1:12" x14ac:dyDescent="0.25">
      <c r="A145" s="1">
        <v>143</v>
      </c>
      <c r="B145">
        <v>0.4</v>
      </c>
      <c r="C145">
        <v>0.85377777777777786</v>
      </c>
      <c r="I145" s="2">
        <v>42370</v>
      </c>
      <c r="J145">
        <f t="shared" si="6"/>
        <v>0.4</v>
      </c>
      <c r="K145">
        <f t="shared" si="7"/>
        <v>0.29357962175422014</v>
      </c>
      <c r="L14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บารมี กันทะวงศ์</cp:lastModifiedBy>
  <dcterms:created xsi:type="dcterms:W3CDTF">2023-07-30T15:16:02Z</dcterms:created>
  <dcterms:modified xsi:type="dcterms:W3CDTF">2023-08-01T13:55:57Z</dcterms:modified>
</cp:coreProperties>
</file>