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45" windowHeight="18330"/>
  </bookViews>
  <sheets>
    <sheet name="Sheet1" sheetId="1" r:id="rId1"/>
  </sheets>
  <calcPr calcId="144525"/>
</workbook>
</file>

<file path=xl/sharedStrings.xml><?xml version="1.0" encoding="utf-8"?>
<sst xmlns="http://schemas.openxmlformats.org/spreadsheetml/2006/main" count="53" uniqueCount="30">
  <si>
    <t>System Parameters (defined by hardware)</t>
  </si>
  <si>
    <t>Profiles (Usage of each component mode - defined by software and usage)</t>
  </si>
  <si>
    <t>"off"</t>
  </si>
  <si>
    <t>"sensing"</t>
  </si>
  <si>
    <t>"interactive"</t>
  </si>
  <si>
    <t>Processor (ESP32 S3) x2</t>
  </si>
  <si>
    <t>Active</t>
  </si>
  <si>
    <t>mW</t>
  </si>
  <si>
    <t>Idle</t>
  </si>
  <si>
    <t>Sleep</t>
  </si>
  <si>
    <t>LED</t>
  </si>
  <si>
    <t>On</t>
  </si>
  <si>
    <t>Sensor (BME280)</t>
  </si>
  <si>
    <t>Display (SSD1306)</t>
  </si>
  <si>
    <t>Off (leakage)</t>
  </si>
  <si>
    <t>Guesture Sensor (APDS-9960)</t>
  </si>
  <si>
    <t>Display (Stepper Motor)</t>
  </si>
  <si>
    <t>Battery</t>
  </si>
  <si>
    <t>Sensor Device</t>
  </si>
  <si>
    <t>Capacity</t>
  </si>
  <si>
    <t>mAh</t>
  </si>
  <si>
    <t>hours typical usage</t>
  </si>
  <si>
    <t>Nominal Voltage</t>
  </si>
  <si>
    <t>V</t>
  </si>
  <si>
    <t>Display Device</t>
  </si>
  <si>
    <t>Regulator Efficiency</t>
  </si>
  <si>
    <t>Usage Description</t>
  </si>
  <si>
    <t>The entire device has three modes, namely off, sensing and interactive. The operation of the components in the three modes is as follows:
Off mode
Sensor device (BME280, XIAO ESP32 S3)
BME280: Sleep mode, lowest power consumption.
XIAO ESP32 S3: In deep sleep state, only necessary wake-up interrupts are active.
Display device (XIAO ESP32 S3, SSD1306 0.96’’ OLED, HiLetgo APDS-9960, Step motor, LED)
OLED: Off, nothing is displayed.
Step motor: Inactive, no voltage applied.
LED: Off to indicate the device is not active.
HiLetgo APDS-9960: Off, no gesture detection.
XIAO ESP32 S3: In deep sleep state, only necessary wake-up interrupts are active.
Sensing mode
Sensor device (BME280, XIAO ESP32 S3)
BME280: In idle mode, wake up periodically for data collection.
XIAO ESP32 S3: operates with low power consumption and wakes up periodically to receive data from BME280 and send it to the display device.
Display device (XIAO ESP32 S3, SSD1306 0.96’’ OLED, HiLetgo APDS-9960, Step motor, LED)
OLED: Low brightness or off, configurable to display the most basic information.
Step motor: Inactive.
LED: Lights up intermittently, indicating that the device is powered on.
HiLetgo APDS-9960: On, detects gestures at low frequency.
XIAO ESP32 S3: runs on low power, processes sensor data and responds to user gestures.
Interactive mode
Sensor device (BME280, XIAO ESP32 S3)
BME280: Continuously collects data.
XIAO ESP32 S3: Actively running, processing BME280 data in real time and sending it to the display device.
Display device (XIAO ESP32 S3, SSD1306 0.96’’ OLED, HiLetgo APDS-9960, Step motor, LED)
OLED: operates at full brightness and displays temperature, humidity and barometric pressure data.
Step motor: Adjust the rotation angle according to the humidity data and display the current humidity.
LED: Lights up intermittently, indicating that the device is powered on.
HiLetgo APDS-9960: Continuously detect gestures to allow user interaction.
XIAO ESP32 S3: Active, handling all sensor data and user interaction.</t>
  </si>
  <si>
    <t>Reflections</t>
  </si>
  <si>
    <t>"Days of use" is calculated based on continuous use, so actual usage will be longer than this number.
The optimal size of the battery should be 2000mAh.
I could add the ability to detect no gestures for more than 1 minute and then put both devices into sleep mode to improve usage days and wake the processor and gesture sensors to idle mode every 30 seconds from 6:00am to 9:00am, Wakes the processor and gesture sensor to idle mode every 2 minutes for the remainder of the day and keeps the device in sleep mode at night.</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</si>
</sst>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4">
    <font>
      <sz val="11"/>
      <color theme="1"/>
      <name val="Calibri"/>
      <charset val="134"/>
      <scheme val="minor"/>
    </font>
    <font>
      <b/>
      <sz val="14"/>
      <color theme="1"/>
      <name val="Calibri"/>
      <charset val="134"/>
      <scheme val="minor"/>
    </font>
    <font>
      <sz val="11"/>
      <color theme="0" tint="-0.15"/>
      <name val="Calibri"/>
      <charset val="134"/>
      <scheme val="minor"/>
    </font>
    <font>
      <sz val="11"/>
      <name val="Calibri"/>
      <charset val="134"/>
      <scheme val="minor"/>
    </font>
    <font>
      <sz val="18"/>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4" borderId="4" applyNumberFormat="0" applyAlignment="0" applyProtection="0">
      <alignment vertical="center"/>
    </xf>
    <xf numFmtId="0" fontId="14" fillId="5" borderId="5" applyNumberFormat="0" applyAlignment="0" applyProtection="0">
      <alignment vertical="center"/>
    </xf>
    <xf numFmtId="0" fontId="15" fillId="5" borderId="4" applyNumberFormat="0" applyAlignment="0" applyProtection="0">
      <alignment vertical="center"/>
    </xf>
    <xf numFmtId="0" fontId="16" fillId="6"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4">
    <xf numFmtId="0" fontId="0" fillId="0" borderId="0" xfId="0"/>
    <xf numFmtId="0" fontId="1" fillId="0" borderId="0" xfId="0" applyFont="1" applyAlignment="1">
      <alignment horizontal="left" vertical="center" wrapText="1"/>
    </xf>
    <xf numFmtId="0" fontId="1" fillId="0" borderId="0" xfId="0" applyFont="1"/>
    <xf numFmtId="0" fontId="2" fillId="0" borderId="0" xfId="0" applyFont="1"/>
    <xf numFmtId="0" fontId="1" fillId="0" borderId="0" xfId="0" applyFont="1" applyAlignment="1">
      <alignment horizontal="left" vertical="top" wrapText="1"/>
    </xf>
    <xf numFmtId="0" fontId="1" fillId="0" borderId="0" xfId="0" applyFont="1" applyAlignment="1">
      <alignment horizontal="left"/>
    </xf>
    <xf numFmtId="0" fontId="0" fillId="2" borderId="0" xfId="0" applyFill="1"/>
    <xf numFmtId="9" fontId="0" fillId="2" borderId="0" xfId="0" applyNumberFormat="1" applyFill="1"/>
    <xf numFmtId="9" fontId="0" fillId="0" borderId="0" xfId="0" applyNumberFormat="1"/>
    <xf numFmtId="0" fontId="1" fillId="0" borderId="0" xfId="0" applyFont="1" applyAlignment="1">
      <alignment horizontal="left"/>
    </xf>
    <xf numFmtId="176" fontId="0" fillId="2" borderId="0" xfId="0" applyNumberFormat="1" applyFill="1"/>
    <xf numFmtId="9" fontId="2" fillId="0" borderId="0" xfId="0" applyNumberFormat="1" applyFont="1"/>
    <xf numFmtId="0" fontId="3" fillId="0" borderId="0" xfId="0" applyFont="1" applyAlignment="1">
      <alignment horizontal="left" vertical="top" wrapText="1"/>
    </xf>
    <xf numFmtId="0" fontId="4" fillId="0" borderId="0" xfId="0" applyFont="1" applyAlignment="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J88"/>
  <sheetViews>
    <sheetView tabSelected="1" workbookViewId="0">
      <selection activeCell="J74" sqref="J74"/>
    </sheetView>
  </sheetViews>
  <sheetFormatPr defaultColWidth="9" defaultRowHeight="15"/>
  <cols>
    <col min="2" max="2" width="18.2857142857143" customWidth="1"/>
    <col min="3" max="4" width="18.5714285714286" customWidth="1"/>
    <col min="7" max="9" width="18.1428571428571" customWidth="1"/>
    <col min="10" max="10" width="18.4285714285714" customWidth="1"/>
  </cols>
  <sheetData>
    <row r="5" s="1" customFormat="1" ht="36" customHeight="1" spans="2:7">
      <c r="B5" s="4" t="s">
        <v>0</v>
      </c>
      <c r="C5" s="4"/>
      <c r="D5" s="4"/>
      <c r="E5" s="4"/>
      <c r="F5" s="4"/>
      <c r="G5" s="1" t="s">
        <v>1</v>
      </c>
    </row>
    <row r="7" ht="18.75" spans="7:9">
      <c r="G7" s="2" t="s">
        <v>2</v>
      </c>
      <c r="H7" s="2" t="s">
        <v>3</v>
      </c>
      <c r="I7" s="2" t="s">
        <v>4</v>
      </c>
    </row>
    <row r="8" s="2" customFormat="1" ht="18.75" spans="2:4">
      <c r="B8" s="5" t="s">
        <v>5</v>
      </c>
      <c r="C8" s="5"/>
      <c r="D8" s="5"/>
    </row>
    <row r="9" spans="2:9">
      <c r="B9" t="s">
        <v>6</v>
      </c>
      <c r="C9" s="6">
        <f>80*3.3</f>
        <v>264</v>
      </c>
      <c r="D9" t="s">
        <v>7</v>
      </c>
      <c r="G9" s="7">
        <v>0</v>
      </c>
      <c r="H9" s="7">
        <v>0.1</v>
      </c>
      <c r="I9" s="7">
        <v>0.25</v>
      </c>
    </row>
    <row r="10" spans="2:9">
      <c r="B10" t="s">
        <v>8</v>
      </c>
      <c r="C10" s="6">
        <f>0.24*3.3</f>
        <v>0.792</v>
      </c>
      <c r="D10" t="s">
        <v>7</v>
      </c>
      <c r="G10" s="7">
        <v>0</v>
      </c>
      <c r="H10" s="7">
        <v>0.9</v>
      </c>
      <c r="I10" s="7">
        <v>0.75</v>
      </c>
    </row>
    <row r="11" spans="2:9">
      <c r="B11" t="s">
        <v>9</v>
      </c>
      <c r="C11" s="6">
        <f>0.08*3.3</f>
        <v>0.264</v>
      </c>
      <c r="D11" t="s">
        <v>7</v>
      </c>
      <c r="G11" s="7">
        <v>1</v>
      </c>
      <c r="H11" s="7">
        <v>0</v>
      </c>
      <c r="I11" s="7">
        <v>0</v>
      </c>
    </row>
    <row r="12" spans="7:9">
      <c r="G12" s="8"/>
      <c r="H12" s="8"/>
      <c r="I12" s="8"/>
    </row>
    <row r="13" ht="18.75" spans="2:9">
      <c r="B13" s="2" t="s">
        <v>10</v>
      </c>
      <c r="G13" s="8"/>
      <c r="H13" s="8"/>
      <c r="I13" s="8"/>
    </row>
    <row r="14" spans="2:9">
      <c r="B14" t="s">
        <v>11</v>
      </c>
      <c r="C14" s="6">
        <v>5</v>
      </c>
      <c r="D14" t="s">
        <v>7</v>
      </c>
      <c r="G14" s="7">
        <v>0</v>
      </c>
      <c r="H14" s="7">
        <v>0.05</v>
      </c>
      <c r="I14" s="7">
        <v>0.05</v>
      </c>
    </row>
    <row r="15" spans="7:9">
      <c r="G15" s="8"/>
      <c r="H15" s="8"/>
      <c r="I15" s="8"/>
    </row>
    <row r="16" ht="18.75" spans="2:9">
      <c r="B16" s="5" t="s">
        <v>12</v>
      </c>
      <c r="C16" s="5"/>
      <c r="D16" s="5"/>
      <c r="G16" s="8"/>
      <c r="H16" s="8"/>
      <c r="I16" s="8"/>
    </row>
    <row r="17" spans="2:9">
      <c r="B17" t="s">
        <v>11</v>
      </c>
      <c r="C17" s="6">
        <f>(350+714+340)*3.3/1000</f>
        <v>4.6332</v>
      </c>
      <c r="D17" t="s">
        <v>7</v>
      </c>
      <c r="E17" s="8"/>
      <c r="F17" s="8"/>
      <c r="G17" s="7">
        <v>0</v>
      </c>
      <c r="H17" s="7">
        <v>0.25</v>
      </c>
      <c r="I17" s="7">
        <v>0.25</v>
      </c>
    </row>
    <row r="18" spans="2:9">
      <c r="B18" t="s">
        <v>8</v>
      </c>
      <c r="C18" s="6">
        <f>0.0002*3.3</f>
        <v>0.00066</v>
      </c>
      <c r="D18" t="s">
        <v>7</v>
      </c>
      <c r="E18" s="8"/>
      <c r="F18" s="8"/>
      <c r="G18" s="7">
        <v>0</v>
      </c>
      <c r="H18" s="7">
        <v>0.75</v>
      </c>
      <c r="I18" s="7">
        <v>0.75</v>
      </c>
    </row>
    <row r="19" spans="2:9">
      <c r="B19" t="s">
        <v>9</v>
      </c>
      <c r="C19" s="6">
        <f>0.0001*3.3</f>
        <v>0.00033</v>
      </c>
      <c r="D19" t="s">
        <v>7</v>
      </c>
      <c r="G19" s="7">
        <v>1</v>
      </c>
      <c r="H19" s="7">
        <v>0</v>
      </c>
      <c r="I19" s="7">
        <v>0</v>
      </c>
    </row>
    <row r="20" spans="7:9">
      <c r="G20" s="8"/>
      <c r="H20" s="8"/>
      <c r="I20" s="8"/>
    </row>
    <row r="21" ht="18.75" spans="2:9">
      <c r="B21" s="2" t="s">
        <v>13</v>
      </c>
      <c r="G21" s="8"/>
      <c r="H21" s="8"/>
      <c r="I21" s="8"/>
    </row>
    <row r="22" spans="2:9">
      <c r="B22" t="s">
        <v>11</v>
      </c>
      <c r="C22" s="6">
        <f>7.5*3.3</f>
        <v>24.75</v>
      </c>
      <c r="D22" t="s">
        <v>7</v>
      </c>
      <c r="E22" s="8"/>
      <c r="F22" s="8"/>
      <c r="G22" s="7">
        <v>0</v>
      </c>
      <c r="H22" s="7">
        <v>0</v>
      </c>
      <c r="I22" s="7">
        <v>1</v>
      </c>
    </row>
    <row r="23" spans="2:9">
      <c r="B23" t="s">
        <v>14</v>
      </c>
      <c r="C23" s="6">
        <f>12.5*3.3/1000</f>
        <v>0.04125</v>
      </c>
      <c r="D23" t="s">
        <v>7</v>
      </c>
      <c r="G23" s="7">
        <v>1</v>
      </c>
      <c r="H23" s="7">
        <v>1</v>
      </c>
      <c r="I23" s="7">
        <v>0</v>
      </c>
    </row>
    <row r="24" spans="7:9">
      <c r="G24" s="8"/>
      <c r="H24" s="8"/>
      <c r="I24" s="8"/>
    </row>
    <row r="25" ht="18.75" spans="2:9">
      <c r="B25" s="5" t="s">
        <v>15</v>
      </c>
      <c r="C25" s="5"/>
      <c r="D25" s="5"/>
      <c r="G25" s="8"/>
      <c r="H25" s="8"/>
      <c r="I25" s="8"/>
    </row>
    <row r="26" spans="2:9">
      <c r="B26" t="s">
        <v>11</v>
      </c>
      <c r="C26" s="6">
        <f>100*3.3</f>
        <v>330</v>
      </c>
      <c r="D26" t="s">
        <v>7</v>
      </c>
      <c r="G26" s="7">
        <v>0</v>
      </c>
      <c r="H26" s="7">
        <v>0.2</v>
      </c>
      <c r="I26" s="7">
        <v>0.5</v>
      </c>
    </row>
    <row r="27" spans="2:9">
      <c r="B27" t="s">
        <v>9</v>
      </c>
      <c r="C27" s="6">
        <f>225*3.3/1000</f>
        <v>0.7425</v>
      </c>
      <c r="D27" t="s">
        <v>7</v>
      </c>
      <c r="G27" s="7">
        <v>1</v>
      </c>
      <c r="H27" s="7">
        <v>0.8</v>
      </c>
      <c r="I27" s="7">
        <v>0.5</v>
      </c>
    </row>
    <row r="28" spans="7:9">
      <c r="G28" s="8"/>
      <c r="H28" s="8"/>
      <c r="I28" s="8"/>
    </row>
    <row r="29" ht="18.75" spans="2:9">
      <c r="B29" s="5" t="s">
        <v>16</v>
      </c>
      <c r="C29" s="5"/>
      <c r="D29" s="5"/>
      <c r="G29" s="8"/>
      <c r="H29" s="8"/>
      <c r="I29" s="8"/>
    </row>
    <row r="30" spans="2:9">
      <c r="B30" t="s">
        <v>11</v>
      </c>
      <c r="C30" s="6">
        <f>500*3.3</f>
        <v>1650</v>
      </c>
      <c r="D30" t="s">
        <v>7</v>
      </c>
      <c r="G30" s="7">
        <v>0</v>
      </c>
      <c r="H30" s="7">
        <v>0</v>
      </c>
      <c r="I30" s="7">
        <v>0.2</v>
      </c>
    </row>
    <row r="31" spans="2:9">
      <c r="B31" t="s">
        <v>8</v>
      </c>
      <c r="C31" s="6">
        <f>50*3.3</f>
        <v>165</v>
      </c>
      <c r="D31" t="s">
        <v>7</v>
      </c>
      <c r="G31" s="7">
        <v>0</v>
      </c>
      <c r="H31" s="7">
        <v>0</v>
      </c>
      <c r="I31" s="7">
        <v>0.8</v>
      </c>
    </row>
    <row r="32" spans="2:9">
      <c r="B32" t="s">
        <v>9</v>
      </c>
      <c r="C32" s="6">
        <v>0</v>
      </c>
      <c r="D32" t="s">
        <v>7</v>
      </c>
      <c r="G32" s="7">
        <v>1</v>
      </c>
      <c r="H32" s="7">
        <v>1</v>
      </c>
      <c r="I32" s="7">
        <v>0</v>
      </c>
    </row>
    <row r="33" spans="7:9">
      <c r="G33" s="8"/>
      <c r="H33" s="8"/>
      <c r="I33" s="8"/>
    </row>
    <row r="34" ht="18.75" spans="2:9">
      <c r="B34" s="2" t="s">
        <v>17</v>
      </c>
      <c r="G34" s="9" t="s">
        <v>18</v>
      </c>
      <c r="H34" s="9"/>
      <c r="I34" s="9"/>
    </row>
    <row r="35" spans="2:10">
      <c r="B35" t="s">
        <v>19</v>
      </c>
      <c r="C35" s="6">
        <v>2000</v>
      </c>
      <c r="D35" t="s">
        <v>20</v>
      </c>
      <c r="G35" s="10">
        <f>C35*0.9/(C11+C19)</f>
        <v>6809.66973101805</v>
      </c>
      <c r="H35" s="10">
        <f>C35*0.9/(H9*C9+H10*C10+H14*C14+H17*C17+H18*C18)</f>
        <v>63.1100750150894</v>
      </c>
      <c r="I35" s="10">
        <v>63</v>
      </c>
      <c r="J35" t="s">
        <v>21</v>
      </c>
    </row>
    <row r="36" ht="18.75" spans="2:9">
      <c r="B36" t="s">
        <v>22</v>
      </c>
      <c r="C36" s="6">
        <v>3.7</v>
      </c>
      <c r="D36" t="s">
        <v>23</v>
      </c>
      <c r="G36" s="9" t="s">
        <v>24</v>
      </c>
      <c r="H36" s="9"/>
      <c r="I36" s="9"/>
    </row>
    <row r="37" spans="2:10">
      <c r="B37" s="3" t="s">
        <v>25</v>
      </c>
      <c r="C37" s="11">
        <v>0.9</v>
      </c>
      <c r="D37" s="3"/>
      <c r="G37" s="10">
        <f>C35*0.9/(C11+C23+C27)</f>
        <v>1717.96707229778</v>
      </c>
      <c r="H37" s="10">
        <f>C35*0.9/((H9*C9+H10*C10)+H14*C14+C23+C26)</f>
        <v>5.03631674011528</v>
      </c>
      <c r="I37" s="10">
        <f>C35*0.9/(I9*C9+I10*C10+I14*C14+I22*C22+I26*C26+I27*C27+I30*C30+I31*C31)</f>
        <v>2.50359805289616</v>
      </c>
      <c r="J37" t="s">
        <v>21</v>
      </c>
    </row>
    <row r="39" ht="18.75" spans="2:4">
      <c r="B39" s="5" t="s">
        <v>26</v>
      </c>
      <c r="C39" s="5"/>
      <c r="D39" s="5"/>
    </row>
    <row r="40" s="3" customFormat="1" spans="2:10">
      <c r="B40" s="12" t="s">
        <v>27</v>
      </c>
      <c r="C40" s="12"/>
      <c r="D40" s="12"/>
      <c r="E40" s="12"/>
      <c r="F40" s="12"/>
      <c r="G40" s="12"/>
      <c r="H40" s="12"/>
      <c r="I40" s="12"/>
      <c r="J40" s="12"/>
    </row>
    <row r="41" spans="2:10">
      <c r="B41" s="12"/>
      <c r="C41" s="12"/>
      <c r="D41" s="12"/>
      <c r="E41" s="12"/>
      <c r="F41" s="12"/>
      <c r="G41" s="12"/>
      <c r="H41" s="12"/>
      <c r="I41" s="12"/>
      <c r="J41" s="12"/>
    </row>
    <row r="42" spans="2:10">
      <c r="B42" s="12"/>
      <c r="C42" s="12"/>
      <c r="D42" s="12"/>
      <c r="E42" s="12"/>
      <c r="F42" s="12"/>
      <c r="G42" s="12"/>
      <c r="H42" s="12"/>
      <c r="I42" s="12"/>
      <c r="J42" s="12"/>
    </row>
    <row r="43" spans="2:10">
      <c r="B43" s="12"/>
      <c r="C43" s="12"/>
      <c r="D43" s="12"/>
      <c r="E43" s="12"/>
      <c r="F43" s="12"/>
      <c r="G43" s="12"/>
      <c r="H43" s="12"/>
      <c r="I43" s="12"/>
      <c r="J43" s="12"/>
    </row>
    <row r="44" spans="2:10">
      <c r="B44" s="12"/>
      <c r="C44" s="12"/>
      <c r="D44" s="12"/>
      <c r="E44" s="12"/>
      <c r="F44" s="12"/>
      <c r="G44" s="12"/>
      <c r="H44" s="12"/>
      <c r="I44" s="12"/>
      <c r="J44" s="12"/>
    </row>
    <row r="45" spans="2:10">
      <c r="B45" s="12"/>
      <c r="C45" s="12"/>
      <c r="D45" s="12"/>
      <c r="E45" s="12"/>
      <c r="F45" s="12"/>
      <c r="G45" s="12"/>
      <c r="H45" s="12"/>
      <c r="I45" s="12"/>
      <c r="J45" s="12"/>
    </row>
    <row r="46" spans="2:10">
      <c r="B46" s="12"/>
      <c r="C46" s="12"/>
      <c r="D46" s="12"/>
      <c r="E46" s="12"/>
      <c r="F46" s="12"/>
      <c r="G46" s="12"/>
      <c r="H46" s="12"/>
      <c r="I46" s="12"/>
      <c r="J46" s="12"/>
    </row>
    <row r="47" spans="2:10">
      <c r="B47" s="12"/>
      <c r="C47" s="12"/>
      <c r="D47" s="12"/>
      <c r="E47" s="12"/>
      <c r="F47" s="12"/>
      <c r="G47" s="12"/>
      <c r="H47" s="12"/>
      <c r="I47" s="12"/>
      <c r="J47" s="12"/>
    </row>
    <row r="48" spans="2:10">
      <c r="B48" s="12"/>
      <c r="C48" s="12"/>
      <c r="D48" s="12"/>
      <c r="E48" s="12"/>
      <c r="F48" s="12"/>
      <c r="G48" s="12"/>
      <c r="H48" s="12"/>
      <c r="I48" s="12"/>
      <c r="J48" s="12"/>
    </row>
    <row r="49" spans="2:10">
      <c r="B49" s="12"/>
      <c r="C49" s="12"/>
      <c r="D49" s="12"/>
      <c r="E49" s="12"/>
      <c r="F49" s="12"/>
      <c r="G49" s="12"/>
      <c r="H49" s="12"/>
      <c r="I49" s="12"/>
      <c r="J49" s="12"/>
    </row>
    <row r="50" spans="2:10">
      <c r="B50" s="12"/>
      <c r="C50" s="12"/>
      <c r="D50" s="12"/>
      <c r="E50" s="12"/>
      <c r="F50" s="12"/>
      <c r="G50" s="12"/>
      <c r="H50" s="12"/>
      <c r="I50" s="12"/>
      <c r="J50" s="12"/>
    </row>
    <row r="51" spans="2:10">
      <c r="B51" s="12"/>
      <c r="C51" s="12"/>
      <c r="D51" s="12"/>
      <c r="E51" s="12"/>
      <c r="F51" s="12"/>
      <c r="G51" s="12"/>
      <c r="H51" s="12"/>
      <c r="I51" s="12"/>
      <c r="J51" s="12"/>
    </row>
    <row r="52" spans="2:10">
      <c r="B52" s="12"/>
      <c r="C52" s="12"/>
      <c r="D52" s="12"/>
      <c r="E52" s="12"/>
      <c r="F52" s="12"/>
      <c r="G52" s="12"/>
      <c r="H52" s="12"/>
      <c r="I52" s="12"/>
      <c r="J52" s="12"/>
    </row>
    <row r="53" spans="2:10">
      <c r="B53" s="12"/>
      <c r="C53" s="12"/>
      <c r="D53" s="12"/>
      <c r="E53" s="12"/>
      <c r="F53" s="12"/>
      <c r="G53" s="12"/>
      <c r="H53" s="12"/>
      <c r="I53" s="12"/>
      <c r="J53" s="12"/>
    </row>
    <row r="54" spans="2:10">
      <c r="B54" s="12"/>
      <c r="C54" s="12"/>
      <c r="D54" s="12"/>
      <c r="E54" s="12"/>
      <c r="F54" s="12"/>
      <c r="G54" s="12"/>
      <c r="H54" s="12"/>
      <c r="I54" s="12"/>
      <c r="J54" s="12"/>
    </row>
    <row r="55" spans="2:10">
      <c r="B55" s="12"/>
      <c r="C55" s="12"/>
      <c r="D55" s="12"/>
      <c r="E55" s="12"/>
      <c r="F55" s="12"/>
      <c r="G55" s="12"/>
      <c r="H55" s="12"/>
      <c r="I55" s="12"/>
      <c r="J55" s="12"/>
    </row>
    <row r="56" spans="2:10">
      <c r="B56" s="12"/>
      <c r="C56" s="12"/>
      <c r="D56" s="12"/>
      <c r="E56" s="12"/>
      <c r="F56" s="12"/>
      <c r="G56" s="12"/>
      <c r="H56" s="12"/>
      <c r="I56" s="12"/>
      <c r="J56" s="12"/>
    </row>
    <row r="57" spans="2:10">
      <c r="B57" s="12"/>
      <c r="C57" s="12"/>
      <c r="D57" s="12"/>
      <c r="E57" s="12"/>
      <c r="F57" s="12"/>
      <c r="G57" s="12"/>
      <c r="H57" s="12"/>
      <c r="I57" s="12"/>
      <c r="J57" s="12"/>
    </row>
    <row r="58" spans="2:10">
      <c r="B58" s="12"/>
      <c r="C58" s="12"/>
      <c r="D58" s="12"/>
      <c r="E58" s="12"/>
      <c r="F58" s="12"/>
      <c r="G58" s="12"/>
      <c r="H58" s="12"/>
      <c r="I58" s="12"/>
      <c r="J58" s="12"/>
    </row>
    <row r="59" spans="2:10">
      <c r="B59" s="12"/>
      <c r="C59" s="12"/>
      <c r="D59" s="12"/>
      <c r="E59" s="12"/>
      <c r="F59" s="12"/>
      <c r="G59" s="12"/>
      <c r="H59" s="12"/>
      <c r="I59" s="12"/>
      <c r="J59" s="12"/>
    </row>
    <row r="60" spans="2:10">
      <c r="B60" s="12"/>
      <c r="C60" s="12"/>
      <c r="D60" s="12"/>
      <c r="E60" s="12"/>
      <c r="F60" s="12"/>
      <c r="G60" s="12"/>
      <c r="H60" s="12"/>
      <c r="I60" s="12"/>
      <c r="J60" s="12"/>
    </row>
    <row r="61" spans="2:10">
      <c r="B61" s="12"/>
      <c r="C61" s="12"/>
      <c r="D61" s="12"/>
      <c r="E61" s="12"/>
      <c r="F61" s="12"/>
      <c r="G61" s="12"/>
      <c r="H61" s="12"/>
      <c r="I61" s="12"/>
      <c r="J61" s="12"/>
    </row>
    <row r="62" spans="2:10">
      <c r="B62" s="12"/>
      <c r="C62" s="12"/>
      <c r="D62" s="12"/>
      <c r="E62" s="12"/>
      <c r="F62" s="12"/>
      <c r="G62" s="12"/>
      <c r="H62" s="12"/>
      <c r="I62" s="12"/>
      <c r="J62" s="12"/>
    </row>
    <row r="63" spans="2:10">
      <c r="B63" s="12"/>
      <c r="C63" s="12"/>
      <c r="D63" s="12"/>
      <c r="E63" s="12"/>
      <c r="F63" s="12"/>
      <c r="G63" s="12"/>
      <c r="H63" s="12"/>
      <c r="I63" s="12"/>
      <c r="J63" s="12"/>
    </row>
    <row r="64" spans="2:10">
      <c r="B64" s="12"/>
      <c r="C64" s="12"/>
      <c r="D64" s="12"/>
      <c r="E64" s="12"/>
      <c r="F64" s="12"/>
      <c r="G64" s="12"/>
      <c r="H64" s="12"/>
      <c r="I64" s="12"/>
      <c r="J64" s="12"/>
    </row>
    <row r="65" spans="2:10">
      <c r="B65" s="12"/>
      <c r="C65" s="12"/>
      <c r="D65" s="12"/>
      <c r="E65" s="12"/>
      <c r="F65" s="12"/>
      <c r="G65" s="12"/>
      <c r="H65" s="12"/>
      <c r="I65" s="12"/>
      <c r="J65" s="12"/>
    </row>
    <row r="66" spans="2:10">
      <c r="B66" s="12"/>
      <c r="C66" s="12"/>
      <c r="D66" s="12"/>
      <c r="E66" s="12"/>
      <c r="F66" s="12"/>
      <c r="G66" s="12"/>
      <c r="H66" s="12"/>
      <c r="I66" s="12"/>
      <c r="J66" s="12"/>
    </row>
    <row r="67" spans="2:10">
      <c r="B67" s="12"/>
      <c r="C67" s="12"/>
      <c r="D67" s="12"/>
      <c r="E67" s="12"/>
      <c r="F67" s="12"/>
      <c r="G67" s="12"/>
      <c r="H67" s="12"/>
      <c r="I67" s="12"/>
      <c r="J67" s="12"/>
    </row>
    <row r="68" spans="2:10">
      <c r="B68" s="12"/>
      <c r="C68" s="12"/>
      <c r="D68" s="12"/>
      <c r="E68" s="12"/>
      <c r="F68" s="12"/>
      <c r="G68" s="12"/>
      <c r="H68" s="12"/>
      <c r="I68" s="12"/>
      <c r="J68" s="12"/>
    </row>
    <row r="69" spans="2:10">
      <c r="B69" s="12"/>
      <c r="C69" s="12"/>
      <c r="D69" s="12"/>
      <c r="E69" s="12"/>
      <c r="F69" s="12"/>
      <c r="G69" s="12"/>
      <c r="H69" s="12"/>
      <c r="I69" s="12"/>
      <c r="J69" s="12"/>
    </row>
    <row r="70" spans="2:10">
      <c r="B70" s="12"/>
      <c r="C70" s="12"/>
      <c r="D70" s="12"/>
      <c r="E70" s="12"/>
      <c r="F70" s="12"/>
      <c r="G70" s="12"/>
      <c r="H70" s="12"/>
      <c r="I70" s="12"/>
      <c r="J70" s="12"/>
    </row>
    <row r="71" spans="2:10">
      <c r="B71" s="12"/>
      <c r="C71" s="12"/>
      <c r="D71" s="12"/>
      <c r="E71" s="12"/>
      <c r="F71" s="12"/>
      <c r="G71" s="12"/>
      <c r="H71" s="12"/>
      <c r="I71" s="12"/>
      <c r="J71" s="12"/>
    </row>
    <row r="72" spans="2:10">
      <c r="B72" s="12"/>
      <c r="C72" s="12"/>
      <c r="D72" s="12"/>
      <c r="E72" s="12"/>
      <c r="F72" s="12"/>
      <c r="G72" s="12"/>
      <c r="H72" s="12"/>
      <c r="I72" s="12"/>
      <c r="J72" s="12"/>
    </row>
    <row r="73" spans="2:10">
      <c r="B73" s="12"/>
      <c r="C73" s="12"/>
      <c r="D73" s="12"/>
      <c r="E73" s="12"/>
      <c r="F73" s="12"/>
      <c r="G73" s="12"/>
      <c r="H73" s="12"/>
      <c r="I73" s="12"/>
      <c r="J73" s="12"/>
    </row>
    <row r="75" ht="18.75" spans="2:4">
      <c r="B75" s="5" t="s">
        <v>28</v>
      </c>
      <c r="C75" s="5"/>
      <c r="D75" s="5"/>
    </row>
    <row r="76" spans="2:10">
      <c r="B76" s="13" t="s">
        <v>29</v>
      </c>
      <c r="C76" s="13"/>
      <c r="D76" s="13"/>
      <c r="E76" s="13"/>
      <c r="F76" s="13"/>
      <c r="G76" s="13"/>
      <c r="H76" s="13"/>
      <c r="I76" s="13"/>
      <c r="J76" s="13"/>
    </row>
    <row r="77" spans="2:10">
      <c r="B77" s="13"/>
      <c r="C77" s="13"/>
      <c r="D77" s="13"/>
      <c r="E77" s="13"/>
      <c r="F77" s="13"/>
      <c r="G77" s="13"/>
      <c r="H77" s="13"/>
      <c r="I77" s="13"/>
      <c r="J77" s="13"/>
    </row>
    <row r="78" spans="2:10">
      <c r="B78" s="13"/>
      <c r="C78" s="13"/>
      <c r="D78" s="13"/>
      <c r="E78" s="13"/>
      <c r="F78" s="13"/>
      <c r="G78" s="13"/>
      <c r="H78" s="13"/>
      <c r="I78" s="13"/>
      <c r="J78" s="13"/>
    </row>
    <row r="79" spans="2:10">
      <c r="B79" s="13"/>
      <c r="C79" s="13"/>
      <c r="D79" s="13"/>
      <c r="E79" s="13"/>
      <c r="F79" s="13"/>
      <c r="G79" s="13"/>
      <c r="H79" s="13"/>
      <c r="I79" s="13"/>
      <c r="J79" s="13"/>
    </row>
    <row r="80" spans="2:10">
      <c r="B80" s="13"/>
      <c r="C80" s="13"/>
      <c r="D80" s="13"/>
      <c r="E80" s="13"/>
      <c r="F80" s="13"/>
      <c r="G80" s="13"/>
      <c r="H80" s="13"/>
      <c r="I80" s="13"/>
      <c r="J80" s="13"/>
    </row>
    <row r="81" spans="2:10">
      <c r="B81" s="13"/>
      <c r="C81" s="13"/>
      <c r="D81" s="13"/>
      <c r="E81" s="13"/>
      <c r="F81" s="13"/>
      <c r="G81" s="13"/>
      <c r="H81" s="13"/>
      <c r="I81" s="13"/>
      <c r="J81" s="13"/>
    </row>
    <row r="82" spans="2:10">
      <c r="B82" s="13"/>
      <c r="C82" s="13"/>
      <c r="D82" s="13"/>
      <c r="E82" s="13"/>
      <c r="F82" s="13"/>
      <c r="G82" s="13"/>
      <c r="H82" s="13"/>
      <c r="I82" s="13"/>
      <c r="J82" s="13"/>
    </row>
    <row r="83" spans="2:10">
      <c r="B83" s="13"/>
      <c r="C83" s="13"/>
      <c r="D83" s="13"/>
      <c r="E83" s="13"/>
      <c r="F83" s="13"/>
      <c r="G83" s="13"/>
      <c r="H83" s="13"/>
      <c r="I83" s="13"/>
      <c r="J83" s="13"/>
    </row>
    <row r="84" spans="2:10">
      <c r="B84" s="13"/>
      <c r="C84" s="13"/>
      <c r="D84" s="13"/>
      <c r="E84" s="13"/>
      <c r="F84" s="13"/>
      <c r="G84" s="13"/>
      <c r="H84" s="13"/>
      <c r="I84" s="13"/>
      <c r="J84" s="13"/>
    </row>
    <row r="85" spans="2:10">
      <c r="B85" s="13"/>
      <c r="C85" s="13"/>
      <c r="D85" s="13"/>
      <c r="E85" s="13"/>
      <c r="F85" s="13"/>
      <c r="G85" s="13"/>
      <c r="H85" s="13"/>
      <c r="I85" s="13"/>
      <c r="J85" s="13"/>
    </row>
    <row r="86" spans="2:10">
      <c r="B86" s="13"/>
      <c r="C86" s="13"/>
      <c r="D86" s="13"/>
      <c r="E86" s="13"/>
      <c r="F86" s="13"/>
      <c r="G86" s="13"/>
      <c r="H86" s="13"/>
      <c r="I86" s="13"/>
      <c r="J86" s="13"/>
    </row>
    <row r="87" spans="2:10">
      <c r="B87" s="13"/>
      <c r="C87" s="13"/>
      <c r="D87" s="13"/>
      <c r="E87" s="13"/>
      <c r="F87" s="13"/>
      <c r="G87" s="13"/>
      <c r="H87" s="13"/>
      <c r="I87" s="13"/>
      <c r="J87" s="13"/>
    </row>
    <row r="88" spans="2:10">
      <c r="B88" s="13"/>
      <c r="C88" s="13"/>
      <c r="D88" s="13"/>
      <c r="E88" s="13"/>
      <c r="F88" s="13"/>
      <c r="G88" s="13"/>
      <c r="H88" s="13"/>
      <c r="I88" s="13"/>
      <c r="J88" s="13"/>
    </row>
  </sheetData>
  <mergeCells count="12">
    <mergeCell ref="B5:F5"/>
    <mergeCell ref="G5:J5"/>
    <mergeCell ref="B8:D8"/>
    <mergeCell ref="B16:D16"/>
    <mergeCell ref="B25:D25"/>
    <mergeCell ref="B29:D29"/>
    <mergeCell ref="G34:I34"/>
    <mergeCell ref="G36:I36"/>
    <mergeCell ref="B39:D39"/>
    <mergeCell ref="B75:D75"/>
    <mergeCell ref="B40:J73"/>
    <mergeCell ref="B76:J88"/>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Krant</cp:lastModifiedBy>
  <dcterms:created xsi:type="dcterms:W3CDTF">2024-02-05T00:22:00Z</dcterms:created>
  <dcterms:modified xsi:type="dcterms:W3CDTF">2024-02-06T02:08:36Z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4CB02FDDD29E4F19A3B885B6EC39F55D_12</vt:lpwstr>
  </property>
  <property fmtid="{D5CDD505-2E9C-101B-9397-08002B2CF9AE}" pid="3" name="KSOProductBuildVer">
    <vt:lpwstr>1033-12.2.0.13431</vt:lpwstr>
  </property>
</Properties>
</file>