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  <sheet name="Лист2" sheetId="2" state="visible" r:id="rId4"/>
    <sheet name="Лист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<sst xmlns="http://schemas.openxmlformats.org/spreadsheetml/2006/main" count="354" uniqueCount="124">
  <si>
    <t xml:space="preserve">Практика </t>
  </si>
  <si>
    <t xml:space="preserve">Затраты на оплату труда. </t>
  </si>
  <si>
    <t xml:space="preserve">При формировании расходов по обычным видам деятельности (себестоимости) должна быть обеспечена их группировка по следующим элементам:</t>
  </si>
  <si>
    <t xml:space="preserve">•    материальные затраты;</t>
  </si>
  <si>
    <t xml:space="preserve">•     затраты на оплату труда;</t>
  </si>
  <si>
    <t xml:space="preserve">•    отчисления на социальные нужды;</t>
  </si>
  <si>
    <t xml:space="preserve">•    амортизация;</t>
  </si>
  <si>
    <t xml:space="preserve">•  прочие затраты (ремонт основных средств, почтово-телеграфные, телефонные, командиро­вочные, представительские и др.).</t>
  </si>
  <si>
    <t xml:space="preserve">Эта группировка является единой и обязательной для организа­ций всех отраслей народного хозяйства. Группировка затрат по эко­номическим элементам показывает, что именно израсходовано на про­изводство продукции, каково соотношение отдельных элементов зат­рат в общей сумме расходов.</t>
  </si>
  <si>
    <t xml:space="preserve">Экономический элемент расходов - это однородный их вид, который невозможно разложить на составные части (пример - сто­имость покупной электроэнергии).</t>
  </si>
  <si>
    <t xml:space="preserve">На практике под элементом расхода понимают экономически однородные затраты (материальные затраты, затраты на оплату труда, отчисления на социальные  нужды, прочие затраты)</t>
  </si>
  <si>
    <t xml:space="preserve">Задача</t>
  </si>
  <si>
    <r>
      <rPr>
        <sz val="16"/>
        <color rgb="FFFF0000"/>
        <rFont val="Calibri"/>
        <family val="2"/>
        <charset val="204"/>
      </rPr>
      <t xml:space="preserve">Определите затраты на оплату труда</t>
    </r>
    <r>
      <rPr>
        <sz val="11"/>
        <color theme="1"/>
        <rFont val="Calibri"/>
        <family val="2"/>
        <charset val="204"/>
      </rPr>
      <t xml:space="preserve">,  суммы к выплате, удержите НДФЛ (налог на доходы физических лиц) сотрудника работающего в организации связи,</t>
    </r>
  </si>
  <si>
    <t xml:space="preserve">при следующих исходных данных, представленных в таблице, по вариантам:</t>
  </si>
  <si>
    <t xml:space="preserve">Для выполнения задания используйте производственный календарь за 2022г. По ссылке: https://www.consultant.ru/law/ref/calendar/proizvodstvennye/2022</t>
  </si>
  <si>
    <t xml:space="preserve">Исходные данные</t>
  </si>
  <si>
    <t xml:space="preserve">Вариант</t>
  </si>
  <si>
    <t xml:space="preserve">Оклад сотрудника</t>
  </si>
  <si>
    <t xml:space="preserve">Месяц начисления</t>
  </si>
  <si>
    <t xml:space="preserve">Январь </t>
  </si>
  <si>
    <t xml:space="preserve">Февраль</t>
  </si>
  <si>
    <t xml:space="preserve">март</t>
  </si>
  <si>
    <t xml:space="preserve">апрель</t>
  </si>
  <si>
    <t xml:space="preserve">май</t>
  </si>
  <si>
    <t xml:space="preserve">июнь</t>
  </si>
  <si>
    <t xml:space="preserve">июль</t>
  </si>
  <si>
    <t xml:space="preserve">август</t>
  </si>
  <si>
    <t xml:space="preserve">сентябрь</t>
  </si>
  <si>
    <t xml:space="preserve">октябрь</t>
  </si>
  <si>
    <t xml:space="preserve">ноябрь</t>
  </si>
  <si>
    <t xml:space="preserve">декабрь</t>
  </si>
  <si>
    <t xml:space="preserve">февраль</t>
  </si>
  <si>
    <t xml:space="preserve">Июль</t>
  </si>
  <si>
    <t xml:space="preserve">январь</t>
  </si>
  <si>
    <t xml:space="preserve">Март</t>
  </si>
  <si>
    <t xml:space="preserve">Дни ежегодного отпуска</t>
  </si>
  <si>
    <t xml:space="preserve">25-31 января</t>
  </si>
  <si>
    <t xml:space="preserve">1-14 февраля</t>
  </si>
  <si>
    <t xml:space="preserve">18-31 марта</t>
  </si>
  <si>
    <t xml:space="preserve">18-31 апреля</t>
  </si>
  <si>
    <t xml:space="preserve">01-14мая</t>
  </si>
  <si>
    <t xml:space="preserve">1-14 июня</t>
  </si>
  <si>
    <t xml:space="preserve">1-14 июля</t>
  </si>
  <si>
    <t xml:space="preserve">1-14 августа</t>
  </si>
  <si>
    <t xml:space="preserve">14-28 сентябрь</t>
  </si>
  <si>
    <t xml:space="preserve">1-14 октября</t>
  </si>
  <si>
    <t xml:space="preserve">1-14 ноябрь</t>
  </si>
  <si>
    <t xml:space="preserve">15-31 декабря</t>
  </si>
  <si>
    <t xml:space="preserve">15-28февраль</t>
  </si>
  <si>
    <t xml:space="preserve">март 15-30</t>
  </si>
  <si>
    <t xml:space="preserve">1-16 апрель</t>
  </si>
  <si>
    <t xml:space="preserve">16-30май</t>
  </si>
  <si>
    <t xml:space="preserve">1-18 июнь</t>
  </si>
  <si>
    <t xml:space="preserve">4-19 июль</t>
  </si>
  <si>
    <t xml:space="preserve">18-31 августа</t>
  </si>
  <si>
    <t xml:space="preserve">18-31 июля</t>
  </si>
  <si>
    <t xml:space="preserve">август 18-31</t>
  </si>
  <si>
    <t xml:space="preserve">1-17 сентябрь</t>
  </si>
  <si>
    <t xml:space="preserve">14-29 октябрь</t>
  </si>
  <si>
    <t xml:space="preserve">1-17 ноябрь</t>
  </si>
  <si>
    <t xml:space="preserve">15-28 декабрь</t>
  </si>
  <si>
    <t xml:space="preserve">16-31 январь</t>
  </si>
  <si>
    <t xml:space="preserve">1-16 февраль</t>
  </si>
  <si>
    <t xml:space="preserve">01-14 марта</t>
  </si>
  <si>
    <t xml:space="preserve"> </t>
  </si>
  <si>
    <t xml:space="preserve">Сумма оплаты за отпуск</t>
  </si>
  <si>
    <t xml:space="preserve">см.вариант</t>
  </si>
  <si>
    <t xml:space="preserve">см.вар.</t>
  </si>
  <si>
    <t xml:space="preserve">см.вар</t>
  </si>
  <si>
    <t xml:space="preserve">Кол. детей</t>
  </si>
  <si>
    <t xml:space="preserve">Премия от оклада за фактически отработанное время в %</t>
  </si>
  <si>
    <t xml:space="preserve">При начислении оплаты за отработанное время пользоваться производственным  календарем 2021 г. </t>
  </si>
  <si>
    <r>
      <rPr>
        <sz val="14"/>
        <color theme="1"/>
        <rFont val="Calibri"/>
        <family val="2"/>
        <charset val="204"/>
      </rPr>
      <t xml:space="preserve">Рд=ОК/КР</t>
    </r>
    <r>
      <rPr>
        <sz val="11"/>
        <color theme="1"/>
        <rFont val="Calibri"/>
        <family val="2"/>
        <charset val="204"/>
      </rPr>
      <t xml:space="preserve">         </t>
    </r>
    <r>
      <rPr>
        <sz val="14"/>
        <color theme="1"/>
        <rFont val="Calibri"/>
        <family val="2"/>
        <charset val="204"/>
      </rPr>
      <t xml:space="preserve">Рд</t>
    </r>
    <r>
      <rPr>
        <sz val="11"/>
        <color theme="1"/>
        <rFont val="Calibri"/>
        <family val="2"/>
        <charset val="204"/>
      </rPr>
      <t xml:space="preserve">-стоимость рабочего дня; </t>
    </r>
    <r>
      <rPr>
        <sz val="14"/>
        <color theme="1"/>
        <rFont val="Calibri"/>
        <family val="2"/>
        <charset val="204"/>
      </rPr>
      <t xml:space="preserve">КР</t>
    </r>
    <r>
      <rPr>
        <sz val="11"/>
        <color theme="1"/>
        <rFont val="Calibri"/>
        <family val="2"/>
        <charset val="204"/>
      </rPr>
      <t xml:space="preserve">-количество </t>
    </r>
    <r>
      <rPr>
        <sz val="14"/>
        <color rgb="FFFF0000"/>
        <rFont val="Calibri"/>
        <family val="2"/>
        <charset val="204"/>
      </rPr>
      <t xml:space="preserve">рабочих</t>
    </r>
    <r>
      <rPr>
        <sz val="11"/>
        <color theme="1"/>
        <rFont val="Calibri"/>
        <family val="2"/>
        <charset val="204"/>
      </rPr>
      <t xml:space="preserve"> дней в мес.; ОК-оклад   </t>
    </r>
  </si>
  <si>
    <r>
      <rPr>
        <sz val="14"/>
        <color theme="1"/>
        <rFont val="Calibri"/>
        <family val="2"/>
        <charset val="204"/>
      </rPr>
      <t xml:space="preserve">Н</t>
    </r>
    <r>
      <rPr>
        <sz val="11"/>
        <color theme="1"/>
        <rFont val="Calibri"/>
        <family val="2"/>
        <charset val="204"/>
      </rPr>
      <t xml:space="preserve">=</t>
    </r>
    <r>
      <rPr>
        <sz val="14"/>
        <color theme="1"/>
        <rFont val="Calibri"/>
        <family val="2"/>
        <charset val="204"/>
      </rPr>
      <t xml:space="preserve">Рд</t>
    </r>
    <r>
      <rPr>
        <sz val="11"/>
        <color theme="1"/>
        <rFont val="Calibri"/>
        <family val="2"/>
        <charset val="204"/>
      </rPr>
      <t xml:space="preserve">*КОД           КОД- количество отработанных  дней в месяце</t>
    </r>
  </si>
  <si>
    <t xml:space="preserve">З =Н+О+П</t>
  </si>
  <si>
    <r>
      <rPr>
        <sz val="18"/>
        <color theme="1"/>
        <rFont val="Calibri"/>
        <family val="2"/>
        <charset val="204"/>
      </rPr>
      <t xml:space="preserve">З </t>
    </r>
    <r>
      <rPr>
        <sz val="11"/>
        <color theme="1"/>
        <rFont val="Calibri"/>
        <family val="2"/>
        <charset val="204"/>
      </rPr>
      <t xml:space="preserve">- затраты на оплату труда</t>
    </r>
  </si>
  <si>
    <r>
      <rPr>
        <sz val="20"/>
        <color theme="1"/>
        <rFont val="Calibri"/>
        <family val="2"/>
        <charset val="204"/>
      </rPr>
      <t xml:space="preserve">Н </t>
    </r>
    <r>
      <rPr>
        <sz val="11"/>
        <color theme="1"/>
        <rFont val="Calibri"/>
        <family val="2"/>
        <charset val="204"/>
      </rPr>
      <t xml:space="preserve">- начисленная оплата по окладу за фактически отработанное время (см. календарь)</t>
    </r>
  </si>
  <si>
    <r>
      <rPr>
        <sz val="20"/>
        <color theme="1"/>
        <rFont val="Calibri"/>
        <family val="2"/>
        <charset val="204"/>
      </rPr>
      <t xml:space="preserve">О </t>
    </r>
    <r>
      <rPr>
        <sz val="11"/>
        <color theme="1"/>
        <rFont val="Calibri"/>
        <family val="2"/>
        <charset val="204"/>
      </rPr>
      <t xml:space="preserve">- сумма оплаты за время отпуска</t>
    </r>
  </si>
  <si>
    <r>
      <rPr>
        <sz val="20"/>
        <color theme="1"/>
        <rFont val="Calibri"/>
        <family val="2"/>
        <charset val="204"/>
      </rPr>
      <t xml:space="preserve">П </t>
    </r>
    <r>
      <rPr>
        <sz val="11"/>
        <color theme="1"/>
        <rFont val="Calibri"/>
        <family val="2"/>
        <charset val="204"/>
      </rPr>
      <t xml:space="preserve">- премия</t>
    </r>
  </si>
  <si>
    <t xml:space="preserve">НДФЛ=( З- (стандартные вычеты))*0,13</t>
  </si>
  <si>
    <t xml:space="preserve">Стандартные вычеты при расчета НДФЛ предоставляются на 1 ребенка в размере 1400руб., на 2-го –1400, на третьего ребенка 3000руб.</t>
  </si>
  <si>
    <t xml:space="preserve">13%  или (0.13) ставка налога на доходы физических лиц для резидентов( резиденты – физ. Лица, пребывающие на территории РФ более 183 дней.</t>
  </si>
  <si>
    <t xml:space="preserve">В=З-НДФЛ</t>
  </si>
  <si>
    <r>
      <rPr>
        <sz val="20"/>
        <color theme="1"/>
        <rFont val="Calibri"/>
        <family val="2"/>
        <charset val="204"/>
      </rPr>
      <t xml:space="preserve">В</t>
    </r>
    <r>
      <rPr>
        <sz val="11"/>
        <color theme="1"/>
        <rFont val="Calibri"/>
        <family val="2"/>
        <charset val="204"/>
      </rPr>
      <t xml:space="preserve">- зарплата к выплате</t>
    </r>
  </si>
  <si>
    <t xml:space="preserve">Дней в 
Отпуске 
14</t>
  </si>
  <si>
    <t xml:space="preserve">Оклад</t>
  </si>
  <si>
    <t xml:space="preserve">Начислено за отработанное время</t>
  </si>
  <si>
    <t xml:space="preserve">Премия</t>
  </si>
  <si>
    <t xml:space="preserve">Отпуск</t>
  </si>
  <si>
    <t xml:space="preserve">Итого начислено</t>
  </si>
  <si>
    <t xml:space="preserve">Удержан НДФЛ</t>
  </si>
  <si>
    <t xml:space="preserve">К выплате</t>
  </si>
  <si>
    <t xml:space="preserve">Кол-во
Детей</t>
  </si>
  <si>
    <t xml:space="preserve">НДФЛ</t>
  </si>
  <si>
    <t xml:space="preserve">1.</t>
  </si>
  <si>
    <t xml:space="preserve">Расчет НДФЛ</t>
  </si>
  <si>
    <t xml:space="preserve">2.</t>
  </si>
  <si>
    <t xml:space="preserve">Расчет за отработанное время</t>
  </si>
  <si>
    <t xml:space="preserve">3.</t>
  </si>
  <si>
    <t xml:space="preserve">Затраты на оплату труда</t>
  </si>
  <si>
    <t xml:space="preserve"> Законченная работа должна состоять из титульного листа, номера задания,</t>
  </si>
  <si>
    <t xml:space="preserve"> соответствующего номеру в списке группы. (см. файл группы), ФИО студента, расчетов с выводами</t>
  </si>
  <si>
    <r>
      <rPr>
        <i val="true"/>
        <sz val="14"/>
        <color rgb="FFFF0000"/>
        <rFont val="Calibri"/>
        <family val="2"/>
        <charset val="204"/>
      </rPr>
      <t xml:space="preserve">Задание выполнять используя Excel.</t>
    </r>
    <r>
      <rPr>
        <u val="single"/>
        <sz val="11"/>
        <color theme="1"/>
        <rFont val="Calibri"/>
        <family val="2"/>
        <charset val="204"/>
      </rPr>
      <t xml:space="preserve"> </t>
    </r>
  </si>
  <si>
    <r>
      <rPr>
        <i val="true"/>
        <u val="single"/>
        <sz val="11"/>
        <color theme="1"/>
        <rFont val="Calibri"/>
        <family val="2"/>
        <charset val="204"/>
      </rPr>
      <t xml:space="preserve">Без выводов задание не будет принято .</t>
    </r>
    <r>
      <rPr>
        <i val="true"/>
        <u val="single"/>
        <sz val="16"/>
        <color theme="1"/>
        <rFont val="Calibri"/>
        <family val="2"/>
        <charset val="204"/>
      </rPr>
      <t xml:space="preserve">Определите сумму формирующую затраты на оплату труда</t>
    </r>
  </si>
  <si>
    <t xml:space="preserve">Ваш вариант –порядковый номер в группе. </t>
  </si>
  <si>
    <t xml:space="preserve">дн</t>
  </si>
  <si>
    <r>
      <rPr>
        <i val="true"/>
        <sz val="14"/>
        <color rgb="FFFF0000"/>
        <rFont val="Calibri"/>
        <family val="2"/>
        <charset val="204"/>
      </rPr>
      <t xml:space="preserve">Для получения зачета необходимо выполнить все задания</t>
    </r>
    <r>
      <rPr>
        <sz val="11"/>
        <color theme="1"/>
        <rFont val="Calibri"/>
        <family val="2"/>
        <charset val="204"/>
      </rPr>
      <t xml:space="preserve">                 </t>
    </r>
  </si>
  <si>
    <t xml:space="preserve">Вариант </t>
  </si>
  <si>
    <t xml:space="preserve">1,13,27</t>
  </si>
  <si>
    <t xml:space="preserve">3,15,29</t>
  </si>
  <si>
    <t xml:space="preserve">4,16,30</t>
  </si>
  <si>
    <t xml:space="preserve">8, 20,22</t>
  </si>
  <si>
    <t xml:space="preserve">9,23,29</t>
  </si>
  <si>
    <t xml:space="preserve">10,3,24</t>
  </si>
  <si>
    <t xml:space="preserve">14дн</t>
  </si>
  <si>
    <t xml:space="preserve">авгувст</t>
  </si>
  <si>
    <t xml:space="preserve">15дн</t>
  </si>
  <si>
    <t xml:space="preserve">10дн</t>
  </si>
  <si>
    <t xml:space="preserve">?</t>
  </si>
  <si>
    <t xml:space="preserve">Сумма</t>
  </si>
  <si>
    <t xml:space="preserve">2,14,28</t>
  </si>
  <si>
    <t xml:space="preserve">Среднедневной заработок</t>
  </si>
  <si>
    <t xml:space="preserve">х</t>
  </si>
  <si>
    <t xml:space="preserve">16дн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</si>
</sst>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mm/yy"/>
    <numFmt numFmtId="166" formatCode="#,##0.00"/>
    <numFmt numFmtId="167" formatCode="#,##0"/>
    <numFmt numFmtId="168" formatCode="0.00"/>
    <numFmt numFmtId="169" formatCode="_-* #,##0.00\ _₽_-;\-* #,##0.00\ _₽_-;_-* \-??\ _₽_-;_-@_-"/>
  </numFmts>
  <fonts count="19">
    <font>
      <sz val="11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theme="1"/>
      <name val="Calibri"/>
      <family val="2"/>
      <charset val="204"/>
    </font>
    <font>
      <sz val="16"/>
      <color theme="1"/>
      <name val="Calibri"/>
      <family val="2"/>
      <charset val="204"/>
    </font>
    <font>
      <sz val="22"/>
      <color theme="1"/>
      <name val="Calibri"/>
      <family val="2"/>
      <charset val="204"/>
    </font>
    <font>
      <sz val="16"/>
      <color rgb="FFFF0000"/>
      <name val="Calibri"/>
      <family val="2"/>
      <charset val="204"/>
    </font>
    <font>
      <b val="true"/>
      <sz val="11"/>
      <color theme="1"/>
      <name val="Calibri"/>
      <family val="2"/>
      <charset val="204"/>
    </font>
    <font>
      <sz val="11"/>
      <color rgb="FFFF0000"/>
      <name val="Calibri"/>
      <family val="2"/>
      <charset val="204"/>
    </font>
    <font>
      <sz val="14"/>
      <color theme="1"/>
      <name val="Calibri"/>
      <family val="2"/>
      <charset val="204"/>
    </font>
    <font>
      <sz val="14"/>
      <color rgb="FFFF0000"/>
      <name val="Calibri"/>
      <family val="2"/>
      <charset val="204"/>
    </font>
    <font>
      <sz val="18"/>
      <color theme="1"/>
      <name val="Calibri"/>
      <family val="2"/>
      <charset val="204"/>
    </font>
    <font>
      <sz val="24"/>
      <color theme="1"/>
      <name val="Calibri"/>
      <family val="2"/>
      <charset val="204"/>
    </font>
    <font>
      <sz val="11"/>
      <color theme="1"/>
      <name val="Calibri"/>
      <family val="2"/>
      <charset val="1"/>
    </font>
    <font>
      <i val="true"/>
      <sz val="14"/>
      <color rgb="FFFF0000"/>
      <name val="Calibri"/>
      <family val="2"/>
      <charset val="204"/>
    </font>
    <font>
      <u val="single"/>
      <sz val="11"/>
      <color theme="1"/>
      <name val="Calibri"/>
      <family val="2"/>
      <charset val="204"/>
    </font>
    <font>
      <i val="true"/>
      <u val="single"/>
      <sz val="11"/>
      <color theme="1"/>
      <name val="Calibri"/>
      <family val="2"/>
      <charset val="204"/>
    </font>
    <font>
      <i val="true"/>
      <u val="single"/>
      <sz val="16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2" borderId="4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0" fillId="0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4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BD85"/>
  <sheetViews>
    <sheetView showFormulas="false" showGridLines="true" showRowColHeaders="true" showZeros="true" rightToLeft="false" tabSelected="true" showOutlineSymbols="true" defaultGridColor="true" view="normal" topLeftCell="A32" colorId="64" zoomScale="110" zoomScaleNormal="110" zoomScalePageLayoutView="100" workbookViewId="0">
      <selection pane="topLeft" activeCell="J47" activeCellId="0" sqref="J47"/>
    </sheetView>
  </sheetViews>
  <sheetFormatPr defaultColWidth="8.60546875" defaultRowHeight="14.25" zeroHeight="false" outlineLevelRow="0" outlineLevelCol="0"/>
  <cols>
    <col collapsed="false" customWidth="true" hidden="false" outlineLevel="0" max="2" min="2" style="1" width="14.33"/>
    <col collapsed="false" customWidth="true" hidden="false" outlineLevel="0" max="3" min="3" style="1" width="13.02"/>
    <col collapsed="false" customWidth="true" hidden="false" outlineLevel="0" max="4" min="4" style="1" width="11.67"/>
    <col collapsed="false" customWidth="true" hidden="false" outlineLevel="0" max="5" min="5" style="1" width="10.33"/>
    <col collapsed="false" customWidth="true" hidden="false" outlineLevel="0" max="6" min="6" style="1" width="11.67"/>
    <col collapsed="false" customWidth="true" hidden="false" outlineLevel="0" max="7" min="7" style="1" width="11"/>
    <col collapsed="false" customWidth="true" hidden="false" outlineLevel="0" max="8" min="8" style="1" width="10.44"/>
    <col collapsed="false" customWidth="true" hidden="false" outlineLevel="0" max="10" min="10" style="1" width="10.09"/>
    <col collapsed="false" customWidth="true" hidden="false" outlineLevel="0" max="13" min="13" style="1" width="10.09"/>
  </cols>
  <sheetData>
    <row r="2" customFormat="false" ht="24.45" hidden="false" customHeight="false" outlineLevel="0" collapsed="false">
      <c r="B2" s="2" t="s">
        <v>0</v>
      </c>
    </row>
    <row r="3" customFormat="false" ht="24.45" hidden="false" customHeight="false" outlineLevel="0" collapsed="false">
      <c r="B3" s="2" t="s">
        <v>1</v>
      </c>
    </row>
    <row r="4" customFormat="false" ht="14.25" hidden="false" customHeight="false" outlineLevel="0" collapsed="false">
      <c r="B4" s="1" t="s">
        <v>2</v>
      </c>
    </row>
    <row r="6" customFormat="false" ht="14.25" hidden="false" customHeight="false" outlineLevel="0" collapsed="false">
      <c r="B6" s="1" t="s">
        <v>3</v>
      </c>
    </row>
    <row r="7" customFormat="false" ht="19.7" hidden="false" customHeight="false" outlineLevel="0" collapsed="false">
      <c r="B7" s="3" t="s">
        <v>4</v>
      </c>
      <c r="C7" s="4"/>
      <c r="D7" s="4"/>
      <c r="E7" s="4"/>
    </row>
    <row r="8" customFormat="false" ht="14.25" hidden="false" customHeight="false" outlineLevel="0" collapsed="false">
      <c r="B8" s="1" t="s">
        <v>5</v>
      </c>
    </row>
    <row r="9" customFormat="false" ht="14.25" hidden="false" customHeight="false" outlineLevel="0" collapsed="false">
      <c r="B9" s="1" t="s">
        <v>6</v>
      </c>
    </row>
    <row r="10" customFormat="false" ht="14.25" hidden="false" customHeight="false" outlineLevel="0" collapsed="false">
      <c r="B10" s="1" t="s">
        <v>7</v>
      </c>
    </row>
    <row r="12" customFormat="false" ht="14.25" hidden="false" customHeight="false" outlineLevel="0" collapsed="false">
      <c r="B12" s="1" t="s">
        <v>8</v>
      </c>
    </row>
    <row r="13" customFormat="false" ht="14.25" hidden="false" customHeight="false" outlineLevel="0" collapsed="false">
      <c r="B13" s="1" t="s">
        <v>9</v>
      </c>
    </row>
    <row r="14" customFormat="false" ht="14.25" hidden="false" customHeight="false" outlineLevel="0" collapsed="false">
      <c r="B14" s="1" t="s">
        <v>10</v>
      </c>
    </row>
    <row r="16" customFormat="false" ht="26.8" hidden="false" customHeight="false" outlineLevel="0" collapsed="false">
      <c r="B16" s="5" t="s">
        <v>11</v>
      </c>
    </row>
    <row r="17" customFormat="false" ht="17.3" hidden="false" customHeight="false" outlineLevel="0" collapsed="false">
      <c r="B17" s="6" t="s">
        <v>12</v>
      </c>
    </row>
    <row r="18" customFormat="false" ht="14.25" hidden="false" customHeight="false" outlineLevel="0" collapsed="false">
      <c r="B18" s="1" t="s">
        <v>13</v>
      </c>
    </row>
    <row r="19" customFormat="false" ht="14.25" hidden="false" customHeight="false" outlineLevel="0" collapsed="false">
      <c r="B19" s="1" t="s">
        <v>14</v>
      </c>
    </row>
    <row r="21" customFormat="false" ht="14.25" hidden="false" customHeight="true" outlineLevel="0" collapsed="false">
      <c r="B21" s="7" t="s">
        <v>15</v>
      </c>
      <c r="C21" s="8" t="s">
        <v>16</v>
      </c>
      <c r="D21" s="8" t="s">
        <v>16</v>
      </c>
      <c r="E21" s="8" t="s">
        <v>16</v>
      </c>
      <c r="F21" s="8" t="s">
        <v>16</v>
      </c>
      <c r="G21" s="8" t="s">
        <v>16</v>
      </c>
      <c r="H21" s="9" t="s">
        <v>16</v>
      </c>
      <c r="I21" s="8" t="s">
        <v>16</v>
      </c>
      <c r="J21" s="8" t="s">
        <v>16</v>
      </c>
      <c r="K21" s="8" t="s">
        <v>16</v>
      </c>
      <c r="L21" s="8" t="s">
        <v>16</v>
      </c>
      <c r="M21" s="8" t="s">
        <v>16</v>
      </c>
      <c r="N21" s="7" t="n">
        <v>12</v>
      </c>
      <c r="O21" s="8" t="s">
        <v>16</v>
      </c>
      <c r="P21" s="8" t="s">
        <v>16</v>
      </c>
      <c r="Q21" s="8" t="s">
        <v>16</v>
      </c>
      <c r="R21" s="8" t="s">
        <v>16</v>
      </c>
      <c r="S21" s="8" t="s">
        <v>16</v>
      </c>
      <c r="T21" s="8" t="s">
        <v>16</v>
      </c>
      <c r="U21" s="8" t="s">
        <v>16</v>
      </c>
      <c r="V21" s="8" t="s">
        <v>16</v>
      </c>
      <c r="W21" s="8" t="s">
        <v>16</v>
      </c>
      <c r="X21" s="8" t="s">
        <v>16</v>
      </c>
      <c r="Y21" s="8" t="s">
        <v>16</v>
      </c>
      <c r="Z21" s="8" t="s">
        <v>16</v>
      </c>
      <c r="AA21" s="8" t="s">
        <v>16</v>
      </c>
      <c r="AB21" s="8" t="s">
        <v>16</v>
      </c>
      <c r="AC21" s="8" t="s">
        <v>16</v>
      </c>
      <c r="AD21" s="8" t="s">
        <v>16</v>
      </c>
      <c r="AE21" s="8" t="s">
        <v>16</v>
      </c>
    </row>
    <row r="22" customFormat="false" ht="15" hidden="false" customHeight="true" outlineLevel="0" collapsed="false">
      <c r="B22" s="7"/>
      <c r="C22" s="10" t="n">
        <v>1</v>
      </c>
      <c r="D22" s="10" t="n">
        <v>2</v>
      </c>
      <c r="E22" s="10" t="n">
        <v>3</v>
      </c>
      <c r="F22" s="10" t="n">
        <v>4</v>
      </c>
      <c r="G22" s="10" t="n">
        <v>5</v>
      </c>
      <c r="H22" s="9"/>
      <c r="I22" s="10" t="n">
        <v>7</v>
      </c>
      <c r="J22" s="10" t="n">
        <v>8</v>
      </c>
      <c r="K22" s="10" t="n">
        <v>9</v>
      </c>
      <c r="L22" s="10" t="n">
        <v>10</v>
      </c>
      <c r="M22" s="10" t="n">
        <v>11</v>
      </c>
      <c r="N22" s="7"/>
      <c r="O22" s="10" t="n">
        <v>13</v>
      </c>
      <c r="P22" s="10" t="n">
        <v>14</v>
      </c>
      <c r="Q22" s="10" t="n">
        <v>15</v>
      </c>
      <c r="R22" s="10" t="n">
        <v>16</v>
      </c>
      <c r="S22" s="10" t="n">
        <f aca="false">R22+1</f>
        <v>17</v>
      </c>
      <c r="T22" s="10" t="n">
        <f aca="false">S22+1</f>
        <v>18</v>
      </c>
      <c r="U22" s="10" t="n">
        <f aca="false">T22+1</f>
        <v>19</v>
      </c>
      <c r="V22" s="10" t="n">
        <f aca="false">U22+1</f>
        <v>20</v>
      </c>
      <c r="W22" s="10" t="n">
        <f aca="false">V22+1</f>
        <v>21</v>
      </c>
      <c r="X22" s="10" t="n">
        <f aca="false">W22+1</f>
        <v>22</v>
      </c>
      <c r="Y22" s="10" t="n">
        <f aca="false">X22+1</f>
        <v>23</v>
      </c>
      <c r="Z22" s="10" t="n">
        <f aca="false">Y22+1</f>
        <v>24</v>
      </c>
      <c r="AA22" s="10" t="n">
        <f aca="false">Z22+1</f>
        <v>25</v>
      </c>
      <c r="AB22" s="10" t="n">
        <f aca="false">AA22+1</f>
        <v>26</v>
      </c>
      <c r="AC22" s="10" t="n">
        <f aca="false">AB22+1</f>
        <v>27</v>
      </c>
      <c r="AD22" s="10" t="n">
        <f aca="false">AC22+1</f>
        <v>28</v>
      </c>
      <c r="AE22" s="10" t="n">
        <f aca="false">AD22+1</f>
        <v>29</v>
      </c>
    </row>
    <row r="23" customFormat="false" ht="22.65" hidden="false" customHeight="false" outlineLevel="0" collapsed="false">
      <c r="B23" s="11" t="s">
        <v>17</v>
      </c>
      <c r="C23" s="10" t="n">
        <v>59000</v>
      </c>
      <c r="D23" s="10" t="n">
        <v>50000</v>
      </c>
      <c r="E23" s="10" t="n">
        <v>55000</v>
      </c>
      <c r="F23" s="10" t="n">
        <v>51000</v>
      </c>
      <c r="G23" s="10" t="n">
        <v>48000</v>
      </c>
      <c r="H23" s="12" t="n">
        <v>49000</v>
      </c>
      <c r="I23" s="10" t="n">
        <v>59000</v>
      </c>
      <c r="J23" s="10" t="n">
        <v>60000</v>
      </c>
      <c r="K23" s="10" t="n">
        <v>56000</v>
      </c>
      <c r="L23" s="10" t="n">
        <v>57000</v>
      </c>
      <c r="M23" s="10" t="n">
        <v>58000</v>
      </c>
      <c r="N23" s="11" t="n">
        <v>59000</v>
      </c>
      <c r="O23" s="10" t="n">
        <v>60000</v>
      </c>
      <c r="P23" s="10" t="n">
        <v>50000</v>
      </c>
      <c r="Q23" s="10" t="n">
        <v>55000</v>
      </c>
      <c r="R23" s="10" t="n">
        <v>54000</v>
      </c>
      <c r="S23" s="10" t="n">
        <v>68000</v>
      </c>
      <c r="T23" s="10" t="n">
        <v>59000</v>
      </c>
      <c r="U23" s="10" t="n">
        <v>70000</v>
      </c>
      <c r="V23" s="10" t="n">
        <v>75000</v>
      </c>
      <c r="W23" s="10" t="n">
        <v>70000</v>
      </c>
      <c r="X23" s="10" t="n">
        <v>58000</v>
      </c>
      <c r="Y23" s="10" t="n">
        <v>59000</v>
      </c>
      <c r="Z23" s="10" t="n">
        <v>61000</v>
      </c>
      <c r="AA23" s="10" t="n">
        <v>59000</v>
      </c>
      <c r="AB23" s="10" t="n">
        <v>80000</v>
      </c>
      <c r="AC23" s="10" t="n">
        <v>68000</v>
      </c>
      <c r="AD23" s="10" t="n">
        <v>69000</v>
      </c>
      <c r="AE23" s="10" t="n">
        <v>71000</v>
      </c>
    </row>
    <row r="24" customFormat="false" ht="27.75" hidden="false" customHeight="true" outlineLevel="0" collapsed="false">
      <c r="B24" s="13" t="s">
        <v>18</v>
      </c>
      <c r="C24" s="13" t="s">
        <v>19</v>
      </c>
      <c r="D24" s="14" t="s">
        <v>20</v>
      </c>
      <c r="E24" s="14" t="s">
        <v>21</v>
      </c>
      <c r="F24" s="14" t="s">
        <v>22</v>
      </c>
      <c r="G24" s="13" t="s">
        <v>23</v>
      </c>
      <c r="H24" s="15" t="s">
        <v>24</v>
      </c>
      <c r="I24" s="13" t="s">
        <v>25</v>
      </c>
      <c r="J24" s="14" t="s">
        <v>26</v>
      </c>
      <c r="K24" s="14" t="s">
        <v>27</v>
      </c>
      <c r="L24" s="14" t="s">
        <v>28</v>
      </c>
      <c r="M24" s="13" t="s">
        <v>29</v>
      </c>
      <c r="N24" s="13" t="s">
        <v>30</v>
      </c>
      <c r="O24" s="13" t="s">
        <v>19</v>
      </c>
      <c r="P24" s="14" t="s">
        <v>31</v>
      </c>
      <c r="Q24" s="14" t="s">
        <v>21</v>
      </c>
      <c r="R24" s="14" t="s">
        <v>22</v>
      </c>
      <c r="S24" s="13" t="s">
        <v>23</v>
      </c>
      <c r="T24" s="13" t="s">
        <v>24</v>
      </c>
      <c r="U24" s="14" t="s">
        <v>25</v>
      </c>
      <c r="V24" s="14" t="s">
        <v>26</v>
      </c>
      <c r="W24" s="14" t="s">
        <v>32</v>
      </c>
      <c r="X24" s="13" t="s">
        <v>26</v>
      </c>
      <c r="Y24" s="13" t="s">
        <v>27</v>
      </c>
      <c r="Z24" s="14" t="s">
        <v>28</v>
      </c>
      <c r="AA24" s="14" t="s">
        <v>29</v>
      </c>
      <c r="AB24" s="14" t="s">
        <v>30</v>
      </c>
      <c r="AC24" s="13" t="s">
        <v>33</v>
      </c>
      <c r="AD24" s="13" t="s">
        <v>31</v>
      </c>
      <c r="AE24" s="14" t="s">
        <v>34</v>
      </c>
    </row>
    <row r="25" customFormat="false" ht="14.25" hidden="false" customHeight="false" outlineLevel="0" collapsed="false">
      <c r="B25" s="13"/>
      <c r="C25" s="13"/>
      <c r="D25" s="10"/>
      <c r="E25" s="10"/>
      <c r="F25" s="10"/>
      <c r="G25" s="13"/>
      <c r="H25" s="15"/>
      <c r="I25" s="13"/>
      <c r="J25" s="10"/>
      <c r="K25" s="10"/>
      <c r="L25" s="10"/>
      <c r="M25" s="13"/>
      <c r="N25" s="13"/>
      <c r="O25" s="13"/>
      <c r="P25" s="10"/>
      <c r="Q25" s="10"/>
      <c r="R25" s="10"/>
      <c r="S25" s="13"/>
      <c r="T25" s="13"/>
      <c r="U25" s="10"/>
      <c r="V25" s="10"/>
      <c r="W25" s="10"/>
      <c r="X25" s="13"/>
      <c r="Y25" s="13"/>
      <c r="Z25" s="10"/>
      <c r="AA25" s="10"/>
      <c r="AB25" s="10"/>
      <c r="AC25" s="13"/>
      <c r="AD25" s="13"/>
      <c r="AE25" s="10"/>
    </row>
    <row r="26" customFormat="false" ht="42.75" hidden="false" customHeight="true" outlineLevel="0" collapsed="false">
      <c r="B26" s="13" t="s">
        <v>35</v>
      </c>
      <c r="C26" s="14" t="s">
        <v>36</v>
      </c>
      <c r="D26" s="16" t="s">
        <v>37</v>
      </c>
      <c r="E26" s="14" t="s">
        <v>38</v>
      </c>
      <c r="F26" s="14" t="s">
        <v>39</v>
      </c>
      <c r="G26" s="14" t="s">
        <v>40</v>
      </c>
      <c r="H26" s="9" t="s">
        <v>41</v>
      </c>
      <c r="I26" s="17" t="s">
        <v>42</v>
      </c>
      <c r="J26" s="17" t="s">
        <v>43</v>
      </c>
      <c r="K26" s="14" t="s">
        <v>44</v>
      </c>
      <c r="L26" s="14" t="s">
        <v>45</v>
      </c>
      <c r="M26" s="14" t="s">
        <v>46</v>
      </c>
      <c r="N26" s="18" t="s">
        <v>47</v>
      </c>
      <c r="O26" s="14" t="s">
        <v>36</v>
      </c>
      <c r="P26" s="14" t="s">
        <v>48</v>
      </c>
      <c r="Q26" s="14" t="s">
        <v>49</v>
      </c>
      <c r="R26" s="14" t="s">
        <v>50</v>
      </c>
      <c r="S26" s="14" t="s">
        <v>51</v>
      </c>
      <c r="T26" s="14" t="s">
        <v>52</v>
      </c>
      <c r="U26" s="14" t="s">
        <v>53</v>
      </c>
      <c r="V26" s="14" t="s">
        <v>54</v>
      </c>
      <c r="W26" s="14" t="s">
        <v>55</v>
      </c>
      <c r="X26" s="14" t="s">
        <v>56</v>
      </c>
      <c r="Y26" s="14" t="s">
        <v>57</v>
      </c>
      <c r="Z26" s="14" t="s">
        <v>58</v>
      </c>
      <c r="AA26" s="14" t="s">
        <v>59</v>
      </c>
      <c r="AB26" s="14" t="s">
        <v>60</v>
      </c>
      <c r="AC26" s="14" t="s">
        <v>61</v>
      </c>
      <c r="AD26" s="14" t="s">
        <v>62</v>
      </c>
      <c r="AE26" s="14" t="s">
        <v>63</v>
      </c>
    </row>
    <row r="27" customFormat="false" ht="14.25" hidden="false" customHeight="false" outlineLevel="0" collapsed="false">
      <c r="B27" s="13"/>
      <c r="C27" s="10"/>
      <c r="D27" s="10"/>
      <c r="E27" s="10"/>
      <c r="F27" s="10"/>
      <c r="G27" s="10"/>
      <c r="H27" s="9"/>
      <c r="I27" s="10"/>
      <c r="J27" s="10"/>
      <c r="K27" s="10"/>
      <c r="L27" s="10"/>
      <c r="M27" s="10"/>
      <c r="N27" s="18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6" t="s">
        <v>64</v>
      </c>
      <c r="AB27" s="10"/>
      <c r="AC27" s="10"/>
      <c r="AD27" s="10"/>
      <c r="AE27" s="10"/>
    </row>
    <row r="28" customFormat="false" ht="14.25" hidden="false" customHeight="true" outlineLevel="0" collapsed="false">
      <c r="B28" s="13" t="s">
        <v>65</v>
      </c>
      <c r="C28" s="14" t="s">
        <v>66</v>
      </c>
      <c r="D28" s="14" t="s">
        <v>66</v>
      </c>
      <c r="E28" s="14" t="s">
        <v>66</v>
      </c>
      <c r="F28" s="14" t="s">
        <v>66</v>
      </c>
      <c r="G28" s="14" t="s">
        <v>67</v>
      </c>
      <c r="H28" s="9" t="s">
        <v>68</v>
      </c>
      <c r="I28" s="14" t="s">
        <v>66</v>
      </c>
      <c r="J28" s="14" t="s">
        <v>66</v>
      </c>
      <c r="K28" s="14" t="s">
        <v>66</v>
      </c>
      <c r="L28" s="14" t="s">
        <v>66</v>
      </c>
      <c r="M28" s="14" t="s">
        <v>66</v>
      </c>
      <c r="N28" s="14" t="s">
        <v>66</v>
      </c>
      <c r="O28" s="14" t="s">
        <v>66</v>
      </c>
      <c r="P28" s="14" t="s">
        <v>66</v>
      </c>
      <c r="Q28" s="18" t="s">
        <v>68</v>
      </c>
      <c r="R28" s="14" t="s">
        <v>66</v>
      </c>
      <c r="S28" s="14" t="s">
        <v>66</v>
      </c>
      <c r="T28" s="14" t="s">
        <v>66</v>
      </c>
      <c r="U28" s="14" t="s">
        <v>66</v>
      </c>
      <c r="V28" s="14" t="s">
        <v>66</v>
      </c>
      <c r="W28" s="14" t="s">
        <v>66</v>
      </c>
      <c r="X28" s="14" t="s">
        <v>66</v>
      </c>
      <c r="Y28" s="14" t="s">
        <v>66</v>
      </c>
      <c r="Z28" s="14" t="s">
        <v>66</v>
      </c>
      <c r="AA28" s="14" t="s">
        <v>66</v>
      </c>
      <c r="AB28" s="14" t="s">
        <v>66</v>
      </c>
      <c r="AC28" s="14" t="s">
        <v>66</v>
      </c>
      <c r="AD28" s="14" t="s">
        <v>66</v>
      </c>
      <c r="AE28" s="14" t="s">
        <v>66</v>
      </c>
    </row>
    <row r="29" customFormat="false" ht="14.25" hidden="false" customHeight="false" outlineLevel="0" collapsed="false">
      <c r="B29" s="13"/>
      <c r="C29" s="10"/>
      <c r="D29" s="10"/>
      <c r="E29" s="10"/>
      <c r="F29" s="10"/>
      <c r="G29" s="10"/>
      <c r="H29" s="9"/>
      <c r="I29" s="10"/>
      <c r="J29" s="10"/>
      <c r="K29" s="10"/>
      <c r="L29" s="10"/>
      <c r="M29" s="10"/>
      <c r="Q29" s="18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customFormat="false" ht="14.25" hidden="false" customHeight="false" outlineLevel="0" collapsed="false">
      <c r="B30" s="11" t="s">
        <v>69</v>
      </c>
      <c r="C30" s="10" t="n">
        <v>2</v>
      </c>
      <c r="D30" s="10" t="n">
        <v>3</v>
      </c>
      <c r="E30" s="10" t="n">
        <v>1</v>
      </c>
      <c r="F30" s="10" t="n">
        <v>2</v>
      </c>
      <c r="G30" s="10" t="n">
        <v>3</v>
      </c>
      <c r="H30" s="12" t="n">
        <v>1</v>
      </c>
      <c r="I30" s="10" t="n">
        <v>2</v>
      </c>
      <c r="J30" s="10" t="n">
        <v>3</v>
      </c>
      <c r="K30" s="10" t="n">
        <v>1</v>
      </c>
      <c r="L30" s="10" t="n">
        <v>3</v>
      </c>
      <c r="M30" s="10" t="n">
        <v>2</v>
      </c>
      <c r="N30" s="11" t="n">
        <v>1</v>
      </c>
      <c r="O30" s="10" t="n">
        <v>3</v>
      </c>
      <c r="P30" s="10" t="n">
        <v>2</v>
      </c>
      <c r="Q30" s="10" t="n">
        <v>3</v>
      </c>
      <c r="R30" s="10" t="n">
        <v>3</v>
      </c>
      <c r="S30" s="10" t="n">
        <v>2</v>
      </c>
      <c r="T30" s="10" t="n">
        <v>2</v>
      </c>
      <c r="U30" s="10" t="n">
        <v>3</v>
      </c>
      <c r="V30" s="10" t="n">
        <v>2</v>
      </c>
      <c r="W30" s="10" t="n">
        <v>3</v>
      </c>
      <c r="X30" s="10" t="n">
        <v>2</v>
      </c>
      <c r="Y30" s="10" t="n">
        <v>3</v>
      </c>
      <c r="Z30" s="10" t="n">
        <v>2</v>
      </c>
      <c r="AA30" s="10" t="n">
        <v>3</v>
      </c>
      <c r="AB30" s="10" t="n">
        <v>2</v>
      </c>
      <c r="AC30" s="10" t="n">
        <v>3</v>
      </c>
      <c r="AD30" s="10" t="n">
        <v>2</v>
      </c>
      <c r="AE30" s="10" t="n">
        <v>2</v>
      </c>
    </row>
    <row r="31" customFormat="false" ht="54.65" hidden="false" customHeight="false" outlineLevel="0" collapsed="false">
      <c r="B31" s="11" t="s">
        <v>70</v>
      </c>
      <c r="C31" s="10" t="n">
        <v>10</v>
      </c>
      <c r="D31" s="10" t="n">
        <v>11</v>
      </c>
      <c r="E31" s="10" t="n">
        <v>12</v>
      </c>
      <c r="F31" s="10" t="n">
        <v>12</v>
      </c>
      <c r="G31" s="10" t="n">
        <v>13</v>
      </c>
      <c r="H31" s="12" t="n">
        <v>14</v>
      </c>
      <c r="I31" s="10" t="n">
        <v>15</v>
      </c>
      <c r="J31" s="10" t="n">
        <v>16</v>
      </c>
      <c r="K31" s="10" t="n">
        <v>15</v>
      </c>
      <c r="L31" s="10" t="n">
        <v>20</v>
      </c>
      <c r="M31" s="10" t="n">
        <v>15</v>
      </c>
      <c r="N31" s="11" t="n">
        <v>10</v>
      </c>
      <c r="O31" s="10" t="n">
        <v>12</v>
      </c>
      <c r="P31" s="10" t="n">
        <v>13</v>
      </c>
      <c r="Q31" s="10" t="n">
        <v>14</v>
      </c>
      <c r="R31" s="10" t="n">
        <v>15</v>
      </c>
      <c r="S31" s="10" t="n">
        <v>12</v>
      </c>
      <c r="T31" s="10" t="n">
        <v>13</v>
      </c>
      <c r="U31" s="10" t="n">
        <v>11</v>
      </c>
      <c r="V31" s="10" t="n">
        <v>10</v>
      </c>
      <c r="W31" s="10" t="n">
        <v>12</v>
      </c>
      <c r="X31" s="10" t="n">
        <v>13</v>
      </c>
      <c r="Y31" s="10" t="n">
        <v>10</v>
      </c>
      <c r="Z31" s="10" t="n">
        <v>15</v>
      </c>
      <c r="AA31" s="10" t="n">
        <v>12</v>
      </c>
      <c r="AB31" s="10" t="n">
        <v>13</v>
      </c>
      <c r="AC31" s="10" t="n">
        <v>14</v>
      </c>
      <c r="AD31" s="10" t="n">
        <v>15</v>
      </c>
      <c r="AE31" s="10" t="n">
        <v>10</v>
      </c>
    </row>
    <row r="32" customFormat="false" ht="14.25" hidden="false" customHeight="false" outlineLevel="0" collapsed="false">
      <c r="B32" s="19" t="s">
        <v>71</v>
      </c>
      <c r="H32" s="19"/>
      <c r="N32" s="19"/>
    </row>
    <row r="33" customFormat="false" ht="17.35" hidden="false" customHeight="false" outlineLevel="0" collapsed="false">
      <c r="B33" s="20" t="s">
        <v>72</v>
      </c>
      <c r="H33" s="20"/>
      <c r="J33" s="21"/>
      <c r="K33" s="22"/>
      <c r="L33" s="21"/>
      <c r="M33" s="22"/>
      <c r="N33" s="23"/>
      <c r="O33" s="24"/>
    </row>
    <row r="34" customFormat="false" ht="17.35" hidden="false" customHeight="false" outlineLevel="0" collapsed="false">
      <c r="B34" s="20" t="s">
        <v>73</v>
      </c>
      <c r="H34" s="20"/>
      <c r="J34" s="21"/>
      <c r="K34" s="24"/>
      <c r="L34" s="21"/>
      <c r="M34" s="24"/>
      <c r="N34" s="25"/>
      <c r="O34" s="24"/>
    </row>
    <row r="35" customFormat="false" ht="22.05" hidden="false" customHeight="false" outlineLevel="0" collapsed="false">
      <c r="B35" s="26" t="s">
        <v>74</v>
      </c>
      <c r="H35" s="26"/>
      <c r="N35" s="26"/>
    </row>
    <row r="36" customFormat="false" ht="22.05" hidden="false" customHeight="false" outlineLevel="0" collapsed="false">
      <c r="B36" s="26" t="s">
        <v>75</v>
      </c>
      <c r="H36" s="26"/>
      <c r="N36" s="26"/>
    </row>
    <row r="37" customFormat="false" ht="24.45" hidden="false" customHeight="false" outlineLevel="0" collapsed="false">
      <c r="B37" s="27" t="s">
        <v>76</v>
      </c>
      <c r="H37" s="27"/>
      <c r="N37" s="27"/>
    </row>
    <row r="38" customFormat="false" ht="24.45" hidden="false" customHeight="false" outlineLevel="0" collapsed="false">
      <c r="B38" s="27" t="s">
        <v>77</v>
      </c>
      <c r="H38" s="27"/>
      <c r="N38" s="27"/>
    </row>
    <row r="39" customFormat="false" ht="24.45" hidden="false" customHeight="false" outlineLevel="0" collapsed="false">
      <c r="B39" s="27" t="s">
        <v>78</v>
      </c>
      <c r="H39" s="27"/>
      <c r="N39" s="27"/>
    </row>
    <row r="40" customFormat="false" ht="29.15" hidden="false" customHeight="false" outlineLevel="0" collapsed="false">
      <c r="B40" s="28" t="s">
        <v>79</v>
      </c>
      <c r="H40" s="29"/>
      <c r="N40" s="29"/>
    </row>
    <row r="41" customFormat="false" ht="14.25" hidden="false" customHeight="false" outlineLevel="0" collapsed="false">
      <c r="B41" s="29" t="s">
        <v>80</v>
      </c>
      <c r="H41" s="29"/>
      <c r="N41" s="29"/>
    </row>
    <row r="42" customFormat="false" ht="14.25" hidden="false" customHeight="false" outlineLevel="0" collapsed="false">
      <c r="B42" s="29" t="s">
        <v>81</v>
      </c>
      <c r="H42" s="29"/>
      <c r="N42" s="29"/>
    </row>
    <row r="43" customFormat="false" ht="24.45" hidden="false" customHeight="false" outlineLevel="0" collapsed="false">
      <c r="B43" s="27" t="s">
        <v>82</v>
      </c>
      <c r="H43" s="27"/>
      <c r="N43" s="27"/>
    </row>
    <row r="44" customFormat="false" ht="35.75" hidden="false" customHeight="false" outlineLevel="0" collapsed="false">
      <c r="B44" s="27" t="s">
        <v>83</v>
      </c>
      <c r="E44" s="30" t="s">
        <v>84</v>
      </c>
      <c r="H44" s="27"/>
      <c r="N44" s="27"/>
    </row>
    <row r="45" customFormat="false" ht="35.75" hidden="false" customHeight="false" outlineLevel="0" collapsed="false">
      <c r="A45" s="31"/>
      <c r="B45" s="32" t="s">
        <v>85</v>
      </c>
      <c r="C45" s="33" t="s">
        <v>86</v>
      </c>
      <c r="D45" s="34" t="s">
        <v>87</v>
      </c>
      <c r="E45" s="34" t="s">
        <v>88</v>
      </c>
      <c r="F45" s="35" t="s">
        <v>89</v>
      </c>
      <c r="G45" s="36"/>
      <c r="H45" s="35" t="s">
        <v>90</v>
      </c>
      <c r="I45" s="36"/>
      <c r="J45" s="32" t="s">
        <v>91</v>
      </c>
      <c r="K45" s="30" t="s">
        <v>92</v>
      </c>
      <c r="L45" s="37" t="s">
        <v>93</v>
      </c>
      <c r="M45" s="37" t="s">
        <v>91</v>
      </c>
    </row>
    <row r="46" customFormat="false" ht="14.25" hidden="false" customHeight="false" outlineLevel="0" collapsed="false">
      <c r="A46" s="38"/>
      <c r="B46" s="39" t="n">
        <v>1</v>
      </c>
      <c r="C46" s="39" t="n">
        <v>2</v>
      </c>
      <c r="D46" s="39" t="n">
        <v>3</v>
      </c>
      <c r="E46" s="39" t="n">
        <v>4</v>
      </c>
      <c r="F46" s="40" t="n">
        <v>5</v>
      </c>
      <c r="G46" s="39"/>
      <c r="H46" s="41" t="n">
        <v>6</v>
      </c>
      <c r="I46" s="42"/>
      <c r="J46" s="43" t="n">
        <v>7</v>
      </c>
      <c r="K46" s="1" t="n">
        <v>2</v>
      </c>
      <c r="L46" s="44" t="n">
        <f aca="false">(F47-2800)*0.13</f>
        <v>6812.41055061256</v>
      </c>
      <c r="M46" s="45" t="n">
        <f aca="false">F47-L46</f>
        <v>48390.7475310225</v>
      </c>
      <c r="N46" s="1" t="n">
        <f aca="false">M46-J47</f>
        <v>182</v>
      </c>
    </row>
    <row r="47" customFormat="false" ht="14.25" hidden="false" customHeight="false" outlineLevel="0" collapsed="false">
      <c r="A47" s="38"/>
      <c r="B47" s="43" t="n">
        <f aca="false">H23</f>
        <v>49000</v>
      </c>
      <c r="C47" s="46" t="n">
        <f aca="false">B47/21*12</f>
        <v>28000</v>
      </c>
      <c r="D47" s="46" t="n">
        <f aca="false">C47*H31/100</f>
        <v>3920</v>
      </c>
      <c r="E47" s="47" t="n">
        <f aca="false">Y73*14</f>
        <v>23283.1580816351</v>
      </c>
      <c r="F47" s="48" t="n">
        <f aca="false">C47+D47+E47</f>
        <v>55203.1580816351</v>
      </c>
      <c r="G47" s="39"/>
      <c r="H47" s="49" t="n">
        <f aca="false">(F47-1400)*0.13</f>
        <v>6994.41055061256</v>
      </c>
      <c r="I47" s="42"/>
      <c r="J47" s="50" t="n">
        <f aca="false">F47-H47</f>
        <v>48208.7475310225</v>
      </c>
      <c r="K47" s="1" t="n">
        <v>0</v>
      </c>
      <c r="L47" s="44" t="n">
        <f aca="false">F47*0.13</f>
        <v>7176.41055061256</v>
      </c>
      <c r="M47" s="45" t="n">
        <f aca="false">F47-L47</f>
        <v>48026.7475310225</v>
      </c>
      <c r="N47" s="1" t="n">
        <f aca="false">M47-J47</f>
        <v>-182</v>
      </c>
    </row>
    <row r="48" customFormat="false" ht="14.25" hidden="false" customHeight="false" outlineLevel="0" collapsed="false">
      <c r="C48" s="45"/>
    </row>
    <row r="49" customFormat="false" ht="14.25" hidden="false" customHeight="false" outlineLevel="0" collapsed="false">
      <c r="A49" s="51" t="s">
        <v>94</v>
      </c>
      <c r="B49" s="51" t="s">
        <v>95</v>
      </c>
      <c r="C49" s="51"/>
      <c r="D49" s="51"/>
      <c r="E49" s="51"/>
      <c r="F49" s="51"/>
      <c r="G49" s="51"/>
    </row>
    <row r="50" customFormat="false" ht="33.3" hidden="false" customHeight="false" outlineLevel="0" collapsed="false">
      <c r="A50" s="52" t="s">
        <v>96</v>
      </c>
      <c r="B50" s="53" t="s">
        <v>97</v>
      </c>
      <c r="C50" s="52"/>
      <c r="D50" s="52"/>
      <c r="E50" s="52"/>
      <c r="F50" s="52"/>
      <c r="G50" s="52"/>
    </row>
    <row r="51" customFormat="false" ht="22.65" hidden="false" customHeight="false" outlineLevel="0" collapsed="false">
      <c r="A51" s="52" t="s">
        <v>98</v>
      </c>
      <c r="B51" s="53" t="s">
        <v>99</v>
      </c>
      <c r="C51" s="52"/>
      <c r="D51" s="52"/>
      <c r="E51" s="52"/>
      <c r="F51" s="52"/>
      <c r="G51" s="52"/>
    </row>
    <row r="52" customFormat="false" ht="14.25" hidden="false" customHeight="false" outlineLevel="0" collapsed="false">
      <c r="A52" s="54"/>
      <c r="B52" s="54"/>
      <c r="C52" s="52"/>
      <c r="D52" s="52"/>
      <c r="E52" s="52"/>
      <c r="F52" s="52"/>
      <c r="G52" s="52"/>
    </row>
    <row r="53" customFormat="false" ht="14.25" hidden="false" customHeight="false" outlineLevel="0" collapsed="false">
      <c r="B53" s="29" t="s">
        <v>100</v>
      </c>
      <c r="H53" s="29"/>
      <c r="N53" s="29"/>
    </row>
    <row r="54" customFormat="false" ht="14.25" hidden="false" customHeight="false" outlineLevel="0" collapsed="false">
      <c r="B54" s="29" t="s">
        <v>101</v>
      </c>
      <c r="H54" s="29"/>
      <c r="N54" s="29"/>
    </row>
    <row r="55" customFormat="false" ht="17.35" hidden="false" customHeight="false" outlineLevel="0" collapsed="false">
      <c r="B55" s="55" t="s">
        <v>102</v>
      </c>
      <c r="H55" s="55"/>
      <c r="N55" s="55"/>
    </row>
    <row r="56" customFormat="false" ht="17.3" hidden="false" customHeight="false" outlineLevel="0" collapsed="false">
      <c r="B56" s="56" t="s">
        <v>103</v>
      </c>
      <c r="H56" s="56"/>
      <c r="N56" s="56"/>
    </row>
    <row r="57" customFormat="false" ht="17.35" hidden="false" customHeight="false" outlineLevel="0" collapsed="false">
      <c r="B57" s="55" t="s">
        <v>104</v>
      </c>
      <c r="H57" s="55"/>
      <c r="N57" s="55"/>
      <c r="AM57" s="1" t="n">
        <v>29.3</v>
      </c>
      <c r="AN57" s="37" t="s">
        <v>105</v>
      </c>
    </row>
    <row r="58" customFormat="false" ht="17.35" hidden="false" customHeight="false" outlineLevel="0" collapsed="false">
      <c r="B58" s="57" t="s">
        <v>106</v>
      </c>
      <c r="H58" s="57"/>
      <c r="N58" s="57"/>
    </row>
    <row r="59" customFormat="false" ht="14.25" hidden="false" customHeight="false" outlineLevel="0" collapsed="false">
      <c r="C59" s="1" t="s">
        <v>107</v>
      </c>
      <c r="D59" s="1" t="s">
        <v>108</v>
      </c>
      <c r="H59" s="1" t="s">
        <v>107</v>
      </c>
      <c r="I59" s="1" t="s">
        <v>109</v>
      </c>
      <c r="M59" s="1" t="s">
        <v>107</v>
      </c>
      <c r="N59" s="1" t="s">
        <v>110</v>
      </c>
      <c r="R59" s="1" t="s">
        <v>107</v>
      </c>
      <c r="S59" s="1" t="n">
        <v>5.17</v>
      </c>
      <c r="V59" s="4"/>
      <c r="W59" s="4" t="s">
        <v>107</v>
      </c>
      <c r="X59" s="4" t="n">
        <v>6.18</v>
      </c>
      <c r="Y59" s="4"/>
      <c r="Z59" s="4"/>
      <c r="AB59" s="37" t="s">
        <v>107</v>
      </c>
      <c r="AC59" s="1" t="n">
        <v>7.19</v>
      </c>
      <c r="AG59" s="37" t="s">
        <v>16</v>
      </c>
      <c r="AH59" s="37" t="s">
        <v>111</v>
      </c>
      <c r="AK59" s="37" t="s">
        <v>16</v>
      </c>
      <c r="AL59" s="37" t="s">
        <v>112</v>
      </c>
      <c r="AP59" s="37" t="s">
        <v>16</v>
      </c>
      <c r="AQ59" s="37" t="s">
        <v>113</v>
      </c>
      <c r="AU59" s="37" t="s">
        <v>16</v>
      </c>
      <c r="AV59" s="1" t="n">
        <v>11</v>
      </c>
      <c r="BA59" s="37" t="s">
        <v>16</v>
      </c>
      <c r="BB59" s="1" t="n">
        <v>12</v>
      </c>
    </row>
    <row r="60" customFormat="false" ht="14.25" hidden="false" customHeight="false" outlineLevel="0" collapsed="false">
      <c r="B60" s="1" t="n">
        <v>1</v>
      </c>
      <c r="C60" s="1" t="n">
        <v>2021</v>
      </c>
      <c r="D60" s="1" t="s">
        <v>30</v>
      </c>
      <c r="E60" s="1" t="n">
        <v>54000</v>
      </c>
      <c r="F60" s="58" t="n">
        <v>29.3</v>
      </c>
      <c r="G60" s="1" t="n">
        <v>1</v>
      </c>
      <c r="H60" s="1" t="n">
        <v>2022</v>
      </c>
      <c r="I60" s="37" t="s">
        <v>31</v>
      </c>
      <c r="J60" s="1" t="n">
        <v>55000</v>
      </c>
      <c r="L60" s="1" t="n">
        <v>1</v>
      </c>
      <c r="M60" s="1" t="n">
        <v>2022</v>
      </c>
      <c r="N60" s="37" t="s">
        <v>21</v>
      </c>
      <c r="O60" s="1" t="n">
        <v>51000</v>
      </c>
      <c r="Q60" s="1" t="n">
        <v>1</v>
      </c>
      <c r="R60" s="1" t="n">
        <v>2022</v>
      </c>
      <c r="S60" s="37" t="s">
        <v>22</v>
      </c>
      <c r="T60" s="1" t="n">
        <v>48000</v>
      </c>
      <c r="V60" s="4" t="n">
        <v>1</v>
      </c>
      <c r="W60" s="4" t="n">
        <v>2022</v>
      </c>
      <c r="X60" s="4" t="s">
        <v>23</v>
      </c>
      <c r="Y60" s="4" t="n">
        <v>49000</v>
      </c>
      <c r="Z60" s="4" t="n">
        <v>29.3</v>
      </c>
      <c r="AA60" s="1" t="n">
        <v>1</v>
      </c>
      <c r="AB60" s="1" t="n">
        <v>2022</v>
      </c>
      <c r="AC60" s="37" t="s">
        <v>24</v>
      </c>
      <c r="AD60" s="1" t="n">
        <v>59000</v>
      </c>
      <c r="AE60" s="1" t="n">
        <v>29.3</v>
      </c>
      <c r="AF60" s="1" t="n">
        <v>1</v>
      </c>
      <c r="AG60" s="1" t="n">
        <v>2022</v>
      </c>
      <c r="AH60" s="37" t="s">
        <v>25</v>
      </c>
      <c r="AI60" s="1" t="n">
        <v>60000</v>
      </c>
      <c r="AK60" s="1" t="n">
        <v>2022</v>
      </c>
      <c r="AL60" s="37" t="s">
        <v>26</v>
      </c>
      <c r="AM60" s="1" t="n">
        <v>56000</v>
      </c>
      <c r="AN60" s="1" t="n">
        <v>29.3</v>
      </c>
      <c r="AO60" s="1" t="n">
        <v>1</v>
      </c>
      <c r="AP60" s="1" t="n">
        <v>2022</v>
      </c>
      <c r="AQ60" s="37" t="s">
        <v>27</v>
      </c>
      <c r="AR60" s="1" t="n">
        <v>57000</v>
      </c>
      <c r="AU60" s="1" t="n">
        <v>1</v>
      </c>
      <c r="AV60" s="1" t="n">
        <v>2022</v>
      </c>
      <c r="AW60" s="37" t="s">
        <v>28</v>
      </c>
      <c r="AX60" s="1" t="n">
        <v>58000</v>
      </c>
      <c r="AZ60" s="1" t="n">
        <v>1</v>
      </c>
      <c r="BA60" s="1" t="n">
        <v>2022</v>
      </c>
      <c r="BB60" s="37" t="s">
        <v>29</v>
      </c>
      <c r="BC60" s="1" t="n">
        <v>59000</v>
      </c>
    </row>
    <row r="61" customFormat="false" ht="14.25" hidden="false" customHeight="false" outlineLevel="0" collapsed="false">
      <c r="B61" s="1" t="n">
        <f aca="false">B60+1</f>
        <v>2</v>
      </c>
      <c r="C61" s="1" t="n">
        <v>2021</v>
      </c>
      <c r="D61" s="1" t="s">
        <v>29</v>
      </c>
      <c r="E61" s="1" t="n">
        <v>54000</v>
      </c>
      <c r="F61" s="58" t="n">
        <v>29.3</v>
      </c>
      <c r="G61" s="37" t="n">
        <f aca="false">G60+1</f>
        <v>2</v>
      </c>
      <c r="H61" s="1" t="n">
        <v>2022</v>
      </c>
      <c r="I61" s="37" t="s">
        <v>33</v>
      </c>
      <c r="J61" s="1" t="n">
        <v>55000</v>
      </c>
      <c r="L61" s="37" t="n">
        <f aca="false">L60+1</f>
        <v>2</v>
      </c>
      <c r="M61" s="1" t="n">
        <v>2022</v>
      </c>
      <c r="N61" s="37" t="s">
        <v>31</v>
      </c>
      <c r="O61" s="1" t="n">
        <v>51000</v>
      </c>
      <c r="Q61" s="37" t="n">
        <f aca="false">Q60+1</f>
        <v>2</v>
      </c>
      <c r="R61" s="1" t="n">
        <v>2022</v>
      </c>
      <c r="S61" s="37" t="s">
        <v>21</v>
      </c>
      <c r="T61" s="1" t="n">
        <v>48000</v>
      </c>
      <c r="V61" s="4" t="n">
        <f aca="false">V60+1</f>
        <v>2</v>
      </c>
      <c r="W61" s="4" t="n">
        <v>2022</v>
      </c>
      <c r="X61" s="4" t="s">
        <v>22</v>
      </c>
      <c r="Y61" s="4" t="n">
        <v>49000</v>
      </c>
      <c r="Z61" s="4" t="n">
        <v>29.3</v>
      </c>
      <c r="AA61" s="37" t="n">
        <f aca="false">AA60+1</f>
        <v>2</v>
      </c>
      <c r="AB61" s="1" t="n">
        <v>2022</v>
      </c>
      <c r="AC61" s="37" t="s">
        <v>23</v>
      </c>
      <c r="AD61" s="1" t="n">
        <v>59000</v>
      </c>
      <c r="AE61" s="1" t="n">
        <v>29.3</v>
      </c>
      <c r="AF61" s="37" t="n">
        <f aca="false">AF60+1</f>
        <v>2</v>
      </c>
      <c r="AG61" s="1" t="n">
        <v>2022</v>
      </c>
      <c r="AH61" s="37" t="s">
        <v>24</v>
      </c>
      <c r="AI61" s="1" t="n">
        <v>60000</v>
      </c>
      <c r="AK61" s="1" t="n">
        <v>2022</v>
      </c>
      <c r="AL61" s="37" t="s">
        <v>25</v>
      </c>
      <c r="AM61" s="1" t="n">
        <v>56000</v>
      </c>
      <c r="AN61" s="1" t="n">
        <v>29.3</v>
      </c>
      <c r="AO61" s="37" t="n">
        <f aca="false">AO60+1</f>
        <v>2</v>
      </c>
      <c r="AP61" s="1" t="n">
        <v>2022</v>
      </c>
      <c r="AQ61" s="37" t="s">
        <v>26</v>
      </c>
      <c r="AR61" s="1" t="n">
        <v>57000</v>
      </c>
      <c r="AU61" s="37" t="n">
        <f aca="false">AU60+1</f>
        <v>2</v>
      </c>
      <c r="AV61" s="1" t="n">
        <v>2022</v>
      </c>
      <c r="AW61" s="37" t="s">
        <v>27</v>
      </c>
      <c r="AX61" s="1" t="n">
        <v>58000</v>
      </c>
      <c r="AZ61" s="37" t="n">
        <f aca="false">AZ60+1</f>
        <v>2</v>
      </c>
      <c r="BA61" s="1" t="n">
        <v>2022</v>
      </c>
      <c r="BB61" s="37" t="s">
        <v>28</v>
      </c>
      <c r="BC61" s="1" t="n">
        <v>59000</v>
      </c>
    </row>
    <row r="62" customFormat="false" ht="14.25" hidden="false" customHeight="false" outlineLevel="0" collapsed="false">
      <c r="B62" s="1" t="n">
        <f aca="false">B61+1</f>
        <v>3</v>
      </c>
      <c r="C62" s="1" t="n">
        <v>2021</v>
      </c>
      <c r="D62" s="1" t="s">
        <v>28</v>
      </c>
      <c r="E62" s="1" t="n">
        <v>54000</v>
      </c>
      <c r="F62" s="58" t="n">
        <v>29.3</v>
      </c>
      <c r="G62" s="37" t="n">
        <f aca="false">G61+1</f>
        <v>3</v>
      </c>
      <c r="H62" s="1" t="n">
        <v>2021</v>
      </c>
      <c r="I62" s="37" t="s">
        <v>30</v>
      </c>
      <c r="J62" s="1" t="n">
        <v>55000</v>
      </c>
      <c r="L62" s="37" t="n">
        <f aca="false">L61+1</f>
        <v>3</v>
      </c>
      <c r="M62" s="1" t="n">
        <v>2022</v>
      </c>
      <c r="N62" s="37" t="s">
        <v>33</v>
      </c>
      <c r="O62" s="1" t="n">
        <v>51000</v>
      </c>
      <c r="Q62" s="37" t="n">
        <f aca="false">Q61+1</f>
        <v>3</v>
      </c>
      <c r="R62" s="1" t="n">
        <v>2022</v>
      </c>
      <c r="S62" s="37" t="s">
        <v>31</v>
      </c>
      <c r="T62" s="1" t="n">
        <v>48000</v>
      </c>
      <c r="V62" s="4" t="n">
        <f aca="false">V61+1</f>
        <v>3</v>
      </c>
      <c r="W62" s="4" t="n">
        <v>2022</v>
      </c>
      <c r="X62" s="4" t="s">
        <v>21</v>
      </c>
      <c r="Y62" s="4" t="n">
        <v>49000</v>
      </c>
      <c r="Z62" s="4" t="n">
        <v>29.3</v>
      </c>
      <c r="AA62" s="37" t="n">
        <f aca="false">AA61+1</f>
        <v>3</v>
      </c>
      <c r="AB62" s="1" t="n">
        <v>2022</v>
      </c>
      <c r="AC62" s="37" t="s">
        <v>22</v>
      </c>
      <c r="AD62" s="1" t="n">
        <v>59000</v>
      </c>
      <c r="AE62" s="1" t="n">
        <v>29.3</v>
      </c>
      <c r="AF62" s="37" t="n">
        <f aca="false">AF61+1</f>
        <v>3</v>
      </c>
      <c r="AG62" s="1" t="n">
        <v>2022</v>
      </c>
      <c r="AH62" s="37" t="s">
        <v>23</v>
      </c>
      <c r="AI62" s="1" t="n">
        <v>60000</v>
      </c>
      <c r="AK62" s="1" t="n">
        <v>2022</v>
      </c>
      <c r="AL62" s="37" t="s">
        <v>24</v>
      </c>
      <c r="AM62" s="1" t="n">
        <v>56000</v>
      </c>
      <c r="AN62" s="1" t="n">
        <v>29.3</v>
      </c>
      <c r="AO62" s="37" t="n">
        <f aca="false">AO61+1</f>
        <v>3</v>
      </c>
      <c r="AP62" s="1" t="n">
        <v>2022</v>
      </c>
      <c r="AQ62" s="37" t="s">
        <v>25</v>
      </c>
      <c r="AR62" s="1" t="n">
        <v>57000</v>
      </c>
      <c r="AU62" s="37" t="n">
        <f aca="false">AU61+1</f>
        <v>3</v>
      </c>
      <c r="AV62" s="1" t="n">
        <v>2022</v>
      </c>
      <c r="AW62" s="37" t="s">
        <v>26</v>
      </c>
      <c r="AX62" s="1" t="n">
        <v>58000</v>
      </c>
      <c r="AZ62" s="37" t="n">
        <f aca="false">AZ61+1</f>
        <v>3</v>
      </c>
      <c r="BA62" s="1" t="n">
        <v>2022</v>
      </c>
      <c r="BB62" s="37" t="s">
        <v>27</v>
      </c>
      <c r="BC62" s="1" t="n">
        <v>59000</v>
      </c>
    </row>
    <row r="63" customFormat="false" ht="14.25" hidden="false" customHeight="false" outlineLevel="0" collapsed="false">
      <c r="B63" s="1" t="n">
        <f aca="false">B62+1</f>
        <v>4</v>
      </c>
      <c r="C63" s="1" t="n">
        <v>2021</v>
      </c>
      <c r="D63" s="1" t="s">
        <v>27</v>
      </c>
      <c r="E63" s="1" t="n">
        <v>54000</v>
      </c>
      <c r="F63" s="58" t="n">
        <v>29.3</v>
      </c>
      <c r="G63" s="37" t="n">
        <f aca="false">G62+1</f>
        <v>4</v>
      </c>
      <c r="H63" s="1" t="n">
        <v>2021</v>
      </c>
      <c r="I63" s="37" t="s">
        <v>29</v>
      </c>
      <c r="J63" s="1" t="n">
        <v>55000</v>
      </c>
      <c r="L63" s="37" t="n">
        <f aca="false">L62+1</f>
        <v>4</v>
      </c>
      <c r="M63" s="1" t="n">
        <v>2021</v>
      </c>
      <c r="N63" s="37" t="s">
        <v>30</v>
      </c>
      <c r="O63" s="1" t="n">
        <v>51000</v>
      </c>
      <c r="Q63" s="37" t="n">
        <f aca="false">Q62+1</f>
        <v>4</v>
      </c>
      <c r="R63" s="1" t="n">
        <v>2022</v>
      </c>
      <c r="S63" s="37" t="s">
        <v>33</v>
      </c>
      <c r="T63" s="1" t="n">
        <v>21200</v>
      </c>
      <c r="U63" s="37" t="s">
        <v>114</v>
      </c>
      <c r="V63" s="4" t="n">
        <f aca="false">V62+1</f>
        <v>4</v>
      </c>
      <c r="W63" s="4" t="n">
        <v>2022</v>
      </c>
      <c r="X63" s="4" t="s">
        <v>31</v>
      </c>
      <c r="Y63" s="4" t="n">
        <v>49000</v>
      </c>
      <c r="Z63" s="4" t="n">
        <v>29.3</v>
      </c>
      <c r="AA63" s="37" t="n">
        <f aca="false">AA62+1</f>
        <v>4</v>
      </c>
      <c r="AB63" s="1" t="n">
        <v>2022</v>
      </c>
      <c r="AC63" s="37" t="s">
        <v>21</v>
      </c>
      <c r="AD63" s="1" t="n">
        <v>59000</v>
      </c>
      <c r="AE63" s="1" t="n">
        <v>29.3</v>
      </c>
      <c r="AF63" s="37" t="n">
        <f aca="false">AF62+1</f>
        <v>4</v>
      </c>
      <c r="AG63" s="1" t="n">
        <v>2022</v>
      </c>
      <c r="AH63" s="37" t="s">
        <v>22</v>
      </c>
      <c r="AI63" s="1" t="n">
        <v>60000</v>
      </c>
      <c r="AK63" s="1" t="n">
        <v>2022</v>
      </c>
      <c r="AL63" s="37" t="s">
        <v>23</v>
      </c>
      <c r="AM63" s="1" t="n">
        <v>56000</v>
      </c>
      <c r="AN63" s="1" t="n">
        <v>29.3</v>
      </c>
      <c r="AO63" s="37" t="n">
        <f aca="false">AO62+1</f>
        <v>4</v>
      </c>
      <c r="AP63" s="1" t="n">
        <v>2022</v>
      </c>
      <c r="AQ63" s="37" t="s">
        <v>24</v>
      </c>
      <c r="AR63" s="1" t="n">
        <v>57000</v>
      </c>
      <c r="AU63" s="37" t="n">
        <f aca="false">AU62+1</f>
        <v>4</v>
      </c>
      <c r="AV63" s="1" t="n">
        <v>2022</v>
      </c>
      <c r="AW63" s="37" t="s">
        <v>25</v>
      </c>
      <c r="AX63" s="1" t="n">
        <v>58000</v>
      </c>
      <c r="AZ63" s="37" t="n">
        <f aca="false">AZ62+1</f>
        <v>4</v>
      </c>
      <c r="BA63" s="1" t="n">
        <v>2022</v>
      </c>
      <c r="BB63" s="37" t="s">
        <v>26</v>
      </c>
      <c r="BC63" s="1" t="n">
        <v>59000</v>
      </c>
    </row>
    <row r="64" customFormat="false" ht="14.25" hidden="false" customHeight="false" outlineLevel="0" collapsed="false">
      <c r="B64" s="1" t="n">
        <f aca="false">B63+1</f>
        <v>5</v>
      </c>
      <c r="C64" s="1" t="n">
        <v>2021</v>
      </c>
      <c r="D64" s="1" t="s">
        <v>115</v>
      </c>
      <c r="E64" s="1" t="n">
        <v>54000</v>
      </c>
      <c r="F64" s="58" t="n">
        <v>29.3</v>
      </c>
      <c r="G64" s="37" t="n">
        <f aca="false">G63+1</f>
        <v>5</v>
      </c>
      <c r="H64" s="1" t="n">
        <v>2021</v>
      </c>
      <c r="I64" s="37" t="s">
        <v>28</v>
      </c>
      <c r="J64" s="1" t="n">
        <v>55000</v>
      </c>
      <c r="L64" s="37" t="n">
        <f aca="false">L63+1</f>
        <v>5</v>
      </c>
      <c r="M64" s="1" t="n">
        <v>2021</v>
      </c>
      <c r="N64" s="37" t="s">
        <v>29</v>
      </c>
      <c r="O64" s="1" t="n">
        <v>26000</v>
      </c>
      <c r="P64" s="37" t="s">
        <v>116</v>
      </c>
      <c r="Q64" s="37" t="n">
        <f aca="false">Q63+1</f>
        <v>5</v>
      </c>
      <c r="R64" s="1" t="n">
        <v>2021</v>
      </c>
      <c r="S64" s="37" t="s">
        <v>30</v>
      </c>
      <c r="T64" s="1" t="n">
        <v>47000</v>
      </c>
      <c r="V64" s="4" t="n">
        <f aca="false">V63+1</f>
        <v>5</v>
      </c>
      <c r="W64" s="4" t="n">
        <v>2022</v>
      </c>
      <c r="X64" s="4" t="s">
        <v>33</v>
      </c>
      <c r="Y64" s="4" t="n">
        <v>49000</v>
      </c>
      <c r="Z64" s="4" t="n">
        <v>29.3</v>
      </c>
      <c r="AA64" s="37" t="n">
        <f aca="false">AA63+1</f>
        <v>5</v>
      </c>
      <c r="AB64" s="1" t="n">
        <v>2022</v>
      </c>
      <c r="AC64" s="37" t="s">
        <v>31</v>
      </c>
      <c r="AD64" s="1" t="n">
        <v>59000</v>
      </c>
      <c r="AE64" s="1" t="n">
        <v>29.3</v>
      </c>
      <c r="AF64" s="37" t="n">
        <f aca="false">AF63+1</f>
        <v>5</v>
      </c>
      <c r="AG64" s="1" t="n">
        <v>2022</v>
      </c>
      <c r="AH64" s="37" t="s">
        <v>21</v>
      </c>
      <c r="AI64" s="1" t="n">
        <v>60000</v>
      </c>
      <c r="AK64" s="1" t="n">
        <v>2022</v>
      </c>
      <c r="AL64" s="37" t="s">
        <v>22</v>
      </c>
      <c r="AM64" s="1" t="n">
        <v>56000</v>
      </c>
      <c r="AN64" s="1" t="n">
        <v>29.3</v>
      </c>
      <c r="AO64" s="37" t="n">
        <f aca="false">AO63+1</f>
        <v>5</v>
      </c>
      <c r="AP64" s="1" t="n">
        <v>2022</v>
      </c>
      <c r="AQ64" s="37" t="s">
        <v>23</v>
      </c>
      <c r="AR64" s="1" t="n">
        <v>57000</v>
      </c>
      <c r="AU64" s="37" t="n">
        <f aca="false">AU63+1</f>
        <v>5</v>
      </c>
      <c r="AV64" s="1" t="n">
        <v>2022</v>
      </c>
      <c r="AW64" s="37" t="s">
        <v>24</v>
      </c>
      <c r="AX64" s="1" t="n">
        <v>58000</v>
      </c>
      <c r="AZ64" s="37" t="n">
        <f aca="false">AZ63+1</f>
        <v>5</v>
      </c>
      <c r="BA64" s="1" t="n">
        <v>2022</v>
      </c>
      <c r="BB64" s="37" t="s">
        <v>25</v>
      </c>
      <c r="BC64" s="1" t="n">
        <v>59000</v>
      </c>
    </row>
    <row r="65" customFormat="false" ht="14.25" hidden="false" customHeight="false" outlineLevel="0" collapsed="false">
      <c r="B65" s="1" t="n">
        <f aca="false">B64+1</f>
        <v>6</v>
      </c>
      <c r="C65" s="1" t="n">
        <v>2021</v>
      </c>
      <c r="D65" s="1" t="s">
        <v>25</v>
      </c>
      <c r="E65" s="1" t="n">
        <v>54000</v>
      </c>
      <c r="F65" s="58" t="n">
        <v>29.3</v>
      </c>
      <c r="G65" s="37" t="n">
        <f aca="false">G64+1</f>
        <v>6</v>
      </c>
      <c r="H65" s="1" t="n">
        <v>2021</v>
      </c>
      <c r="I65" s="37" t="s">
        <v>27</v>
      </c>
      <c r="J65" s="1" t="n">
        <v>55000</v>
      </c>
      <c r="L65" s="37" t="n">
        <f aca="false">L64+1</f>
        <v>6</v>
      </c>
      <c r="M65" s="1" t="n">
        <v>2021</v>
      </c>
      <c r="N65" s="37" t="s">
        <v>28</v>
      </c>
      <c r="O65" s="1" t="n">
        <v>50000</v>
      </c>
      <c r="Q65" s="37" t="n">
        <f aca="false">Q64+1</f>
        <v>6</v>
      </c>
      <c r="R65" s="1" t="n">
        <v>2021</v>
      </c>
      <c r="S65" s="37" t="s">
        <v>29</v>
      </c>
      <c r="T65" s="1" t="n">
        <v>47000</v>
      </c>
      <c r="V65" s="4" t="n">
        <f aca="false">V64+1</f>
        <v>6</v>
      </c>
      <c r="W65" s="4" t="n">
        <v>2021</v>
      </c>
      <c r="X65" s="4" t="s">
        <v>30</v>
      </c>
      <c r="Y65" s="4" t="n">
        <v>49000</v>
      </c>
      <c r="Z65" s="4" t="n">
        <v>29.3</v>
      </c>
      <c r="AA65" s="37" t="n">
        <f aca="false">AA64+1</f>
        <v>6</v>
      </c>
      <c r="AB65" s="1" t="n">
        <v>2022</v>
      </c>
      <c r="AC65" s="37" t="s">
        <v>33</v>
      </c>
      <c r="AD65" s="1" t="n">
        <v>59000</v>
      </c>
      <c r="AE65" s="1" t="n">
        <v>29.3</v>
      </c>
      <c r="AF65" s="37" t="n">
        <f aca="false">AF64+1</f>
        <v>6</v>
      </c>
      <c r="AG65" s="1" t="n">
        <v>2022</v>
      </c>
      <c r="AH65" s="37" t="s">
        <v>31</v>
      </c>
      <c r="AI65" s="1" t="n">
        <v>60000</v>
      </c>
      <c r="AK65" s="1" t="n">
        <v>2022</v>
      </c>
      <c r="AL65" s="37" t="s">
        <v>21</v>
      </c>
      <c r="AM65" s="1" t="n">
        <v>56000</v>
      </c>
      <c r="AN65" s="1" t="n">
        <v>29.3</v>
      </c>
      <c r="AO65" s="37" t="n">
        <f aca="false">AO64+1</f>
        <v>6</v>
      </c>
      <c r="AP65" s="1" t="n">
        <v>2022</v>
      </c>
      <c r="AQ65" s="37" t="s">
        <v>22</v>
      </c>
      <c r="AR65" s="1" t="n">
        <v>57000</v>
      </c>
      <c r="AU65" s="37" t="n">
        <f aca="false">AU64+1</f>
        <v>6</v>
      </c>
      <c r="AV65" s="1" t="n">
        <v>2022</v>
      </c>
      <c r="AW65" s="37" t="s">
        <v>23</v>
      </c>
      <c r="AX65" s="1" t="n">
        <v>58000</v>
      </c>
      <c r="AZ65" s="37" t="n">
        <f aca="false">AZ64+1</f>
        <v>6</v>
      </c>
      <c r="BA65" s="1" t="n">
        <v>2022</v>
      </c>
      <c r="BB65" s="37" t="s">
        <v>24</v>
      </c>
      <c r="BC65" s="1" t="n">
        <v>59000</v>
      </c>
    </row>
    <row r="66" customFormat="false" ht="14.25" hidden="false" customHeight="false" outlineLevel="0" collapsed="false">
      <c r="B66" s="1" t="n">
        <f aca="false">B65+1</f>
        <v>7</v>
      </c>
      <c r="C66" s="1" t="n">
        <v>2021</v>
      </c>
      <c r="D66" s="1" t="s">
        <v>24</v>
      </c>
      <c r="E66" s="1" t="n">
        <v>27600</v>
      </c>
      <c r="F66" s="1" t="s">
        <v>116</v>
      </c>
      <c r="G66" s="1" t="n">
        <f aca="false">G65+1</f>
        <v>7</v>
      </c>
      <c r="H66" s="1" t="n">
        <v>2021</v>
      </c>
      <c r="I66" s="1" t="s">
        <v>115</v>
      </c>
      <c r="J66" s="1" t="n">
        <v>55000</v>
      </c>
      <c r="L66" s="1" t="n">
        <f aca="false">L65+1</f>
        <v>7</v>
      </c>
      <c r="M66" s="1" t="n">
        <v>2021</v>
      </c>
      <c r="N66" s="1" t="s">
        <v>27</v>
      </c>
      <c r="O66" s="1" t="n">
        <v>50000</v>
      </c>
      <c r="Q66" s="1" t="n">
        <f aca="false">Q65+1</f>
        <v>7</v>
      </c>
      <c r="R66" s="1" t="n">
        <v>2021</v>
      </c>
      <c r="S66" s="1" t="s">
        <v>28</v>
      </c>
      <c r="T66" s="1" t="n">
        <v>47000</v>
      </c>
      <c r="V66" s="4" t="n">
        <f aca="false">V65+1</f>
        <v>7</v>
      </c>
      <c r="W66" s="4" t="n">
        <v>2021</v>
      </c>
      <c r="X66" s="4" t="s">
        <v>29</v>
      </c>
      <c r="Y66" s="4" t="n">
        <v>28000</v>
      </c>
      <c r="Z66" s="4" t="n">
        <f aca="false">X79</f>
        <v>15.6266666666667</v>
      </c>
      <c r="AA66" s="37" t="n">
        <f aca="false">AA65+1</f>
        <v>7</v>
      </c>
      <c r="AB66" s="1" t="n">
        <v>2021</v>
      </c>
      <c r="AC66" s="37" t="s">
        <v>30</v>
      </c>
      <c r="AD66" s="1" t="n">
        <v>59000</v>
      </c>
      <c r="AE66" s="1" t="n">
        <v>29.3</v>
      </c>
      <c r="AF66" s="37" t="n">
        <f aca="false">AF65+1</f>
        <v>7</v>
      </c>
      <c r="AG66" s="1" t="n">
        <v>2022</v>
      </c>
      <c r="AH66" s="37" t="s">
        <v>33</v>
      </c>
      <c r="AI66" s="1" t="n">
        <v>28900</v>
      </c>
      <c r="AJ66" s="37" t="s">
        <v>114</v>
      </c>
      <c r="AK66" s="1" t="n">
        <v>2022</v>
      </c>
      <c r="AL66" s="37" t="s">
        <v>31</v>
      </c>
      <c r="AM66" s="1" t="n">
        <v>56000</v>
      </c>
      <c r="AN66" s="1" t="n">
        <v>29.3</v>
      </c>
      <c r="AO66" s="37" t="n">
        <f aca="false">AO65+1</f>
        <v>7</v>
      </c>
      <c r="AP66" s="1" t="n">
        <v>2022</v>
      </c>
      <c r="AQ66" s="37" t="s">
        <v>21</v>
      </c>
      <c r="AR66" s="1" t="n">
        <v>57000</v>
      </c>
      <c r="AU66" s="37" t="n">
        <f aca="false">AU65+1</f>
        <v>7</v>
      </c>
      <c r="AV66" s="1" t="n">
        <v>2022</v>
      </c>
      <c r="AW66" s="37" t="s">
        <v>22</v>
      </c>
      <c r="AX66" s="1" t="n">
        <v>58000</v>
      </c>
      <c r="AZ66" s="37" t="n">
        <f aca="false">AZ65+1</f>
        <v>7</v>
      </c>
      <c r="BA66" s="1" t="n">
        <v>2022</v>
      </c>
      <c r="BB66" s="37" t="s">
        <v>23</v>
      </c>
      <c r="BC66" s="1" t="n">
        <v>28000</v>
      </c>
      <c r="BD66" s="37" t="s">
        <v>114</v>
      </c>
    </row>
    <row r="67" customFormat="false" ht="14.25" hidden="false" customHeight="false" outlineLevel="0" collapsed="false">
      <c r="B67" s="1" t="n">
        <f aca="false">B66+1</f>
        <v>8</v>
      </c>
      <c r="C67" s="1" t="n">
        <v>2021</v>
      </c>
      <c r="D67" s="1" t="s">
        <v>23</v>
      </c>
      <c r="E67" s="1" t="n">
        <v>51000</v>
      </c>
      <c r="G67" s="1" t="n">
        <f aca="false">G66+1</f>
        <v>8</v>
      </c>
      <c r="H67" s="1" t="n">
        <v>2021</v>
      </c>
      <c r="I67" s="1" t="s">
        <v>25</v>
      </c>
      <c r="J67" s="1" t="n">
        <v>55000</v>
      </c>
      <c r="L67" s="1" t="n">
        <f aca="false">L66+1</f>
        <v>8</v>
      </c>
      <c r="M67" s="1" t="n">
        <v>2021</v>
      </c>
      <c r="N67" s="1" t="s">
        <v>115</v>
      </c>
      <c r="O67" s="1" t="n">
        <v>50000</v>
      </c>
      <c r="Q67" s="1" t="n">
        <f aca="false">Q66+1</f>
        <v>8</v>
      </c>
      <c r="R67" s="1" t="n">
        <v>2021</v>
      </c>
      <c r="S67" s="1" t="s">
        <v>27</v>
      </c>
      <c r="T67" s="1" t="n">
        <v>47000</v>
      </c>
      <c r="V67" s="4" t="n">
        <f aca="false">V66+1</f>
        <v>8</v>
      </c>
      <c r="W67" s="4" t="n">
        <v>2021</v>
      </c>
      <c r="X67" s="4" t="s">
        <v>28</v>
      </c>
      <c r="Y67" s="4" t="n">
        <v>48000</v>
      </c>
      <c r="Z67" s="4" t="n">
        <v>29.3</v>
      </c>
      <c r="AA67" s="37" t="n">
        <f aca="false">AA66+1</f>
        <v>8</v>
      </c>
      <c r="AB67" s="1" t="n">
        <v>2021</v>
      </c>
      <c r="AC67" s="37" t="s">
        <v>29</v>
      </c>
      <c r="AD67" s="1" t="n">
        <v>25000</v>
      </c>
      <c r="AE67" s="37" t="s">
        <v>114</v>
      </c>
      <c r="AF67" s="37" t="n">
        <f aca="false">AF66+1</f>
        <v>8</v>
      </c>
      <c r="AG67" s="1" t="n">
        <v>2021</v>
      </c>
      <c r="AH67" s="37" t="s">
        <v>30</v>
      </c>
      <c r="AI67" s="1" t="n">
        <v>56000</v>
      </c>
      <c r="AK67" s="1" t="n">
        <v>2022</v>
      </c>
      <c r="AL67" s="37" t="s">
        <v>33</v>
      </c>
      <c r="AM67" s="1" t="n">
        <v>56000</v>
      </c>
      <c r="AN67" s="1" t="n">
        <v>29.3</v>
      </c>
      <c r="AO67" s="37" t="n">
        <f aca="false">AO66+1</f>
        <v>8</v>
      </c>
      <c r="AP67" s="1" t="n">
        <v>2022</v>
      </c>
      <c r="AQ67" s="37" t="s">
        <v>31</v>
      </c>
      <c r="AR67" s="1" t="n">
        <v>57000</v>
      </c>
      <c r="AU67" s="37" t="n">
        <f aca="false">AU66+1</f>
        <v>8</v>
      </c>
      <c r="AV67" s="1" t="n">
        <v>2022</v>
      </c>
      <c r="AW67" s="37" t="s">
        <v>21</v>
      </c>
      <c r="AX67" s="1" t="n">
        <v>58000</v>
      </c>
      <c r="AZ67" s="37" t="n">
        <f aca="false">AZ66+1</f>
        <v>8</v>
      </c>
      <c r="BA67" s="1" t="n">
        <v>2022</v>
      </c>
      <c r="BB67" s="37" t="s">
        <v>22</v>
      </c>
      <c r="BC67" s="1" t="n">
        <v>59000</v>
      </c>
    </row>
    <row r="68" customFormat="false" ht="14.25" hidden="false" customHeight="false" outlineLevel="0" collapsed="false">
      <c r="B68" s="1" t="n">
        <f aca="false">B67+1</f>
        <v>9</v>
      </c>
      <c r="C68" s="1" t="n">
        <v>2021</v>
      </c>
      <c r="D68" s="1" t="s">
        <v>22</v>
      </c>
      <c r="E68" s="1" t="n">
        <v>51000</v>
      </c>
      <c r="G68" s="1" t="n">
        <f aca="false">G67+1</f>
        <v>9</v>
      </c>
      <c r="H68" s="1" t="n">
        <v>2021</v>
      </c>
      <c r="I68" s="1" t="s">
        <v>24</v>
      </c>
      <c r="J68" s="1" t="n">
        <v>19600</v>
      </c>
      <c r="K68" s="1" t="s">
        <v>117</v>
      </c>
      <c r="L68" s="1" t="n">
        <f aca="false">L67+1</f>
        <v>9</v>
      </c>
      <c r="M68" s="1" t="n">
        <v>2021</v>
      </c>
      <c r="N68" s="1" t="s">
        <v>25</v>
      </c>
      <c r="O68" s="1" t="n">
        <v>50000</v>
      </c>
      <c r="Q68" s="1" t="n">
        <f aca="false">Q67+1</f>
        <v>9</v>
      </c>
      <c r="R68" s="1" t="n">
        <v>2021</v>
      </c>
      <c r="S68" s="1" t="s">
        <v>115</v>
      </c>
      <c r="T68" s="1" t="n">
        <v>47000</v>
      </c>
      <c r="V68" s="4" t="n">
        <f aca="false">V67+1</f>
        <v>9</v>
      </c>
      <c r="W68" s="4" t="n">
        <v>2021</v>
      </c>
      <c r="X68" s="4" t="s">
        <v>27</v>
      </c>
      <c r="Y68" s="4" t="n">
        <v>48000</v>
      </c>
      <c r="Z68" s="4" t="n">
        <v>29.3</v>
      </c>
      <c r="AA68" s="37" t="n">
        <f aca="false">AA67+1</f>
        <v>9</v>
      </c>
      <c r="AB68" s="1" t="n">
        <v>2021</v>
      </c>
      <c r="AC68" s="37" t="s">
        <v>28</v>
      </c>
      <c r="AD68" s="1" t="n">
        <v>50000</v>
      </c>
      <c r="AF68" s="37" t="n">
        <f aca="false">AF67+1</f>
        <v>9</v>
      </c>
      <c r="AG68" s="1" t="n">
        <v>2021</v>
      </c>
      <c r="AH68" s="37" t="s">
        <v>29</v>
      </c>
      <c r="AI68" s="1" t="n">
        <v>56000</v>
      </c>
      <c r="AK68" s="1" t="n">
        <v>2021</v>
      </c>
      <c r="AL68" s="37" t="s">
        <v>30</v>
      </c>
      <c r="AM68" s="1" t="n">
        <v>32700</v>
      </c>
      <c r="AN68" s="37" t="s">
        <v>114</v>
      </c>
      <c r="AO68" s="37" t="n">
        <f aca="false">AO67+1</f>
        <v>9</v>
      </c>
      <c r="AP68" s="1" t="n">
        <v>2022</v>
      </c>
      <c r="AQ68" s="37" t="s">
        <v>33</v>
      </c>
      <c r="AR68" s="1" t="n">
        <v>57000</v>
      </c>
      <c r="AU68" s="37" t="n">
        <f aca="false">AU67+1</f>
        <v>9</v>
      </c>
      <c r="AV68" s="1" t="n">
        <v>2022</v>
      </c>
      <c r="AW68" s="37" t="s">
        <v>31</v>
      </c>
      <c r="AX68" s="1" t="n">
        <v>58000</v>
      </c>
      <c r="AZ68" s="37" t="n">
        <f aca="false">AZ67+1</f>
        <v>9</v>
      </c>
      <c r="BA68" s="1" t="n">
        <v>2022</v>
      </c>
      <c r="BB68" s="37" t="s">
        <v>21</v>
      </c>
      <c r="BC68" s="1" t="n">
        <v>59000</v>
      </c>
    </row>
    <row r="69" customFormat="false" ht="14.25" hidden="false" customHeight="false" outlineLevel="0" collapsed="false">
      <c r="B69" s="1" t="n">
        <f aca="false">B68+1</f>
        <v>10</v>
      </c>
      <c r="C69" s="1" t="n">
        <v>2021</v>
      </c>
      <c r="D69" s="1" t="s">
        <v>21</v>
      </c>
      <c r="E69" s="1" t="n">
        <v>51000</v>
      </c>
      <c r="G69" s="1" t="n">
        <f aca="false">G68+1</f>
        <v>10</v>
      </c>
      <c r="H69" s="1" t="n">
        <v>2021</v>
      </c>
      <c r="I69" s="1" t="s">
        <v>23</v>
      </c>
      <c r="J69" s="1" t="n">
        <v>45000</v>
      </c>
      <c r="L69" s="1" t="n">
        <f aca="false">L68+1</f>
        <v>10</v>
      </c>
      <c r="M69" s="1" t="n">
        <v>2021</v>
      </c>
      <c r="N69" s="1" t="s">
        <v>24</v>
      </c>
      <c r="O69" s="1" t="n">
        <v>50000</v>
      </c>
      <c r="Q69" s="1" t="n">
        <f aca="false">Q68+1</f>
        <v>10</v>
      </c>
      <c r="R69" s="1" t="n">
        <v>2021</v>
      </c>
      <c r="S69" s="1" t="s">
        <v>25</v>
      </c>
      <c r="T69" s="1" t="n">
        <v>47000</v>
      </c>
      <c r="V69" s="4" t="n">
        <f aca="false">V68+1</f>
        <v>10</v>
      </c>
      <c r="W69" s="4" t="n">
        <v>2021</v>
      </c>
      <c r="X69" s="4" t="s">
        <v>115</v>
      </c>
      <c r="Y69" s="4" t="n">
        <v>48000</v>
      </c>
      <c r="Z69" s="4" t="n">
        <v>29.3</v>
      </c>
      <c r="AA69" s="37" t="n">
        <f aca="false">AA68+1</f>
        <v>10</v>
      </c>
      <c r="AB69" s="1" t="n">
        <v>2021</v>
      </c>
      <c r="AC69" s="37" t="s">
        <v>27</v>
      </c>
      <c r="AD69" s="1" t="n">
        <v>50000</v>
      </c>
      <c r="AF69" s="37" t="n">
        <f aca="false">AF68+1</f>
        <v>10</v>
      </c>
      <c r="AG69" s="1" t="n">
        <v>2021</v>
      </c>
      <c r="AH69" s="37" t="s">
        <v>28</v>
      </c>
      <c r="AI69" s="1" t="n">
        <v>56000</v>
      </c>
      <c r="AK69" s="1" t="n">
        <v>2021</v>
      </c>
      <c r="AL69" s="37" t="s">
        <v>29</v>
      </c>
      <c r="AM69" s="1" t="n">
        <v>52000</v>
      </c>
      <c r="AN69" s="1" t="n">
        <v>29.3</v>
      </c>
      <c r="AO69" s="37" t="n">
        <f aca="false">AO68+1</f>
        <v>10</v>
      </c>
      <c r="AP69" s="1" t="n">
        <v>2021</v>
      </c>
      <c r="AQ69" s="37" t="s">
        <v>30</v>
      </c>
      <c r="AR69" s="1" t="n">
        <v>33600</v>
      </c>
      <c r="AS69" s="37" t="s">
        <v>114</v>
      </c>
      <c r="AU69" s="37" t="n">
        <f aca="false">AU68+1</f>
        <v>10</v>
      </c>
      <c r="AV69" s="1" t="n">
        <v>2022</v>
      </c>
      <c r="AW69" s="37" t="s">
        <v>33</v>
      </c>
      <c r="AX69" s="1" t="n">
        <v>58000</v>
      </c>
      <c r="AZ69" s="37" t="n">
        <f aca="false">AZ68+1</f>
        <v>10</v>
      </c>
      <c r="BA69" s="1" t="n">
        <v>2022</v>
      </c>
      <c r="BB69" s="37" t="s">
        <v>31</v>
      </c>
      <c r="BC69" s="1" t="n">
        <v>59000</v>
      </c>
    </row>
    <row r="70" customFormat="false" ht="14.25" hidden="false" customHeight="false" outlineLevel="0" collapsed="false">
      <c r="B70" s="1" t="n">
        <f aca="false">B69+1</f>
        <v>11</v>
      </c>
      <c r="C70" s="1" t="n">
        <v>2021</v>
      </c>
      <c r="D70" s="1" t="s">
        <v>31</v>
      </c>
      <c r="E70" s="1" t="n">
        <v>51000</v>
      </c>
      <c r="G70" s="1" t="n">
        <f aca="false">G69+1</f>
        <v>11</v>
      </c>
      <c r="H70" s="1" t="n">
        <v>2021</v>
      </c>
      <c r="I70" s="1" t="s">
        <v>22</v>
      </c>
      <c r="J70" s="1" t="n">
        <v>45000</v>
      </c>
      <c r="L70" s="1" t="n">
        <f aca="false">L69+1</f>
        <v>11</v>
      </c>
      <c r="M70" s="1" t="n">
        <v>2021</v>
      </c>
      <c r="N70" s="1" t="s">
        <v>23</v>
      </c>
      <c r="O70" s="1" t="n">
        <v>50000</v>
      </c>
      <c r="Q70" s="1" t="n">
        <f aca="false">Q69+1</f>
        <v>11</v>
      </c>
      <c r="R70" s="1" t="n">
        <v>2021</v>
      </c>
      <c r="S70" s="1" t="s">
        <v>24</v>
      </c>
      <c r="T70" s="1" t="n">
        <v>47000</v>
      </c>
      <c r="V70" s="4" t="n">
        <f aca="false">V69+1</f>
        <v>11</v>
      </c>
      <c r="W70" s="4" t="n">
        <v>2021</v>
      </c>
      <c r="X70" s="4" t="s">
        <v>25</v>
      </c>
      <c r="Y70" s="4" t="n">
        <v>48000</v>
      </c>
      <c r="Z70" s="4" t="n">
        <v>29.3</v>
      </c>
      <c r="AA70" s="37" t="n">
        <f aca="false">AA69+1</f>
        <v>11</v>
      </c>
      <c r="AB70" s="1" t="n">
        <v>2021</v>
      </c>
      <c r="AC70" s="37" t="s">
        <v>115</v>
      </c>
      <c r="AD70" s="1" t="n">
        <v>50000</v>
      </c>
      <c r="AF70" s="37" t="n">
        <f aca="false">AF69+1</f>
        <v>11</v>
      </c>
      <c r="AG70" s="1" t="n">
        <v>2021</v>
      </c>
      <c r="AH70" s="37" t="s">
        <v>27</v>
      </c>
      <c r="AI70" s="1" t="n">
        <v>56000</v>
      </c>
      <c r="AK70" s="1" t="n">
        <v>2021</v>
      </c>
      <c r="AL70" s="37" t="s">
        <v>28</v>
      </c>
      <c r="AM70" s="1" t="n">
        <v>52000</v>
      </c>
      <c r="AN70" s="1" t="n">
        <v>29.3</v>
      </c>
      <c r="AO70" s="37" t="n">
        <f aca="false">AO69+1</f>
        <v>11</v>
      </c>
      <c r="AP70" s="1" t="n">
        <v>2021</v>
      </c>
      <c r="AQ70" s="37" t="s">
        <v>29</v>
      </c>
      <c r="AR70" s="1" t="n">
        <v>50000</v>
      </c>
      <c r="AU70" s="37" t="n">
        <f aca="false">AU69+1</f>
        <v>11</v>
      </c>
      <c r="AV70" s="1" t="n">
        <v>2021</v>
      </c>
      <c r="AW70" s="37" t="s">
        <v>30</v>
      </c>
      <c r="AX70" s="1" t="n">
        <v>27000</v>
      </c>
      <c r="AY70" s="37" t="s">
        <v>114</v>
      </c>
      <c r="AZ70" s="37" t="n">
        <f aca="false">AZ69+1</f>
        <v>11</v>
      </c>
      <c r="BA70" s="1" t="n">
        <v>2022</v>
      </c>
      <c r="BB70" s="37" t="s">
        <v>33</v>
      </c>
      <c r="BC70" s="1" t="n">
        <v>59000</v>
      </c>
    </row>
    <row r="71" customFormat="false" ht="14.25" hidden="false" customHeight="false" outlineLevel="0" collapsed="false">
      <c r="B71" s="1" t="n">
        <f aca="false">B70+1</f>
        <v>12</v>
      </c>
      <c r="C71" s="1" t="n">
        <v>2021</v>
      </c>
      <c r="D71" s="1" t="s">
        <v>33</v>
      </c>
      <c r="E71" s="1" t="n">
        <v>51000</v>
      </c>
      <c r="G71" s="1" t="n">
        <f aca="false">G70+1</f>
        <v>12</v>
      </c>
      <c r="H71" s="1" t="n">
        <v>2021</v>
      </c>
      <c r="I71" s="1" t="s">
        <v>21</v>
      </c>
      <c r="J71" s="1" t="n">
        <v>45000</v>
      </c>
      <c r="L71" s="1" t="n">
        <f aca="false">L70+1</f>
        <v>12</v>
      </c>
      <c r="M71" s="1" t="n">
        <v>2021</v>
      </c>
      <c r="N71" s="1" t="s">
        <v>22</v>
      </c>
      <c r="O71" s="1" t="n">
        <v>50000</v>
      </c>
      <c r="Q71" s="1" t="n">
        <f aca="false">Q70+1</f>
        <v>12</v>
      </c>
      <c r="R71" s="1" t="n">
        <v>2021</v>
      </c>
      <c r="S71" s="1" t="s">
        <v>23</v>
      </c>
      <c r="T71" s="1" t="n">
        <v>47000</v>
      </c>
      <c r="V71" s="4" t="n">
        <f aca="false">V70+1</f>
        <v>12</v>
      </c>
      <c r="W71" s="4" t="n">
        <v>2021</v>
      </c>
      <c r="X71" s="4" t="s">
        <v>24</v>
      </c>
      <c r="Y71" s="4" t="n">
        <v>48000</v>
      </c>
      <c r="Z71" s="4" t="n">
        <v>29.3</v>
      </c>
      <c r="AA71" s="37" t="n">
        <f aca="false">AA70+1</f>
        <v>12</v>
      </c>
      <c r="AB71" s="1" t="n">
        <v>2021</v>
      </c>
      <c r="AC71" s="37" t="s">
        <v>25</v>
      </c>
      <c r="AD71" s="1" t="n">
        <v>50000</v>
      </c>
      <c r="AF71" s="37" t="n">
        <f aca="false">AF70+1</f>
        <v>12</v>
      </c>
      <c r="AG71" s="1" t="n">
        <v>2021</v>
      </c>
      <c r="AH71" s="37" t="s">
        <v>115</v>
      </c>
      <c r="AI71" s="1" t="n">
        <v>56000</v>
      </c>
      <c r="AK71" s="1" t="n">
        <v>2021</v>
      </c>
      <c r="AL71" s="37" t="s">
        <v>27</v>
      </c>
      <c r="AM71" s="1" t="n">
        <v>52000</v>
      </c>
      <c r="AN71" s="1" t="n">
        <v>29.3</v>
      </c>
      <c r="AO71" s="37" t="n">
        <f aca="false">AO70+1</f>
        <v>12</v>
      </c>
      <c r="AP71" s="1" t="n">
        <v>2021</v>
      </c>
      <c r="AQ71" s="37" t="s">
        <v>28</v>
      </c>
      <c r="AR71" s="1" t="n">
        <v>50000</v>
      </c>
      <c r="AU71" s="37" t="n">
        <f aca="false">AU70+1</f>
        <v>12</v>
      </c>
      <c r="AV71" s="1" t="n">
        <v>2021</v>
      </c>
      <c r="AW71" s="37" t="s">
        <v>29</v>
      </c>
      <c r="AX71" s="1" t="n">
        <v>58000</v>
      </c>
      <c r="AZ71" s="37" t="n">
        <f aca="false">AZ70+1</f>
        <v>12</v>
      </c>
      <c r="BA71" s="1" t="n">
        <v>2021</v>
      </c>
      <c r="BB71" s="37" t="s">
        <v>30</v>
      </c>
      <c r="BC71" s="1" t="n">
        <v>50000</v>
      </c>
    </row>
    <row r="72" customFormat="false" ht="14.25" hidden="false" customHeight="false" outlineLevel="0" collapsed="false">
      <c r="E72" s="1" t="n">
        <f aca="false">SUM(E60:E71)</f>
        <v>606600</v>
      </c>
      <c r="F72" s="1" t="s">
        <v>118</v>
      </c>
      <c r="X72" s="37" t="s">
        <v>119</v>
      </c>
      <c r="Y72" s="1" t="n">
        <f aca="false">SUM(Y60:Y71)</f>
        <v>562000</v>
      </c>
      <c r="Z72" s="1" t="n">
        <f aca="false">SUM(Z60:Z71)</f>
        <v>337.926666666667</v>
      </c>
      <c r="AM72" s="1" t="n">
        <f aca="false">SUM(AM60:AM71)</f>
        <v>636700</v>
      </c>
    </row>
    <row r="73" customFormat="false" ht="14.25" hidden="false" customHeight="false" outlineLevel="0" collapsed="false">
      <c r="C73" s="1" t="s">
        <v>107</v>
      </c>
      <c r="D73" s="1" t="s">
        <v>120</v>
      </c>
      <c r="V73" s="1" t="s">
        <v>121</v>
      </c>
      <c r="W73" s="30"/>
      <c r="Y73" s="45" t="n">
        <f aca="false">Y72/Z72</f>
        <v>1663.08272011679</v>
      </c>
    </row>
    <row r="74" customFormat="false" ht="14.25" hidden="false" customHeight="false" outlineLevel="0" collapsed="false">
      <c r="B74" s="1" t="n">
        <v>1</v>
      </c>
      <c r="C74" s="1" t="n">
        <v>2022</v>
      </c>
      <c r="D74" s="1" t="s">
        <v>33</v>
      </c>
      <c r="E74" s="1" t="n">
        <v>50000</v>
      </c>
      <c r="AM74" s="1" t="n">
        <v>31</v>
      </c>
      <c r="AN74" s="1" t="n">
        <v>29.3</v>
      </c>
      <c r="AO74" s="1" t="s">
        <v>105</v>
      </c>
    </row>
    <row r="75" customFormat="false" ht="14.25" hidden="false" customHeight="false" outlineLevel="0" collapsed="false">
      <c r="B75" s="1" t="n">
        <f aca="false">B74+1</f>
        <v>2</v>
      </c>
      <c r="C75" s="1" t="n">
        <v>2021</v>
      </c>
      <c r="D75" s="1" t="s">
        <v>30</v>
      </c>
      <c r="E75" s="1" t="n">
        <v>50000</v>
      </c>
      <c r="AM75" s="1" t="n">
        <v>14</v>
      </c>
      <c r="AN75" s="1" t="s">
        <v>122</v>
      </c>
    </row>
    <row r="76" customFormat="false" ht="14.25" hidden="false" customHeight="false" outlineLevel="0" collapsed="false">
      <c r="B76" s="1" t="n">
        <f aca="false">B75+1</f>
        <v>3</v>
      </c>
      <c r="C76" s="1" t="n">
        <v>2021</v>
      </c>
      <c r="D76" s="1" t="s">
        <v>29</v>
      </c>
      <c r="E76" s="1" t="n">
        <v>50000</v>
      </c>
    </row>
    <row r="77" customFormat="false" ht="14.25" hidden="false" customHeight="false" outlineLevel="0" collapsed="false">
      <c r="B77" s="1" t="n">
        <f aca="false">B76+1</f>
        <v>4</v>
      </c>
      <c r="C77" s="1" t="n">
        <v>2021</v>
      </c>
      <c r="D77" s="1" t="s">
        <v>28</v>
      </c>
      <c r="E77" s="1" t="n">
        <v>50000</v>
      </c>
      <c r="K77" s="58"/>
    </row>
    <row r="78" customFormat="false" ht="14.25" hidden="false" customHeight="false" outlineLevel="0" collapsed="false">
      <c r="B78" s="1" t="n">
        <f aca="false">B77+1</f>
        <v>5</v>
      </c>
      <c r="C78" s="1" t="n">
        <v>2021</v>
      </c>
      <c r="D78" s="1" t="s">
        <v>27</v>
      </c>
      <c r="E78" s="1" t="n">
        <v>24800</v>
      </c>
      <c r="F78" s="1" t="s">
        <v>123</v>
      </c>
      <c r="V78" s="1" t="n">
        <v>30</v>
      </c>
      <c r="X78" s="1" t="n">
        <v>29.3</v>
      </c>
    </row>
    <row r="79" customFormat="false" ht="14.25" hidden="false" customHeight="false" outlineLevel="0" collapsed="false">
      <c r="B79" s="1" t="n">
        <f aca="false">B78+1</f>
        <v>6</v>
      </c>
      <c r="C79" s="1" t="n">
        <v>2021</v>
      </c>
      <c r="D79" s="1" t="s">
        <v>115</v>
      </c>
      <c r="E79" s="1" t="n">
        <v>48000</v>
      </c>
      <c r="V79" s="1" t="n">
        <v>16</v>
      </c>
      <c r="X79" s="37" t="n">
        <f aca="false">V79*X78/V78</f>
        <v>15.6266666666667</v>
      </c>
    </row>
    <row r="80" customFormat="false" ht="14.25" hidden="false" customHeight="false" outlineLevel="0" collapsed="false">
      <c r="B80" s="1" t="n">
        <f aca="false">B79+1</f>
        <v>7</v>
      </c>
      <c r="C80" s="1" t="n">
        <v>2021</v>
      </c>
      <c r="D80" s="1" t="s">
        <v>25</v>
      </c>
      <c r="E80" s="1" t="n">
        <v>48000</v>
      </c>
    </row>
    <row r="81" customFormat="false" ht="14.25" hidden="false" customHeight="false" outlineLevel="0" collapsed="false">
      <c r="B81" s="1" t="n">
        <f aca="false">B80+1</f>
        <v>8</v>
      </c>
      <c r="C81" s="1" t="n">
        <v>2021</v>
      </c>
      <c r="D81" s="1" t="s">
        <v>24</v>
      </c>
      <c r="E81" s="1" t="n">
        <v>48000</v>
      </c>
    </row>
    <row r="82" customFormat="false" ht="14.25" hidden="false" customHeight="false" outlineLevel="0" collapsed="false">
      <c r="B82" s="1" t="n">
        <f aca="false">B81+1</f>
        <v>9</v>
      </c>
      <c r="C82" s="1" t="n">
        <v>2021</v>
      </c>
      <c r="D82" s="1" t="s">
        <v>23</v>
      </c>
      <c r="E82" s="1" t="n">
        <v>48000</v>
      </c>
    </row>
    <row r="83" customFormat="false" ht="14.25" hidden="false" customHeight="false" outlineLevel="0" collapsed="false">
      <c r="B83" s="1" t="n">
        <f aca="false">B82+1</f>
        <v>10</v>
      </c>
      <c r="C83" s="1" t="n">
        <v>2021</v>
      </c>
      <c r="D83" s="1" t="s">
        <v>22</v>
      </c>
      <c r="E83" s="1" t="n">
        <v>48000</v>
      </c>
    </row>
    <row r="84" customFormat="false" ht="14.25" hidden="false" customHeight="false" outlineLevel="0" collapsed="false">
      <c r="B84" s="1" t="n">
        <f aca="false">B83+1</f>
        <v>11</v>
      </c>
      <c r="C84" s="1" t="n">
        <v>2021</v>
      </c>
      <c r="D84" s="1" t="s">
        <v>21</v>
      </c>
      <c r="E84" s="1" t="n">
        <v>48000</v>
      </c>
    </row>
    <row r="85" customFormat="false" ht="14.25" hidden="false" customHeight="false" outlineLevel="0" collapsed="false">
      <c r="B85" s="1" t="n">
        <f aca="false">B84+1</f>
        <v>12</v>
      </c>
      <c r="C85" s="1" t="n">
        <v>2021</v>
      </c>
      <c r="D85" s="1" t="s">
        <v>31</v>
      </c>
      <c r="E85" s="1" t="n">
        <v>48000</v>
      </c>
    </row>
  </sheetData>
  <mergeCells count="23">
    <mergeCell ref="B21:B22"/>
    <mergeCell ref="H21:H22"/>
    <mergeCell ref="N21:N22"/>
    <mergeCell ref="B24:B25"/>
    <mergeCell ref="C24:C25"/>
    <mergeCell ref="G24:G25"/>
    <mergeCell ref="H24:H25"/>
    <mergeCell ref="I24:I25"/>
    <mergeCell ref="M24:M25"/>
    <mergeCell ref="N24:N25"/>
    <mergeCell ref="O24:O25"/>
    <mergeCell ref="S24:S25"/>
    <mergeCell ref="T24:T25"/>
    <mergeCell ref="X24:X25"/>
    <mergeCell ref="Y24:Y25"/>
    <mergeCell ref="AC24:AC25"/>
    <mergeCell ref="AD24:AD25"/>
    <mergeCell ref="B26:B27"/>
    <mergeCell ref="H26:H27"/>
    <mergeCell ref="N26:N27"/>
    <mergeCell ref="B28:B29"/>
    <mergeCell ref="H28:H29"/>
    <mergeCell ref="Q28:Q2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8.605468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8.605468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5055</TotalTime>
  <Application>LibreOffice/24.2.0.3$Linux_X86_64 LibreOffice_project/420$Build-3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2021-04-10T13:15:26Z</dcterms:created>
  <dc:creator>Надин</dc:creator>
  <dc:description/>
  <dc:language>ru-RU</dc:language>
  <cp:lastModifiedBy/>
  <dcterms:modified xsi:type="dcterms:W3CDTF">2024-04-25T09:44:07Z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