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<sst xmlns="http://schemas.openxmlformats.org/spreadsheetml/2006/main" count="122" uniqueCount="56">
  <si>
    <t xml:space="preserve"> Практика </t>
  </si>
  <si>
    <r>
      <rPr>
        <sz val="20"/>
        <color rgb="FF222222"/>
        <rFont val="Times New Roman"/>
        <family val="1"/>
        <charset val="204"/>
      </rPr>
      <t xml:space="preserve">1</t>
    </r>
    <r>
      <rPr>
        <sz val="12"/>
        <color rgb="FF222222"/>
        <rFont val="Times New Roman"/>
        <family val="1"/>
        <charset val="204"/>
      </rPr>
      <t xml:space="preserve">.</t>
    </r>
    <r>
      <rPr>
        <sz val="18"/>
        <color rgb="FF222222"/>
        <rFont val="Times New Roman"/>
        <family val="1"/>
        <charset val="204"/>
      </rPr>
      <t xml:space="preserve">Расчет фондоотдачи и влияние  изменения  фондоотдачи и основных средств на объем оказанных услуг</t>
    </r>
  </si>
  <si>
    <t xml:space="preserve">ф= V/О</t>
  </si>
  <si>
    <t xml:space="preserve">V=Ф*О</t>
  </si>
  <si>
    <r>
      <rPr>
        <b val="true"/>
        <sz val="18"/>
        <color rgb="FF000000"/>
        <rFont val="Calibri"/>
        <family val="2"/>
        <charset val="204"/>
      </rPr>
      <t xml:space="preserve">ф</t>
    </r>
    <r>
      <rPr>
        <sz val="18"/>
        <color rgb="FF000000"/>
        <rFont val="Calibri"/>
        <family val="2"/>
        <charset val="204"/>
      </rPr>
      <t xml:space="preserve">- </t>
    </r>
    <r>
      <rPr>
        <i val="true"/>
        <sz val="18"/>
        <color rgb="FF000000"/>
        <rFont val="Calibri"/>
        <family val="2"/>
        <charset val="204"/>
      </rPr>
      <t xml:space="preserve">Фондоотдача</t>
    </r>
  </si>
  <si>
    <r>
      <rPr>
        <b val="true"/>
        <sz val="18"/>
        <color rgb="FF000000"/>
        <rFont val="Calibri"/>
        <family val="2"/>
        <charset val="204"/>
      </rPr>
      <t xml:space="preserve"> V</t>
    </r>
    <r>
      <rPr>
        <sz val="18"/>
        <color rgb="FF000000"/>
        <rFont val="Calibri"/>
        <family val="2"/>
        <charset val="204"/>
      </rPr>
      <t xml:space="preserve">-</t>
    </r>
    <r>
      <rPr>
        <i val="true"/>
        <sz val="18"/>
        <color rgb="FF000000"/>
        <rFont val="Calibri"/>
        <family val="2"/>
        <charset val="204"/>
      </rPr>
      <t xml:space="preserve">Объем услуг </t>
    </r>
  </si>
  <si>
    <r>
      <rPr>
        <b val="true"/>
        <sz val="18"/>
        <color rgb="FF000000"/>
        <rFont val="Calibri"/>
        <family val="2"/>
        <charset val="204"/>
      </rPr>
      <t xml:space="preserve">О</t>
    </r>
    <r>
      <rPr>
        <sz val="18"/>
        <color rgb="FF000000"/>
        <rFont val="Calibri"/>
        <family val="2"/>
        <charset val="204"/>
      </rPr>
      <t xml:space="preserve">-</t>
    </r>
    <r>
      <rPr>
        <i val="true"/>
        <sz val="18"/>
        <color rgb="FF000000"/>
        <rFont val="Calibri"/>
        <family val="2"/>
        <charset val="204"/>
      </rPr>
      <t xml:space="preserve">Средняя стоимость основных средств</t>
    </r>
  </si>
  <si>
    <t xml:space="preserve">Таблица</t>
  </si>
  <si>
    <t xml:space="preserve">За предыдущий период </t>
  </si>
  <si>
    <t xml:space="preserve">За отчетный период</t>
  </si>
  <si>
    <t xml:space="preserve">Изменения</t>
  </si>
  <si>
    <t xml:space="preserve">Сумма</t>
  </si>
  <si>
    <t xml:space="preserve">1.Объем услуг </t>
  </si>
  <si>
    <t xml:space="preserve">Vn</t>
  </si>
  <si>
    <t xml:space="preserve">Vo</t>
  </si>
  <si>
    <t xml:space="preserve">∆V</t>
  </si>
  <si>
    <t xml:space="preserve">2.Средняя стоимость основных средств</t>
  </si>
  <si>
    <t xml:space="preserve">Оn</t>
  </si>
  <si>
    <t xml:space="preserve"> Оо</t>
  </si>
  <si>
    <t xml:space="preserve">∆О          </t>
  </si>
  <si>
    <t xml:space="preserve">3.Фондоотдача</t>
  </si>
  <si>
    <t xml:space="preserve"> Фn</t>
  </si>
  <si>
    <t xml:space="preserve"> Фо</t>
  </si>
  <si>
    <t xml:space="preserve">∆Ф          </t>
  </si>
  <si>
    <t xml:space="preserve">2. Определить по формулам, как на увеличение услуг связи повлияли следующие факторы:</t>
  </si>
  <si>
    <t xml:space="preserve">1.1       ∆V1 = Фn* ∆О       первый фактор- увеличение основных средств  </t>
  </si>
  <si>
    <t xml:space="preserve">1.2       ∆V2= Оо* ∆Ф         второй фактор- изменение фондоотдачи</t>
  </si>
  <si>
    <t xml:space="preserve">             ∆V=  ∆V1+ ∆V2  </t>
  </si>
  <si>
    <r>
      <rPr>
        <sz val="20"/>
        <color rgb="FF222222"/>
        <rFont val="Times New Roman"/>
        <family val="1"/>
        <charset val="204"/>
      </rPr>
      <t xml:space="preserve">2</t>
    </r>
    <r>
      <rPr>
        <sz val="11"/>
        <color rgb="FF222222"/>
        <rFont val="Times New Roman"/>
        <family val="1"/>
        <charset val="204"/>
      </rPr>
      <t xml:space="preserve">. </t>
    </r>
    <r>
      <rPr>
        <sz val="20"/>
        <color rgb="FF222222"/>
        <rFont val="Times New Roman"/>
        <family val="1"/>
        <charset val="204"/>
      </rPr>
      <t xml:space="preserve">Изменим один из показателей, (</t>
    </r>
    <r>
      <rPr>
        <sz val="14"/>
        <color rgb="FF222222"/>
        <rFont val="Times New Roman"/>
        <family val="1"/>
        <charset val="204"/>
      </rPr>
      <t xml:space="preserve">среднегодовую стоимость основных средств отчетного период</t>
    </r>
    <r>
      <rPr>
        <sz val="20"/>
        <color rgb="FF222222"/>
        <rFont val="Times New Roman"/>
        <family val="1"/>
        <charset val="204"/>
      </rPr>
      <t xml:space="preserve">а)</t>
    </r>
  </si>
  <si>
    <t xml:space="preserve">определим по формулам, как на увеличение услуг связи повлияли следующие факторы:</t>
  </si>
  <si>
    <t xml:space="preserve">За предыдущий период</t>
  </si>
  <si>
    <t xml:space="preserve">сумма</t>
  </si>
  <si>
    <t xml:space="preserve">1.Объем услуг</t>
  </si>
  <si>
    <t xml:space="preserve">1.2       ∆V2= Оо* ∆Ф         второй фактор- изменение фондоотдачи </t>
  </si>
  <si>
    <t xml:space="preserve">вариант</t>
  </si>
  <si>
    <t xml:space="preserve">1.Объем услуг за предудущий год(Vn)</t>
  </si>
  <si>
    <t xml:space="preserve">2.Объем услуг за отчетный год(Vo)</t>
  </si>
  <si>
    <t xml:space="preserve">3.Средняя стоимость основных средств за предыдущий год (Таблица 1)On</t>
  </si>
  <si>
    <t xml:space="preserve">4.Средняя стоимость основных средств за отчетный год(Таблица 1)(Oo)</t>
  </si>
  <si>
    <t xml:space="preserve">5.Средняя стоимость основных средств за отчетный год для для (Таблицы 2)Oo</t>
  </si>
  <si>
    <t xml:space="preserve">3. Определить предельную стоимость основных средств роста услуг связи отчетного периода (Опред.)</t>
  </si>
  <si>
    <t xml:space="preserve">           Опред.=Vo/Фn</t>
  </si>
  <si>
    <t xml:space="preserve">Условие 1</t>
  </si>
  <si>
    <r>
      <rPr>
        <sz val="18"/>
        <color rgb="FF000000"/>
        <rFont val="Calibri"/>
        <family val="2"/>
        <charset val="1"/>
      </rPr>
      <t xml:space="preserve">∆</t>
    </r>
    <r>
      <rPr>
        <sz val="18"/>
        <color rgb="FF000000"/>
        <rFont val="Calibri"/>
        <family val="2"/>
        <charset val="204"/>
      </rPr>
      <t xml:space="preserve">V1</t>
    </r>
  </si>
  <si>
    <r>
      <rPr>
        <sz val="18"/>
        <color rgb="FF000000"/>
        <rFont val="Calibri"/>
        <family val="2"/>
        <charset val="204"/>
      </rPr>
      <t xml:space="preserve"> О</t>
    </r>
    <r>
      <rPr>
        <sz val="8"/>
        <color rgb="FF000000"/>
        <rFont val="Calibri"/>
        <family val="2"/>
        <charset val="204"/>
      </rPr>
      <t xml:space="preserve">пред</t>
    </r>
    <r>
      <rPr>
        <sz val="18"/>
        <color rgb="FF000000"/>
        <rFont val="Calibri"/>
        <family val="2"/>
        <charset val="204"/>
      </rPr>
      <t xml:space="preserve">.</t>
    </r>
  </si>
  <si>
    <r>
      <rPr>
        <sz val="18"/>
        <color rgb="FF000000"/>
        <rFont val="Calibri"/>
        <family val="2"/>
        <charset val="1"/>
      </rPr>
      <t xml:space="preserve">∆</t>
    </r>
    <r>
      <rPr>
        <sz val="18"/>
        <color rgb="FF000000"/>
        <rFont val="Calibri"/>
        <family val="2"/>
        <charset val="204"/>
      </rPr>
      <t xml:space="preserve">V2</t>
    </r>
  </si>
  <si>
    <r>
      <rPr>
        <sz val="18"/>
        <color rgb="FF000000"/>
        <rFont val="Calibri"/>
        <family val="2"/>
        <charset val="1"/>
      </rPr>
      <t xml:space="preserve">∆</t>
    </r>
    <r>
      <rPr>
        <sz val="18"/>
        <color rgb="FF000000"/>
        <rFont val="Calibri"/>
        <family val="2"/>
        <charset val="204"/>
      </rPr>
      <t xml:space="preserve">V</t>
    </r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</si>
  <si>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</si>
  <si>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</si>
  <si>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</si>
  <si>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Экономический анализ обязателен</t>
  </si>
  <si>
    <t xml:space="preserve">Задание выполнять в формате Excel.</t>
  </si>
  <si>
    <t xml:space="preserve">Ваш вариант – порядковый номер в группе. </t>
  </si>
  <si>
    <t xml:space="preserve">Для получения зачета по практике необходимо выполнить все задания</t>
  </si>
  <si>
    <t xml:space="preserve">Сделать экономический анализ проделанной работы.</t>
  </si>
  <si>
    <t xml:space="preserve">Без выводов задание не будет принято.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</si>
</sst>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2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22222"/>
      <name val="Times New Roman"/>
      <family val="1"/>
      <charset val="204"/>
    </font>
    <font>
      <sz val="20"/>
      <color rgb="FF222222"/>
      <name val="Lucida Sans Unicode"/>
      <family val="2"/>
      <charset val="204"/>
    </font>
    <font>
      <sz val="20"/>
      <color rgb="FF222222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sz val="18"/>
      <color rgb="FF222222"/>
      <name val="Times New Roman"/>
      <family val="1"/>
      <charset val="204"/>
    </font>
    <font>
      <sz val="11"/>
      <color rgb="FF222222"/>
      <name val="Times New Roman"/>
      <family val="1"/>
      <charset val="204"/>
    </font>
    <font>
      <sz val="18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i val="true"/>
      <sz val="18"/>
      <color rgb="FF000000"/>
      <name val="Calibri"/>
      <family val="2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8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C9211E"/>
      <name val="Calibri"/>
      <family val="2"/>
      <charset val="204"/>
    </font>
    <font>
      <sz val="14"/>
      <color rgb="FF222222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18"/>
      <color rgb="FF000000"/>
      <name val="Calibri"/>
      <family val="2"/>
      <charset val="1"/>
    </font>
    <font>
      <sz val="8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i val="true"/>
      <sz val="2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2D05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5" activeCellId="0" sqref="K5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22.89"/>
    <col collapsed="false" customWidth="true" hidden="false" outlineLevel="0" max="3" min="3" style="1" width="15.45"/>
    <col collapsed="false" customWidth="true" hidden="false" outlineLevel="0" max="4" min="4" style="1" width="13.34"/>
    <col collapsed="false" customWidth="true" hidden="false" outlineLevel="0" max="5" min="5" style="1" width="12.55"/>
    <col collapsed="false" customWidth="true" hidden="false" outlineLevel="0" max="6" min="6" style="1" width="15.55"/>
    <col collapsed="false" customWidth="true" hidden="false" outlineLevel="0" max="7" min="7" style="1" width="12.89"/>
    <col collapsed="false" customWidth="true" hidden="false" outlineLevel="0" max="8" min="8" style="1" width="11.11"/>
    <col collapsed="false" customWidth="true" hidden="false" outlineLevel="0" max="9" min="9" style="1" width="8.67"/>
    <col collapsed="false" customWidth="true" hidden="false" outlineLevel="0" max="10" min="10" style="1" width="10.89"/>
    <col collapsed="false" customWidth="true" hidden="false" outlineLevel="0" max="1025" min="11" style="1" width="8.67"/>
  </cols>
  <sheetData>
    <row r="1" customFormat="false" ht="24" hidden="false" customHeight="false" outlineLevel="0" collapsed="false">
      <c r="B1" s="2" t="s">
        <v>0</v>
      </c>
      <c r="C1" s="3"/>
    </row>
    <row r="2" customFormat="false" ht="8.25" hidden="false" customHeight="true" outlineLevel="0" collapsed="false"/>
    <row r="3" customFormat="false" ht="23.3" hidden="false" customHeight="false" outlineLevel="0" collapsed="false">
      <c r="B3" s="4" t="s">
        <v>1</v>
      </c>
      <c r="C3" s="5"/>
      <c r="J3" s="6"/>
    </row>
    <row r="4" customFormat="false" ht="22.05" hidden="false" customHeight="false" outlineLevel="0" collapsed="false">
      <c r="B4" s="7" t="s">
        <v>2</v>
      </c>
    </row>
    <row r="5" customFormat="false" ht="22.05" hidden="false" customHeight="false" outlineLevel="0" collapsed="false">
      <c r="B5" s="8" t="s">
        <v>3</v>
      </c>
      <c r="C5" s="9"/>
    </row>
    <row r="6" customFormat="false" ht="19.3" hidden="false" customHeight="false" outlineLevel="0" collapsed="false">
      <c r="B6" s="10" t="s">
        <v>4</v>
      </c>
      <c r="C6" s="9"/>
    </row>
    <row r="7" customFormat="false" ht="19.3" hidden="false" customHeight="false" outlineLevel="0" collapsed="false">
      <c r="B7" s="10" t="s">
        <v>5</v>
      </c>
      <c r="C7" s="9"/>
    </row>
    <row r="8" customFormat="false" ht="19.3" hidden="false" customHeight="false" outlineLevel="0" collapsed="false">
      <c r="B8" s="10" t="s">
        <v>6</v>
      </c>
      <c r="C8" s="9"/>
    </row>
    <row r="9" customFormat="false" ht="22.05" hidden="false" customHeight="false" outlineLevel="0" collapsed="false">
      <c r="B9" s="7"/>
      <c r="C9" s="9"/>
      <c r="G9" s="11" t="s">
        <v>7</v>
      </c>
      <c r="H9" s="12" t="n">
        <v>1</v>
      </c>
    </row>
    <row r="10" customFormat="false" ht="14.25" hidden="false" customHeight="false" outlineLevel="0" collapsed="false">
      <c r="B10" s="13"/>
      <c r="C10" s="14" t="s">
        <v>8</v>
      </c>
      <c r="D10" s="15"/>
      <c r="E10" s="14" t="s">
        <v>9</v>
      </c>
      <c r="F10" s="15"/>
      <c r="G10" s="14" t="s">
        <v>10</v>
      </c>
      <c r="H10" s="15"/>
      <c r="I10" s="16"/>
      <c r="J10" s="16"/>
    </row>
    <row r="11" customFormat="false" ht="14.25" hidden="false" customHeight="false" outlineLevel="0" collapsed="false">
      <c r="B11" s="17"/>
      <c r="C11" s="18"/>
      <c r="D11" s="15" t="s">
        <v>11</v>
      </c>
      <c r="E11" s="18"/>
      <c r="F11" s="15" t="s">
        <v>11</v>
      </c>
      <c r="G11" s="18"/>
      <c r="H11" s="15" t="s">
        <v>11</v>
      </c>
      <c r="I11" s="16"/>
      <c r="J11" s="16"/>
    </row>
    <row r="12" customFormat="false" ht="22.05" hidden="false" customHeight="false" outlineLevel="0" collapsed="false">
      <c r="B12" s="19" t="s">
        <v>12</v>
      </c>
      <c r="C12" s="20" t="s">
        <v>13</v>
      </c>
      <c r="D12" s="21" t="n">
        <f aca="false">H38</f>
        <v>508.8</v>
      </c>
      <c r="E12" s="22" t="s">
        <v>14</v>
      </c>
      <c r="F12" s="21" t="n">
        <f aca="false">H39</f>
        <v>553.3</v>
      </c>
      <c r="G12" s="23" t="s">
        <v>15</v>
      </c>
      <c r="H12" s="24" t="n">
        <f aca="false">F12-D12</f>
        <v>44.4999999999999</v>
      </c>
      <c r="I12" s="16"/>
      <c r="J12" s="16"/>
    </row>
    <row r="13" customFormat="false" ht="22.65" hidden="false" customHeight="false" outlineLevel="0" collapsed="false">
      <c r="B13" s="25" t="s">
        <v>16</v>
      </c>
      <c r="C13" s="22" t="s">
        <v>17</v>
      </c>
      <c r="D13" s="21" t="n">
        <f aca="false">H41</f>
        <v>858</v>
      </c>
      <c r="E13" s="22" t="s">
        <v>18</v>
      </c>
      <c r="F13" s="26" t="n">
        <f aca="false">H42</f>
        <v>962</v>
      </c>
      <c r="G13" s="22" t="s">
        <v>19</v>
      </c>
      <c r="H13" s="24" t="n">
        <f aca="false">F13-D13</f>
        <v>104</v>
      </c>
      <c r="I13" s="16"/>
      <c r="J13" s="16"/>
    </row>
    <row r="14" customFormat="false" ht="23.25" hidden="false" customHeight="true" outlineLevel="0" collapsed="false">
      <c r="B14" s="19" t="s">
        <v>20</v>
      </c>
      <c r="C14" s="22" t="s">
        <v>21</v>
      </c>
      <c r="D14" s="27" t="n">
        <f aca="false">D12/D13</f>
        <v>0.593006993006993</v>
      </c>
      <c r="E14" s="22" t="s">
        <v>22</v>
      </c>
      <c r="F14" s="27" t="n">
        <f aca="false">F12/F13</f>
        <v>0.575155925155925</v>
      </c>
      <c r="G14" s="22" t="s">
        <v>23</v>
      </c>
      <c r="H14" s="24" t="n">
        <f aca="false">F14-D14</f>
        <v>-0.0178510678510679</v>
      </c>
      <c r="I14" s="16"/>
      <c r="J14" s="16"/>
      <c r="N14" s="14"/>
      <c r="O14" s="28"/>
      <c r="P14" s="15"/>
    </row>
    <row r="15" customFormat="false" ht="14.25" hidden="false" customHeight="fals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29"/>
    </row>
    <row r="16" customFormat="false" ht="24.45" hidden="false" customHeight="false" outlineLevel="0" collapsed="false">
      <c r="A16" s="16"/>
      <c r="B16" s="4" t="s">
        <v>24</v>
      </c>
      <c r="C16" s="5"/>
      <c r="J16" s="6"/>
    </row>
    <row r="17" customFormat="false" ht="22.05" hidden="false" customHeight="false" outlineLevel="0" collapsed="false">
      <c r="A17" s="16"/>
      <c r="B17" s="30"/>
      <c r="C17" s="16"/>
      <c r="D17" s="16"/>
      <c r="E17" s="16"/>
      <c r="F17" s="16"/>
      <c r="G17" s="16"/>
      <c r="H17" s="16"/>
      <c r="I17" s="16"/>
      <c r="J17" s="16"/>
    </row>
    <row r="18" customFormat="false" ht="22.05" hidden="false" customHeight="false" outlineLevel="0" collapsed="false">
      <c r="A18" s="16"/>
      <c r="B18" s="30" t="s">
        <v>25</v>
      </c>
      <c r="C18" s="16"/>
      <c r="D18" s="16"/>
      <c r="E18" s="16"/>
      <c r="F18" s="16"/>
      <c r="G18" s="16"/>
      <c r="H18" s="16"/>
      <c r="I18" s="31" t="n">
        <f aca="false">D14*H13</f>
        <v>61.6727272727273</v>
      </c>
      <c r="J18" s="16"/>
    </row>
    <row r="19" customFormat="false" ht="22.05" hidden="false" customHeight="false" outlineLevel="0" collapsed="false">
      <c r="A19" s="16"/>
      <c r="B19" s="30" t="s">
        <v>26</v>
      </c>
      <c r="C19" s="16"/>
      <c r="D19" s="16"/>
      <c r="E19" s="16"/>
      <c r="F19" s="16"/>
      <c r="G19" s="16"/>
      <c r="H19" s="16"/>
      <c r="I19" s="31" t="n">
        <f aca="false">F13*H14</f>
        <v>-17.1727272727274</v>
      </c>
      <c r="J19" s="16"/>
    </row>
    <row r="20" customFormat="false" ht="22.05" hidden="false" customHeight="false" outlineLevel="0" collapsed="false">
      <c r="A20" s="16"/>
      <c r="B20" s="32" t="s">
        <v>27</v>
      </c>
      <c r="C20" s="33"/>
      <c r="D20" s="34"/>
      <c r="E20" s="16"/>
      <c r="F20" s="16"/>
      <c r="G20" s="16"/>
      <c r="H20" s="16"/>
      <c r="I20" s="35" t="n">
        <f aca="false">I18+I19</f>
        <v>44.4999999999999</v>
      </c>
      <c r="J20" s="16"/>
    </row>
    <row r="21" customFormat="false" ht="14.25" hidden="false" customHeight="fals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23.3" hidden="false" customHeight="false" outlineLevel="0" collapsed="false">
      <c r="A22" s="16"/>
      <c r="B22" s="36" t="s">
        <v>28</v>
      </c>
      <c r="C22" s="16"/>
      <c r="D22" s="16"/>
      <c r="E22" s="16"/>
      <c r="F22" s="16"/>
      <c r="G22" s="16"/>
      <c r="H22" s="16"/>
      <c r="I22" s="16"/>
      <c r="J22" s="16"/>
    </row>
    <row r="23" customFormat="false" ht="22.05" hidden="false" customHeight="false" outlineLevel="0" collapsed="false">
      <c r="A23" s="16"/>
      <c r="B23" s="30" t="s">
        <v>29</v>
      </c>
      <c r="C23" s="16"/>
      <c r="D23" s="16"/>
      <c r="E23" s="16"/>
      <c r="F23" s="16"/>
      <c r="G23" s="16"/>
      <c r="H23" s="16"/>
      <c r="I23" s="16"/>
      <c r="J23" s="16"/>
    </row>
    <row r="24" customFormat="false" ht="24.45" hidden="false" customHeight="false" outlineLevel="0" collapsed="false">
      <c r="A24" s="16"/>
      <c r="B24" s="4"/>
      <c r="C24" s="9"/>
      <c r="G24" s="11" t="s">
        <v>7</v>
      </c>
      <c r="H24" s="11" t="n">
        <v>2</v>
      </c>
      <c r="I24" s="16"/>
    </row>
    <row r="25" customFormat="false" ht="14.25" hidden="false" customHeight="false" outlineLevel="0" collapsed="false">
      <c r="B25" s="13"/>
      <c r="C25" s="14" t="s">
        <v>30</v>
      </c>
      <c r="D25" s="15"/>
      <c r="E25" s="14" t="s">
        <v>9</v>
      </c>
      <c r="F25" s="15"/>
      <c r="G25" s="14" t="s">
        <v>10</v>
      </c>
      <c r="H25" s="15"/>
    </row>
    <row r="26" customFormat="false" ht="14.25" hidden="false" customHeight="false" outlineLevel="0" collapsed="false">
      <c r="B26" s="17"/>
      <c r="C26" s="18"/>
      <c r="D26" s="15" t="s">
        <v>11</v>
      </c>
      <c r="E26" s="18"/>
      <c r="F26" s="15" t="s">
        <v>31</v>
      </c>
      <c r="G26" s="18"/>
      <c r="H26" s="15" t="s">
        <v>11</v>
      </c>
    </row>
    <row r="27" customFormat="false" ht="22.05" hidden="false" customHeight="false" outlineLevel="0" collapsed="false">
      <c r="B27" s="19" t="s">
        <v>32</v>
      </c>
      <c r="C27" s="20" t="s">
        <v>13</v>
      </c>
      <c r="D27" s="21" t="n">
        <f aca="false">H38</f>
        <v>508.8</v>
      </c>
      <c r="E27" s="22" t="s">
        <v>14</v>
      </c>
      <c r="F27" s="21" t="n">
        <f aca="false">H39</f>
        <v>553.3</v>
      </c>
      <c r="G27" s="23" t="s">
        <v>15</v>
      </c>
      <c r="H27" s="37" t="n">
        <f aca="false">F27-D27</f>
        <v>44.4999999999999</v>
      </c>
    </row>
    <row r="28" customFormat="false" ht="22.65" hidden="false" customHeight="false" outlineLevel="0" collapsed="false">
      <c r="B28" s="25" t="s">
        <v>16</v>
      </c>
      <c r="C28" s="22" t="s">
        <v>17</v>
      </c>
      <c r="D28" s="21" t="n">
        <f aca="false">H41</f>
        <v>858</v>
      </c>
      <c r="E28" s="22" t="s">
        <v>18</v>
      </c>
      <c r="F28" s="38" t="n">
        <f aca="false">H45</f>
        <v>1038</v>
      </c>
      <c r="G28" s="22" t="s">
        <v>19</v>
      </c>
      <c r="H28" s="21" t="n">
        <f aca="false">F28-D28</f>
        <v>180</v>
      </c>
    </row>
    <row r="29" customFormat="false" ht="22.05" hidden="false" customHeight="false" outlineLevel="0" collapsed="false">
      <c r="B29" s="19" t="s">
        <v>20</v>
      </c>
      <c r="C29" s="22" t="s">
        <v>21</v>
      </c>
      <c r="D29" s="21" t="n">
        <f aca="false">D27/D28</f>
        <v>0.593006993006993</v>
      </c>
      <c r="E29" s="22" t="s">
        <v>22</v>
      </c>
      <c r="F29" s="21" t="n">
        <f aca="false">F27/F28</f>
        <v>0.533044315992293</v>
      </c>
      <c r="G29" s="22" t="s">
        <v>23</v>
      </c>
      <c r="H29" s="21" t="n">
        <f aca="false">F29-D29</f>
        <v>-0.0599626770147002</v>
      </c>
    </row>
    <row r="32" customFormat="false" ht="22.05" hidden="false" customHeight="false" outlineLevel="0" collapsed="false">
      <c r="B32" s="30" t="s">
        <v>25</v>
      </c>
      <c r="C32" s="16"/>
      <c r="D32" s="16"/>
      <c r="E32" s="16"/>
      <c r="F32" s="16"/>
      <c r="G32" s="16"/>
      <c r="H32" s="16"/>
      <c r="I32" s="31" t="n">
        <f aca="false">D29*H28</f>
        <v>106.741258741259</v>
      </c>
    </row>
    <row r="33" customFormat="false" ht="22.05" hidden="false" customHeight="false" outlineLevel="0" collapsed="false">
      <c r="B33" s="30" t="s">
        <v>33</v>
      </c>
      <c r="C33" s="16"/>
      <c r="D33" s="16"/>
      <c r="E33" s="16"/>
      <c r="F33" s="16"/>
      <c r="G33" s="16"/>
      <c r="H33" s="16"/>
      <c r="I33" s="31" t="n">
        <f aca="false">F28*H29</f>
        <v>-62.2412587412588</v>
      </c>
    </row>
    <row r="34" customFormat="false" ht="22.05" hidden="false" customHeight="false" outlineLevel="0" collapsed="false">
      <c r="B34" s="32" t="s">
        <v>27</v>
      </c>
      <c r="C34" s="33"/>
      <c r="D34" s="16"/>
      <c r="E34" s="16"/>
      <c r="F34" s="16"/>
      <c r="G34" s="16"/>
      <c r="H34" s="16"/>
      <c r="I34" s="35" t="n">
        <f aca="false">I32+I33</f>
        <v>44.5</v>
      </c>
    </row>
    <row r="36" customFormat="false" ht="14.25" hidden="false" customHeight="false" outlineLevel="0" collapsed="false">
      <c r="B36" s="39"/>
      <c r="C36" s="40" t="s">
        <v>34</v>
      </c>
      <c r="D36" s="40" t="s">
        <v>34</v>
      </c>
      <c r="E36" s="41" t="s">
        <v>34</v>
      </c>
      <c r="F36" s="41" t="s">
        <v>34</v>
      </c>
      <c r="G36" s="41" t="s">
        <v>34</v>
      </c>
      <c r="H36" s="41" t="s">
        <v>34</v>
      </c>
      <c r="I36" s="41" t="s">
        <v>34</v>
      </c>
      <c r="J36" s="41" t="s">
        <v>34</v>
      </c>
      <c r="K36" s="41" t="s">
        <v>34</v>
      </c>
      <c r="L36" s="41" t="s">
        <v>34</v>
      </c>
      <c r="M36" s="41" t="s">
        <v>34</v>
      </c>
      <c r="N36" s="41" t="s">
        <v>34</v>
      </c>
      <c r="O36" s="41" t="s">
        <v>34</v>
      </c>
      <c r="P36" s="41" t="s">
        <v>34</v>
      </c>
      <c r="Q36" s="41" t="s">
        <v>34</v>
      </c>
      <c r="R36" s="41" t="s">
        <v>34</v>
      </c>
      <c r="S36" s="41" t="s">
        <v>34</v>
      </c>
      <c r="T36" s="41" t="s">
        <v>34</v>
      </c>
      <c r="U36" s="41" t="s">
        <v>34</v>
      </c>
      <c r="V36" s="41" t="s">
        <v>34</v>
      </c>
      <c r="W36" s="41" t="s">
        <v>34</v>
      </c>
      <c r="X36" s="41" t="s">
        <v>34</v>
      </c>
      <c r="Y36" s="41" t="s">
        <v>34</v>
      </c>
      <c r="Z36" s="41" t="s">
        <v>34</v>
      </c>
      <c r="AA36" s="41" t="s">
        <v>34</v>
      </c>
      <c r="AB36" s="41" t="s">
        <v>34</v>
      </c>
      <c r="AC36" s="41" t="s">
        <v>34</v>
      </c>
      <c r="AD36" s="41" t="s">
        <v>34</v>
      </c>
      <c r="AE36" s="42" t="s">
        <v>34</v>
      </c>
    </row>
    <row r="37" customFormat="false" ht="14.25" hidden="false" customHeight="false" outlineLevel="0" collapsed="false">
      <c r="B37" s="39"/>
      <c r="C37" s="39" t="n">
        <v>1</v>
      </c>
      <c r="D37" s="43" t="n">
        <v>2</v>
      </c>
      <c r="E37" s="44" t="n">
        <v>3</v>
      </c>
      <c r="F37" s="44" t="n">
        <v>4</v>
      </c>
      <c r="G37" s="44" t="n">
        <v>5</v>
      </c>
      <c r="H37" s="44" t="n">
        <v>6</v>
      </c>
      <c r="I37" s="44" t="n">
        <v>7</v>
      </c>
      <c r="J37" s="44" t="n">
        <v>8</v>
      </c>
      <c r="K37" s="44" t="n">
        <v>9</v>
      </c>
      <c r="L37" s="44" t="n">
        <v>10</v>
      </c>
      <c r="M37" s="44" t="n">
        <v>11</v>
      </c>
      <c r="N37" s="44" t="n">
        <v>12</v>
      </c>
      <c r="O37" s="44" t="n">
        <v>13</v>
      </c>
      <c r="P37" s="44" t="n">
        <v>14</v>
      </c>
      <c r="Q37" s="44" t="n">
        <v>15</v>
      </c>
      <c r="R37" s="44" t="n">
        <v>16</v>
      </c>
      <c r="S37" s="44" t="n">
        <v>17</v>
      </c>
      <c r="T37" s="44" t="n">
        <v>18</v>
      </c>
      <c r="U37" s="44" t="n">
        <v>19</v>
      </c>
      <c r="V37" s="44" t="n">
        <v>20</v>
      </c>
      <c r="W37" s="44" t="n">
        <v>21</v>
      </c>
      <c r="X37" s="44" t="n">
        <v>22</v>
      </c>
      <c r="Y37" s="44" t="n">
        <v>23</v>
      </c>
      <c r="Z37" s="44" t="n">
        <v>24</v>
      </c>
      <c r="AA37" s="44" t="n">
        <v>25</v>
      </c>
      <c r="AB37" s="44" t="n">
        <v>26</v>
      </c>
      <c r="AC37" s="44" t="n">
        <v>27</v>
      </c>
      <c r="AD37" s="44" t="n">
        <v>28</v>
      </c>
      <c r="AE37" s="45" t="n">
        <v>29</v>
      </c>
    </row>
    <row r="38" customFormat="false" ht="22.65" hidden="false" customHeight="false" outlineLevel="0" collapsed="false">
      <c r="B38" s="46" t="s">
        <v>35</v>
      </c>
      <c r="C38" s="47" t="n">
        <v>499.8</v>
      </c>
      <c r="D38" s="48" t="n">
        <v>500.8</v>
      </c>
      <c r="E38" s="48" t="n">
        <f aca="false">D38+2</f>
        <v>502.8</v>
      </c>
      <c r="F38" s="48" t="n">
        <f aca="false">+E38+2</f>
        <v>504.8</v>
      </c>
      <c r="G38" s="48" t="n">
        <f aca="false">F38+2</f>
        <v>506.8</v>
      </c>
      <c r="H38" s="49" t="n">
        <f aca="false">+G38+2</f>
        <v>508.8</v>
      </c>
      <c r="I38" s="48" t="n">
        <f aca="false">+H38+2</f>
        <v>510.8</v>
      </c>
      <c r="J38" s="48" t="n">
        <f aca="false">+I38+2</f>
        <v>512.8</v>
      </c>
      <c r="K38" s="48" t="n">
        <f aca="false">+J38+2</f>
        <v>514.8</v>
      </c>
      <c r="L38" s="48" t="n">
        <f aca="false">+K38+2</f>
        <v>516.8</v>
      </c>
      <c r="M38" s="50" t="n">
        <f aca="false">+L38+2</f>
        <v>518.8</v>
      </c>
      <c r="N38" s="48" t="n">
        <f aca="false">+M38+2</f>
        <v>520.8</v>
      </c>
      <c r="O38" s="48" t="n">
        <f aca="false">+N38+2</f>
        <v>522.8</v>
      </c>
      <c r="P38" s="48" t="n">
        <f aca="false">+O38+2</f>
        <v>524.8</v>
      </c>
      <c r="Q38" s="48" t="n">
        <f aca="false">+P38+2</f>
        <v>526.8</v>
      </c>
      <c r="R38" s="48" t="n">
        <f aca="false">+Q38+2</f>
        <v>528.8</v>
      </c>
      <c r="S38" s="48" t="n">
        <f aca="false">+R38+2</f>
        <v>530.8</v>
      </c>
      <c r="T38" s="48" t="n">
        <f aca="false">+S38+2</f>
        <v>532.8</v>
      </c>
      <c r="U38" s="48" t="n">
        <f aca="false">+T38+2</f>
        <v>534.8</v>
      </c>
      <c r="V38" s="48" t="n">
        <f aca="false">+U38+2</f>
        <v>536.8</v>
      </c>
      <c r="W38" s="48" t="n">
        <f aca="false">+V38+2</f>
        <v>538.8</v>
      </c>
      <c r="X38" s="48" t="n">
        <f aca="false">+W38+2</f>
        <v>540.8</v>
      </c>
      <c r="Y38" s="48" t="n">
        <f aca="false">+X38+2</f>
        <v>542.8</v>
      </c>
      <c r="Z38" s="48" t="n">
        <f aca="false">+Y38+2</f>
        <v>544.8</v>
      </c>
      <c r="AA38" s="48" t="n">
        <f aca="false">+Z38+2</f>
        <v>546.8</v>
      </c>
      <c r="AB38" s="48" t="n">
        <f aca="false">+AA38+2</f>
        <v>548.8</v>
      </c>
      <c r="AC38" s="48" t="n">
        <f aca="false">+AB38+2</f>
        <v>550.8</v>
      </c>
      <c r="AD38" s="48" t="n">
        <f aca="false">+AC38+2</f>
        <v>552.8</v>
      </c>
      <c r="AE38" s="48" t="n">
        <f aca="false">+AD38+2</f>
        <v>554.8</v>
      </c>
    </row>
    <row r="39" customFormat="false" ht="22.65" hidden="false" customHeight="false" outlineLevel="0" collapsed="false">
      <c r="B39" s="46" t="s">
        <v>36</v>
      </c>
      <c r="C39" s="47" t="n">
        <v>540.3</v>
      </c>
      <c r="D39" s="48" t="n">
        <v>541.3</v>
      </c>
      <c r="E39" s="48" t="n">
        <f aca="false">D39+3</f>
        <v>544.3</v>
      </c>
      <c r="F39" s="48" t="n">
        <f aca="false">E39+3</f>
        <v>547.3</v>
      </c>
      <c r="G39" s="48" t="n">
        <f aca="false">F39+3</f>
        <v>550.3</v>
      </c>
      <c r="H39" s="49" t="n">
        <f aca="false">G39+3</f>
        <v>553.3</v>
      </c>
      <c r="I39" s="48" t="n">
        <f aca="false">H39+3</f>
        <v>556.3</v>
      </c>
      <c r="J39" s="48" t="n">
        <f aca="false">I39+3</f>
        <v>559.3</v>
      </c>
      <c r="K39" s="48" t="n">
        <f aca="false">J39+3</f>
        <v>562.3</v>
      </c>
      <c r="L39" s="48" t="n">
        <f aca="false">K39+3</f>
        <v>565.3</v>
      </c>
      <c r="M39" s="50" t="n">
        <f aca="false">L39+3</f>
        <v>568.3</v>
      </c>
      <c r="N39" s="48" t="n">
        <f aca="false">M39+3</f>
        <v>571.3</v>
      </c>
      <c r="O39" s="48" t="n">
        <f aca="false">N39+3</f>
        <v>574.3</v>
      </c>
      <c r="P39" s="48" t="n">
        <f aca="false">O39+3</f>
        <v>577.3</v>
      </c>
      <c r="Q39" s="48" t="n">
        <f aca="false">P39+3</f>
        <v>580.3</v>
      </c>
      <c r="R39" s="48" t="n">
        <f aca="false">Q39+3</f>
        <v>583.3</v>
      </c>
      <c r="S39" s="48" t="n">
        <f aca="false">R39+3</f>
        <v>586.3</v>
      </c>
      <c r="T39" s="48" t="n">
        <f aca="false">S39+3</f>
        <v>589.3</v>
      </c>
      <c r="U39" s="48" t="n">
        <f aca="false">T39+3</f>
        <v>592.3</v>
      </c>
      <c r="V39" s="48" t="n">
        <f aca="false">U39+3</f>
        <v>595.3</v>
      </c>
      <c r="W39" s="48" t="n">
        <f aca="false">V39+3</f>
        <v>598.3</v>
      </c>
      <c r="X39" s="48" t="n">
        <f aca="false">W39+3</f>
        <v>601.3</v>
      </c>
      <c r="Y39" s="48" t="n">
        <f aca="false">X39+3</f>
        <v>604.3</v>
      </c>
      <c r="Z39" s="48" t="n">
        <f aca="false">Y39+3</f>
        <v>607.3</v>
      </c>
      <c r="AA39" s="48" t="n">
        <f aca="false">Z39+3</f>
        <v>610.3</v>
      </c>
      <c r="AB39" s="48" t="n">
        <f aca="false">AA39+3</f>
        <v>613.3</v>
      </c>
      <c r="AC39" s="48" t="n">
        <f aca="false">AB39+3</f>
        <v>616.3</v>
      </c>
      <c r="AD39" s="48" t="n">
        <f aca="false">AC39+3</f>
        <v>619.3</v>
      </c>
      <c r="AE39" s="48" t="n">
        <f aca="false">AD39+3</f>
        <v>622.3</v>
      </c>
    </row>
    <row r="40" customFormat="false" ht="14.25" hidden="false" customHeight="false" outlineLevel="0" collapsed="false">
      <c r="B40" s="51"/>
      <c r="C40" s="52"/>
      <c r="H40" s="39"/>
      <c r="M40" s="53"/>
    </row>
    <row r="41" customFormat="false" ht="44" hidden="false" customHeight="false" outlineLevel="0" collapsed="false">
      <c r="B41" s="54" t="s">
        <v>37</v>
      </c>
      <c r="C41" s="55" t="n">
        <v>850</v>
      </c>
      <c r="D41" s="48" t="n">
        <v>850</v>
      </c>
      <c r="E41" s="48" t="n">
        <f aca="false">D41+2</f>
        <v>852</v>
      </c>
      <c r="F41" s="48" t="n">
        <f aca="false">E41+2</f>
        <v>854</v>
      </c>
      <c r="G41" s="48" t="n">
        <f aca="false">F41+2</f>
        <v>856</v>
      </c>
      <c r="H41" s="49" t="n">
        <f aca="false">G41+2</f>
        <v>858</v>
      </c>
      <c r="I41" s="48" t="n">
        <f aca="false">H41+2</f>
        <v>860</v>
      </c>
      <c r="J41" s="48" t="n">
        <f aca="false">I41+2</f>
        <v>862</v>
      </c>
      <c r="K41" s="48" t="n">
        <f aca="false">J41+2</f>
        <v>864</v>
      </c>
      <c r="L41" s="48" t="n">
        <f aca="false">K41+2</f>
        <v>866</v>
      </c>
      <c r="M41" s="50" t="n">
        <f aca="false">L41+2</f>
        <v>868</v>
      </c>
      <c r="N41" s="48" t="n">
        <f aca="false">M41+2</f>
        <v>870</v>
      </c>
      <c r="O41" s="48" t="n">
        <f aca="false">N41+2</f>
        <v>872</v>
      </c>
      <c r="P41" s="48" t="n">
        <f aca="false">O41+2</f>
        <v>874</v>
      </c>
      <c r="Q41" s="48" t="n">
        <f aca="false">P41+2</f>
        <v>876</v>
      </c>
      <c r="R41" s="48" t="n">
        <f aca="false">Q41+2</f>
        <v>878</v>
      </c>
      <c r="S41" s="48" t="n">
        <f aca="false">R41+2</f>
        <v>880</v>
      </c>
      <c r="T41" s="48" t="n">
        <f aca="false">S41+2</f>
        <v>882</v>
      </c>
      <c r="U41" s="48" t="n">
        <f aca="false">T41+2</f>
        <v>884</v>
      </c>
      <c r="V41" s="48" t="n">
        <f aca="false">U41+2</f>
        <v>886</v>
      </c>
      <c r="W41" s="48" t="n">
        <f aca="false">V41+2</f>
        <v>888</v>
      </c>
      <c r="X41" s="48" t="n">
        <f aca="false">W41+2</f>
        <v>890</v>
      </c>
      <c r="Y41" s="48" t="n">
        <f aca="false">X41+2</f>
        <v>892</v>
      </c>
      <c r="Z41" s="48" t="n">
        <f aca="false">Y41+2</f>
        <v>894</v>
      </c>
      <c r="AA41" s="48" t="n">
        <f aca="false">Z41+2</f>
        <v>896</v>
      </c>
      <c r="AB41" s="48" t="n">
        <f aca="false">AA41+2</f>
        <v>898</v>
      </c>
      <c r="AC41" s="48" t="n">
        <f aca="false">AB41+2</f>
        <v>900</v>
      </c>
      <c r="AD41" s="48" t="n">
        <f aca="false">AC41+2</f>
        <v>902</v>
      </c>
      <c r="AE41" s="48" t="n">
        <f aca="false">AD41+2</f>
        <v>904</v>
      </c>
    </row>
    <row r="42" customFormat="false" ht="44" hidden="false" customHeight="false" outlineLevel="0" collapsed="false">
      <c r="B42" s="54" t="s">
        <v>38</v>
      </c>
      <c r="C42" s="55" t="n">
        <v>890</v>
      </c>
      <c r="D42" s="48" t="n">
        <v>950</v>
      </c>
      <c r="E42" s="48" t="n">
        <f aca="false">D42+3</f>
        <v>953</v>
      </c>
      <c r="F42" s="48" t="n">
        <f aca="false">E42+3</f>
        <v>956</v>
      </c>
      <c r="G42" s="48" t="n">
        <f aca="false">F42+3</f>
        <v>959</v>
      </c>
      <c r="H42" s="49" t="n">
        <f aca="false">G42+3</f>
        <v>962</v>
      </c>
      <c r="I42" s="48" t="n">
        <f aca="false">H42+3</f>
        <v>965</v>
      </c>
      <c r="J42" s="48" t="n">
        <f aca="false">I42+3</f>
        <v>968</v>
      </c>
      <c r="K42" s="48" t="n">
        <f aca="false">J42+3</f>
        <v>971</v>
      </c>
      <c r="L42" s="48" t="n">
        <f aca="false">K42+3</f>
        <v>974</v>
      </c>
      <c r="M42" s="50" t="n">
        <f aca="false">L42+3</f>
        <v>977</v>
      </c>
      <c r="N42" s="48" t="n">
        <f aca="false">M42+3</f>
        <v>980</v>
      </c>
      <c r="O42" s="48" t="n">
        <f aca="false">N42+3</f>
        <v>983</v>
      </c>
      <c r="P42" s="48" t="n">
        <f aca="false">O42+3</f>
        <v>986</v>
      </c>
      <c r="Q42" s="48" t="n">
        <f aca="false">P42+3</f>
        <v>989</v>
      </c>
      <c r="R42" s="48" t="n">
        <f aca="false">Q42+3</f>
        <v>992</v>
      </c>
      <c r="S42" s="48" t="n">
        <f aca="false">R42+3</f>
        <v>995</v>
      </c>
      <c r="T42" s="48" t="n">
        <f aca="false">S42+3</f>
        <v>998</v>
      </c>
      <c r="U42" s="48" t="n">
        <f aca="false">T42+3</f>
        <v>1001</v>
      </c>
      <c r="V42" s="48" t="n">
        <f aca="false">U42+3</f>
        <v>1004</v>
      </c>
      <c r="W42" s="48" t="n">
        <f aca="false">V42+3</f>
        <v>1007</v>
      </c>
      <c r="X42" s="48" t="n">
        <f aca="false">W42+3</f>
        <v>1010</v>
      </c>
      <c r="Y42" s="48" t="n">
        <f aca="false">X42+3</f>
        <v>1013</v>
      </c>
      <c r="Z42" s="48" t="n">
        <f aca="false">Y42+3</f>
        <v>1016</v>
      </c>
      <c r="AA42" s="48" t="n">
        <f aca="false">Z42+3</f>
        <v>1019</v>
      </c>
      <c r="AB42" s="48" t="n">
        <f aca="false">AA42+3</f>
        <v>1022</v>
      </c>
      <c r="AC42" s="48" t="n">
        <f aca="false">AB42+3</f>
        <v>1025</v>
      </c>
      <c r="AD42" s="48" t="n">
        <f aca="false">AC42+3</f>
        <v>1028</v>
      </c>
      <c r="AE42" s="48" t="n">
        <f aca="false">AD42+3</f>
        <v>1031</v>
      </c>
    </row>
    <row r="43" customFormat="false" ht="14.25" hidden="false" customHeight="false" outlineLevel="0" collapsed="false">
      <c r="B43" s="39"/>
      <c r="C43" s="39"/>
    </row>
    <row r="44" customFormat="false" ht="14.25" hidden="false" customHeight="false" outlineLevel="0" collapsed="false">
      <c r="B44" s="39"/>
      <c r="C44" s="44"/>
    </row>
    <row r="45" customFormat="false" ht="44" hidden="false" customHeight="false" outlineLevel="0" collapsed="false">
      <c r="B45" s="56" t="s">
        <v>39</v>
      </c>
      <c r="C45" s="47" t="n">
        <v>1030</v>
      </c>
      <c r="D45" s="47" t="n">
        <v>1030</v>
      </c>
      <c r="E45" s="47" t="n">
        <f aca="false">+D45+2</f>
        <v>1032</v>
      </c>
      <c r="F45" s="47" t="n">
        <f aca="false">+E45+2</f>
        <v>1034</v>
      </c>
      <c r="G45" s="47" t="n">
        <f aca="false">+F45+2</f>
        <v>1036</v>
      </c>
      <c r="H45" s="47" t="n">
        <f aca="false">+G45+2</f>
        <v>1038</v>
      </c>
      <c r="I45" s="47" t="n">
        <f aca="false">+H45+2</f>
        <v>1040</v>
      </c>
      <c r="J45" s="47" t="n">
        <f aca="false">+I45+2</f>
        <v>1042</v>
      </c>
      <c r="K45" s="47" t="n">
        <f aca="false">+J45+2</f>
        <v>1044</v>
      </c>
      <c r="L45" s="47" t="n">
        <f aca="false">+K45+2</f>
        <v>1046</v>
      </c>
      <c r="M45" s="47" t="n">
        <f aca="false">+L45+2</f>
        <v>1048</v>
      </c>
      <c r="N45" s="47" t="n">
        <f aca="false">+M45+2</f>
        <v>1050</v>
      </c>
      <c r="O45" s="47" t="n">
        <f aca="false">+N45+2</f>
        <v>1052</v>
      </c>
      <c r="P45" s="47" t="n">
        <f aca="false">+O45+2</f>
        <v>1054</v>
      </c>
      <c r="Q45" s="47" t="n">
        <f aca="false">+P45+2</f>
        <v>1056</v>
      </c>
      <c r="R45" s="47" t="n">
        <f aca="false">+Q45+2</f>
        <v>1058</v>
      </c>
      <c r="S45" s="47" t="n">
        <f aca="false">+R45+2</f>
        <v>1060</v>
      </c>
      <c r="T45" s="47" t="n">
        <f aca="false">+S45+2</f>
        <v>1062</v>
      </c>
      <c r="U45" s="47" t="n">
        <f aca="false">+T45+2</f>
        <v>1064</v>
      </c>
      <c r="V45" s="47" t="n">
        <f aca="false">+U45+2</f>
        <v>1066</v>
      </c>
      <c r="W45" s="47" t="n">
        <f aca="false">+V45+2</f>
        <v>1068</v>
      </c>
      <c r="X45" s="47" t="n">
        <f aca="false">+W45+2</f>
        <v>1070</v>
      </c>
      <c r="Y45" s="47" t="n">
        <f aca="false">+X45+2</f>
        <v>1072</v>
      </c>
      <c r="Z45" s="47" t="n">
        <f aca="false">+Y45+2</f>
        <v>1074</v>
      </c>
      <c r="AA45" s="47" t="n">
        <f aca="false">+Z45+2</f>
        <v>1076</v>
      </c>
      <c r="AB45" s="47" t="n">
        <f aca="false">+AA45+2</f>
        <v>1078</v>
      </c>
      <c r="AC45" s="47" t="n">
        <f aca="false">+AB45+2</f>
        <v>1080</v>
      </c>
      <c r="AD45" s="47" t="n">
        <f aca="false">+AC45+2</f>
        <v>1082</v>
      </c>
      <c r="AE45" s="47" t="n">
        <f aca="false">+AD45+2</f>
        <v>1084</v>
      </c>
    </row>
    <row r="48" customFormat="false" ht="24.45" hidden="false" customHeight="false" outlineLevel="0" collapsed="false">
      <c r="B48" s="57" t="s">
        <v>40</v>
      </c>
      <c r="C48" s="16"/>
      <c r="D48" s="16"/>
      <c r="E48" s="16"/>
      <c r="F48" s="16"/>
      <c r="G48" s="16"/>
      <c r="H48" s="16"/>
      <c r="I48" s="16"/>
    </row>
    <row r="49" customFormat="false" ht="22.05" hidden="false" customHeight="false" outlineLevel="0" collapsed="false">
      <c r="B49" s="30" t="s">
        <v>41</v>
      </c>
      <c r="C49" s="16"/>
      <c r="D49" s="16"/>
      <c r="E49" s="16"/>
      <c r="F49" s="16"/>
      <c r="G49" s="16"/>
      <c r="H49" s="16"/>
      <c r="I49" s="16"/>
    </row>
    <row r="50" customFormat="false" ht="24.45" hidden="false" customHeight="false" outlineLevel="0" collapsed="false">
      <c r="B50" s="30" t="s">
        <v>42</v>
      </c>
      <c r="C50" s="16"/>
      <c r="D50" s="16"/>
      <c r="E50" s="16"/>
      <c r="F50" s="58"/>
      <c r="G50" s="30" t="s">
        <v>7</v>
      </c>
      <c r="H50" s="59" t="n">
        <v>3</v>
      </c>
      <c r="I50" s="16"/>
      <c r="J50" s="16"/>
      <c r="K50" s="16"/>
    </row>
    <row r="51" customFormat="false" ht="22.05" hidden="false" customHeight="false" outlineLevel="0" collapsed="false">
      <c r="B51" s="60"/>
      <c r="C51" s="61" t="s">
        <v>30</v>
      </c>
      <c r="D51" s="62"/>
      <c r="E51" s="61" t="s">
        <v>9</v>
      </c>
      <c r="F51" s="62"/>
      <c r="G51" s="14" t="s">
        <v>10</v>
      </c>
      <c r="H51" s="63"/>
      <c r="I51" s="16"/>
    </row>
    <row r="52" customFormat="false" ht="14.25" hidden="false" customHeight="false" outlineLevel="0" collapsed="false">
      <c r="B52" s="64"/>
      <c r="C52" s="65"/>
      <c r="D52" s="66" t="s">
        <v>11</v>
      </c>
      <c r="E52" s="65"/>
      <c r="F52" s="66" t="s">
        <v>11</v>
      </c>
      <c r="G52" s="13"/>
      <c r="H52" s="67" t="s">
        <v>11</v>
      </c>
      <c r="I52" s="16"/>
    </row>
    <row r="53" customFormat="false" ht="22.05" hidden="false" customHeight="false" outlineLevel="0" collapsed="false">
      <c r="B53" s="68" t="s">
        <v>32</v>
      </c>
      <c r="C53" s="60" t="s">
        <v>13</v>
      </c>
      <c r="D53" s="21" t="n">
        <f aca="false">H38</f>
        <v>508.8</v>
      </c>
      <c r="E53" s="60" t="s">
        <v>14</v>
      </c>
      <c r="F53" s="21" t="n">
        <f aca="false">H39</f>
        <v>553.3</v>
      </c>
      <c r="G53" s="60" t="s">
        <v>15</v>
      </c>
      <c r="H53" s="69" t="n">
        <f aca="false">F53-D53</f>
        <v>44.4999999999999</v>
      </c>
      <c r="I53" s="16"/>
      <c r="J53" s="70" t="s">
        <v>43</v>
      </c>
      <c r="K53" s="1" t="n">
        <f aca="false">D55*H54</f>
        <v>44.5</v>
      </c>
    </row>
    <row r="54" customFormat="false" ht="22.05" hidden="false" customHeight="false" outlineLevel="0" collapsed="false">
      <c r="B54" s="68" t="s">
        <v>16</v>
      </c>
      <c r="C54" s="71" t="s">
        <v>17</v>
      </c>
      <c r="D54" s="72" t="n">
        <f aca="false">H41</f>
        <v>858</v>
      </c>
      <c r="E54" s="71" t="s">
        <v>44</v>
      </c>
      <c r="F54" s="73" t="n">
        <f aca="false">F53/D55</f>
        <v>933.041273584906</v>
      </c>
      <c r="G54" s="71" t="s">
        <v>19</v>
      </c>
      <c r="H54" s="74" t="n">
        <f aca="false">F54-D54</f>
        <v>75.0412735849056</v>
      </c>
      <c r="I54" s="16"/>
      <c r="J54" s="70" t="s">
        <v>45</v>
      </c>
      <c r="K54" s="75" t="n">
        <f aca="false">F54*H55</f>
        <v>0</v>
      </c>
    </row>
    <row r="55" customFormat="false" ht="22.05" hidden="false" customHeight="false" outlineLevel="0" collapsed="false">
      <c r="B55" s="76" t="s">
        <v>20</v>
      </c>
      <c r="C55" s="77" t="s">
        <v>21</v>
      </c>
      <c r="D55" s="78" t="n">
        <f aca="false">D53/D54</f>
        <v>0.593006993006993</v>
      </c>
      <c r="E55" s="77" t="s">
        <v>22</v>
      </c>
      <c r="F55" s="79" t="n">
        <f aca="false">F53/F54</f>
        <v>0.593006993006993</v>
      </c>
      <c r="G55" s="80" t="s">
        <v>23</v>
      </c>
      <c r="H55" s="79" t="n">
        <f aca="false">F55-D55</f>
        <v>0</v>
      </c>
      <c r="I55" s="16"/>
      <c r="J55" s="70" t="s">
        <v>46</v>
      </c>
      <c r="K55" s="81" t="n">
        <f aca="false">K53+K54</f>
        <v>44.5</v>
      </c>
    </row>
    <row r="56" customFormat="false" ht="14.25" hidden="false" customHeight="false" outlineLevel="0" collapsed="false">
      <c r="F56" s="82"/>
      <c r="G56" s="83"/>
      <c r="H56" s="84"/>
    </row>
    <row r="57" customFormat="false" ht="19.7" hidden="false" customHeight="false" outlineLevel="0" collapsed="false">
      <c r="B57" s="85" t="s">
        <v>47</v>
      </c>
    </row>
    <row r="58" customFormat="false" ht="14.25" hidden="false" customHeight="false" outlineLevel="0" collapsed="false">
      <c r="B58" s="86" t="s">
        <v>48</v>
      </c>
    </row>
    <row r="59" customFormat="false" ht="14.25" hidden="false" customHeight="false" outlineLevel="0" collapsed="false">
      <c r="B59" s="86" t="s">
        <v>49</v>
      </c>
    </row>
    <row r="60" customFormat="false" ht="17.35" hidden="false" customHeight="false" outlineLevel="0" collapsed="false">
      <c r="B60" s="87" t="s">
        <v>50</v>
      </c>
    </row>
    <row r="61" customFormat="false" ht="17.35" hidden="false" customHeight="false" outlineLevel="0" collapsed="false">
      <c r="B61" s="87" t="s">
        <v>51</v>
      </c>
    </row>
    <row r="62" customFormat="false" ht="17.35" hidden="false" customHeight="false" outlineLevel="0" collapsed="false">
      <c r="B62" s="87" t="s">
        <v>52</v>
      </c>
    </row>
    <row r="63" customFormat="false" ht="17.35" hidden="false" customHeight="false" outlineLevel="0" collapsed="false">
      <c r="B63" s="88" t="s">
        <v>53</v>
      </c>
    </row>
    <row r="65" customFormat="false" ht="26.8" hidden="false" customHeight="false" outlineLevel="0" collapsed="false">
      <c r="B65" s="89" t="s">
        <v>54</v>
      </c>
      <c r="C65" s="89"/>
      <c r="D65" s="89"/>
    </row>
    <row r="66" customFormat="false" ht="26.8" hidden="false" customHeight="false" outlineLevel="0" collapsed="false">
      <c r="B66" s="89" t="s">
        <v>55</v>
      </c>
      <c r="C66" s="89"/>
      <c r="D66" s="8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2021-03-30T14:50:18Z</dcterms:created>
  <dc:creator>Надин</dc:creator>
  <dc:description/>
  <dc:language>ru-RU</dc:language>
  <cp:lastModifiedBy/>
  <dcterms:modified xsi:type="dcterms:W3CDTF">2024-05-16T09:29:56Z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