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<sst xmlns="http://schemas.openxmlformats.org/spreadsheetml/2006/main" count="55" uniqueCount="50">
  <si>
    <t>Фамилия</t>
  </si>
  <si>
    <t>Имя</t>
  </si>
  <si>
    <t>Отчество</t>
  </si>
  <si>
    <t>Дата рождения</t>
  </si>
  <si>
    <t>Адрес</t>
  </si>
  <si>
    <t>Математика</t>
  </si>
  <si>
    <t>Физика</t>
  </si>
  <si>
    <t>Русский язык</t>
  </si>
  <si>
    <t xml:space="preserve">Форма обучения </t>
  </si>
  <si>
    <t>Средняя оценка</t>
  </si>
  <si>
    <t>Выплаты стипендии по месяцам</t>
  </si>
  <si>
    <t>Общая сумма выплат</t>
  </si>
  <si>
    <t>Число</t>
  </si>
  <si>
    <t>Месяц</t>
  </si>
  <si>
    <t>Год</t>
  </si>
  <si>
    <t>Сентябрь</t>
  </si>
  <si>
    <t>Октябрь</t>
  </si>
  <si>
    <t>Ноябрь</t>
  </si>
  <si>
    <t>Декабрь</t>
  </si>
  <si>
    <t>Попов</t>
  </si>
  <si>
    <t>Михаил</t>
  </si>
  <si>
    <t>Григорьевич</t>
  </si>
  <si>
    <t>ул. Проточная, 866 - Кош-Агач, MN / 741145</t>
  </si>
  <si>
    <t>Бюджет</t>
  </si>
  <si>
    <t>Снежная</t>
  </si>
  <si>
    <t>Анна</t>
  </si>
  <si>
    <t>Викторовна</t>
  </si>
  <si>
    <t>Пушкинская набережная, 860 - Уфа, MN / 508020</t>
  </si>
  <si>
    <t>Чугунов</t>
  </si>
  <si>
    <t>Владислав</t>
  </si>
  <si>
    <t>Андреевич</t>
  </si>
  <si>
    <t>наб. Иркутская, 462 - Яр-Сале, ME / 832925</t>
  </si>
  <si>
    <t>Контракт</t>
  </si>
  <si>
    <t>Смирнов</t>
  </si>
  <si>
    <t>Александр</t>
  </si>
  <si>
    <t>Васильевич</t>
  </si>
  <si>
    <t>Красноярская пл., 353 - Калязин, NM / 005254</t>
  </si>
  <si>
    <t>Соловьева</t>
  </si>
  <si>
    <t>София</t>
  </si>
  <si>
    <t>Антоновна</t>
  </si>
  <si>
    <t>ал. Заводская, 619 - Ханты-Мансийск, TN / 323831</t>
  </si>
  <si>
    <t>Журавлёва</t>
  </si>
  <si>
    <t>Анастасия</t>
  </si>
  <si>
    <t>Ивановна</t>
  </si>
  <si>
    <t>Кедровая ул., 909 - Переславль-Залесский, NE / 924549</t>
  </si>
  <si>
    <t>Коршунов</t>
  </si>
  <si>
    <t>Артемий</t>
  </si>
  <si>
    <t>Дмитриевич</t>
  </si>
  <si>
    <t>пл. Полтавская, 795 - Кизел, NJ / 284700</t>
  </si>
  <si>
    <t>Всего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</si>
</sst>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 readingOrder="0" shrinkToFit="0" vertical="center" wrapText="1"/>
    </xf>
    <xf borderId="6" fillId="4" fontId="1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4" xfId="0" applyAlignment="1" applyBorder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63"/>
    <col customWidth="1" min="3" max="3" width="11.38"/>
    <col customWidth="1" min="4" max="6" width="9.63"/>
    <col customWidth="1" min="7" max="7" width="20.5"/>
    <col customWidth="1" min="8" max="17" width="9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4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3"/>
      <c r="O1" s="3"/>
      <c r="P1" s="4"/>
      <c r="Q1" s="1" t="s">
        <v>11</v>
      </c>
    </row>
    <row r="2">
      <c r="A2" s="5"/>
      <c r="B2" s="5"/>
      <c r="C2" s="5"/>
      <c r="D2" s="6" t="s">
        <v>12</v>
      </c>
      <c r="E2" s="6" t="s">
        <v>13</v>
      </c>
      <c r="F2" s="6" t="s">
        <v>14</v>
      </c>
      <c r="G2" s="5"/>
      <c r="H2" s="5"/>
      <c r="I2" s="5"/>
      <c r="J2" s="5"/>
      <c r="K2" s="5"/>
      <c r="L2" s="5"/>
      <c r="M2" s="6" t="s">
        <v>15</v>
      </c>
      <c r="N2" s="6" t="s">
        <v>16</v>
      </c>
      <c r="O2" s="6" t="s">
        <v>17</v>
      </c>
      <c r="P2" s="6" t="s">
        <v>18</v>
      </c>
      <c r="Q2" s="5"/>
    </row>
    <row r="3">
      <c r="A3" s="7" t="s">
        <v>19</v>
      </c>
      <c r="B3" s="7" t="s">
        <v>20</v>
      </c>
      <c r="C3" s="7" t="s">
        <v>21</v>
      </c>
      <c r="D3" s="8">
        <v>6.0</v>
      </c>
      <c r="E3" s="8">
        <v>12.0</v>
      </c>
      <c r="F3" s="8">
        <v>2005.0</v>
      </c>
      <c r="G3" s="8" t="s">
        <v>22</v>
      </c>
      <c r="H3" s="8">
        <v>5.0</v>
      </c>
      <c r="I3" s="8">
        <v>4.0</v>
      </c>
      <c r="J3" s="8">
        <v>5.0</v>
      </c>
      <c r="K3" s="8" t="s">
        <v>23</v>
      </c>
      <c r="L3" s="9">
        <f t="shared" ref="L3:L9" si="2">AVERAGE(H3:J3)</f>
        <v>4.666666667</v>
      </c>
      <c r="M3" s="10">
        <f t="shared" ref="M3:P3" si="1">IF(AND($L3&gt;=4, $K3&lt;&gt;"Контракт"), 2500, 0)
</f>
        <v>2500</v>
      </c>
      <c r="N3" s="10">
        <f t="shared" si="1"/>
        <v>2500</v>
      </c>
      <c r="O3" s="10">
        <f t="shared" si="1"/>
        <v>2500</v>
      </c>
      <c r="P3" s="10">
        <f t="shared" si="1"/>
        <v>2500</v>
      </c>
      <c r="Q3" s="10">
        <f t="shared" ref="Q3:Q9" si="4">SUM(M3:P3)</f>
        <v>10000</v>
      </c>
    </row>
    <row r="4">
      <c r="A4" s="7" t="s">
        <v>24</v>
      </c>
      <c r="B4" s="7" t="s">
        <v>25</v>
      </c>
      <c r="C4" s="7" t="s">
        <v>26</v>
      </c>
      <c r="D4" s="8">
        <v>12.0</v>
      </c>
      <c r="E4" s="8">
        <v>1.0</v>
      </c>
      <c r="F4" s="8">
        <v>2004.0</v>
      </c>
      <c r="G4" s="8" t="s">
        <v>27</v>
      </c>
      <c r="H4" s="8">
        <v>3.0</v>
      </c>
      <c r="I4" s="8">
        <v>4.0</v>
      </c>
      <c r="J4" s="8">
        <v>4.0</v>
      </c>
      <c r="K4" s="8" t="s">
        <v>23</v>
      </c>
      <c r="L4" s="9">
        <f t="shared" si="2"/>
        <v>3.666666667</v>
      </c>
      <c r="M4" s="10">
        <f t="shared" ref="M4:P4" si="3">IF(AND($L4&gt;=4, $K4&lt;&gt;"Контракт"), 2500, 0)
</f>
        <v>0</v>
      </c>
      <c r="N4" s="10">
        <f t="shared" si="3"/>
        <v>0</v>
      </c>
      <c r="O4" s="10">
        <f t="shared" si="3"/>
        <v>0</v>
      </c>
      <c r="P4" s="10">
        <f t="shared" si="3"/>
        <v>0</v>
      </c>
      <c r="Q4" s="10">
        <f t="shared" si="4"/>
        <v>0</v>
      </c>
    </row>
    <row r="5">
      <c r="A5" s="7" t="s">
        <v>28</v>
      </c>
      <c r="B5" s="7" t="s">
        <v>29</v>
      </c>
      <c r="C5" s="7" t="s">
        <v>30</v>
      </c>
      <c r="D5" s="8">
        <v>23.0</v>
      </c>
      <c r="E5" s="8">
        <v>3.0</v>
      </c>
      <c r="F5" s="8">
        <v>2005.0</v>
      </c>
      <c r="G5" s="8" t="s">
        <v>31</v>
      </c>
      <c r="H5" s="8">
        <v>3.0</v>
      </c>
      <c r="I5" s="8">
        <v>3.0</v>
      </c>
      <c r="J5" s="8">
        <v>4.0</v>
      </c>
      <c r="K5" s="8" t="s">
        <v>32</v>
      </c>
      <c r="L5" s="9">
        <f t="shared" si="2"/>
        <v>3.333333333</v>
      </c>
      <c r="M5" s="10">
        <f t="shared" ref="M5:P5" si="5">IF(AND($L5&gt;=4, $K5&lt;&gt;"Контракт"), 2500, 0)
</f>
        <v>0</v>
      </c>
      <c r="N5" s="10">
        <f t="shared" si="5"/>
        <v>0</v>
      </c>
      <c r="O5" s="10">
        <f t="shared" si="5"/>
        <v>0</v>
      </c>
      <c r="P5" s="10">
        <f t="shared" si="5"/>
        <v>0</v>
      </c>
      <c r="Q5" s="10">
        <f t="shared" si="4"/>
        <v>0</v>
      </c>
    </row>
    <row r="6">
      <c r="A6" s="7" t="s">
        <v>33</v>
      </c>
      <c r="B6" s="7" t="s">
        <v>34</v>
      </c>
      <c r="C6" s="7" t="s">
        <v>35</v>
      </c>
      <c r="D6" s="8">
        <v>4.0</v>
      </c>
      <c r="E6" s="8">
        <v>6.0</v>
      </c>
      <c r="F6" s="8">
        <v>2005.0</v>
      </c>
      <c r="G6" s="8" t="s">
        <v>36</v>
      </c>
      <c r="H6" s="8">
        <v>5.0</v>
      </c>
      <c r="I6" s="8">
        <v>5.0</v>
      </c>
      <c r="J6" s="8">
        <v>4.0</v>
      </c>
      <c r="K6" s="8" t="s">
        <v>32</v>
      </c>
      <c r="L6" s="9">
        <f t="shared" si="2"/>
        <v>4.666666667</v>
      </c>
      <c r="M6" s="10">
        <f t="shared" ref="M6:P6" si="6">IF(AND($L6&gt;=4, $K6&lt;&gt;"Контракт"), 2500, 0)
</f>
        <v>0</v>
      </c>
      <c r="N6" s="10">
        <f t="shared" si="6"/>
        <v>0</v>
      </c>
      <c r="O6" s="10">
        <f t="shared" si="6"/>
        <v>0</v>
      </c>
      <c r="P6" s="10">
        <f t="shared" si="6"/>
        <v>0</v>
      </c>
      <c r="Q6" s="10">
        <f t="shared" si="4"/>
        <v>0</v>
      </c>
    </row>
    <row r="7">
      <c r="A7" s="7" t="s">
        <v>37</v>
      </c>
      <c r="B7" s="7" t="s">
        <v>38</v>
      </c>
      <c r="C7" s="7" t="s">
        <v>39</v>
      </c>
      <c r="D7" s="8">
        <v>7.0</v>
      </c>
      <c r="E7" s="8">
        <v>3.0</v>
      </c>
      <c r="F7" s="8">
        <v>2003.0</v>
      </c>
      <c r="G7" s="8" t="s">
        <v>40</v>
      </c>
      <c r="H7" s="8">
        <v>5.0</v>
      </c>
      <c r="I7" s="8">
        <v>4.0</v>
      </c>
      <c r="J7" s="8">
        <v>4.0</v>
      </c>
      <c r="K7" s="8" t="s">
        <v>23</v>
      </c>
      <c r="L7" s="9">
        <f t="shared" si="2"/>
        <v>4.333333333</v>
      </c>
      <c r="M7" s="10">
        <f t="shared" ref="M7:P7" si="7">IF(AND($L7&gt;=4, $K7&lt;&gt;"Контракт"), 2500, 0)
</f>
        <v>2500</v>
      </c>
      <c r="N7" s="10">
        <f t="shared" si="7"/>
        <v>2500</v>
      </c>
      <c r="O7" s="10">
        <f t="shared" si="7"/>
        <v>2500</v>
      </c>
      <c r="P7" s="10">
        <f t="shared" si="7"/>
        <v>2500</v>
      </c>
      <c r="Q7" s="10">
        <f t="shared" si="4"/>
        <v>10000</v>
      </c>
    </row>
    <row r="8">
      <c r="A8" s="7" t="s">
        <v>41</v>
      </c>
      <c r="B8" s="7" t="s">
        <v>42</v>
      </c>
      <c r="C8" s="7" t="s">
        <v>43</v>
      </c>
      <c r="D8" s="8">
        <v>17.0</v>
      </c>
      <c r="E8" s="8">
        <v>11.0</v>
      </c>
      <c r="F8" s="8">
        <v>2005.0</v>
      </c>
      <c r="G8" s="8" t="s">
        <v>44</v>
      </c>
      <c r="H8" s="8">
        <v>2.0</v>
      </c>
      <c r="I8" s="8">
        <v>3.0</v>
      </c>
      <c r="J8" s="8">
        <v>4.0</v>
      </c>
      <c r="K8" s="8" t="s">
        <v>23</v>
      </c>
      <c r="L8" s="9">
        <f t="shared" si="2"/>
        <v>3</v>
      </c>
      <c r="M8" s="10">
        <f t="shared" ref="M8:P8" si="8">IF(AND($L8&gt;=4, $K8&lt;&gt;"Контракт"), 2500, 0)
</f>
        <v>0</v>
      </c>
      <c r="N8" s="10">
        <f t="shared" si="8"/>
        <v>0</v>
      </c>
      <c r="O8" s="10">
        <f t="shared" si="8"/>
        <v>0</v>
      </c>
      <c r="P8" s="10">
        <f t="shared" si="8"/>
        <v>0</v>
      </c>
      <c r="Q8" s="10">
        <f t="shared" si="4"/>
        <v>0</v>
      </c>
    </row>
    <row r="9">
      <c r="A9" s="7" t="s">
        <v>45</v>
      </c>
      <c r="B9" s="7" t="s">
        <v>46</v>
      </c>
      <c r="C9" s="7" t="s">
        <v>47</v>
      </c>
      <c r="D9" s="8">
        <v>21.0</v>
      </c>
      <c r="E9" s="8">
        <v>12.0</v>
      </c>
      <c r="F9" s="8">
        <v>2004.0</v>
      </c>
      <c r="G9" s="8" t="s">
        <v>48</v>
      </c>
      <c r="H9" s="8">
        <v>2.0</v>
      </c>
      <c r="I9" s="8">
        <v>5.0</v>
      </c>
      <c r="J9" s="8">
        <v>2.0</v>
      </c>
      <c r="K9" s="8" t="s">
        <v>23</v>
      </c>
      <c r="L9" s="9">
        <f t="shared" si="2"/>
        <v>3</v>
      </c>
      <c r="M9" s="10">
        <f t="shared" ref="M9:P9" si="9">IF(AND($L9&gt;=4, $K9&lt;&gt;"Контракт"), 2500, 0)
</f>
        <v>0</v>
      </c>
      <c r="N9" s="10">
        <f t="shared" si="9"/>
        <v>0</v>
      </c>
      <c r="O9" s="10">
        <f t="shared" si="9"/>
        <v>0</v>
      </c>
      <c r="P9" s="10">
        <f t="shared" si="9"/>
        <v>0</v>
      </c>
      <c r="Q9" s="10">
        <f t="shared" si="4"/>
        <v>0</v>
      </c>
    </row>
    <row r="10">
      <c r="A10" s="11" t="s">
        <v>49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12">
        <f t="shared" ref="M10:Q10" si="10">SUM(M3:M9)</f>
        <v>5000</v>
      </c>
      <c r="N10" s="12">
        <f t="shared" si="10"/>
        <v>5000</v>
      </c>
      <c r="O10" s="12">
        <f t="shared" si="10"/>
        <v>5000</v>
      </c>
      <c r="P10" s="12">
        <f t="shared" si="10"/>
        <v>5000</v>
      </c>
      <c r="Q10" s="12">
        <f t="shared" si="10"/>
        <v>20000</v>
      </c>
    </row>
  </sheetData>
  <mergeCells count="13">
    <mergeCell ref="I1:I2"/>
    <mergeCell ref="J1:J2"/>
    <mergeCell ref="K1:K2"/>
    <mergeCell ref="L1:L2"/>
    <mergeCell ref="A10:L10"/>
    <mergeCell ref="D1:F1"/>
    <mergeCell ref="M1:P1"/>
    <mergeCell ref="A1:A2"/>
    <mergeCell ref="C1:C2"/>
    <mergeCell ref="B1:B2"/>
    <mergeCell ref="G1:G2"/>
    <mergeCell ref="H1:H2"/>
    <mergeCell ref="Q1:Q2"/>
  </mergeCells>
  <dataValidations>
    <dataValidation type="list" allowBlank="1" showErrorMessage="1" sqref="K3:K9">
      <formula1>"Бюджет,Контракт"</formula1>
    </dataValidation>
  </dataValidations>
  <drawing r:id="rId1"/>
</worksheet>
</file>