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0" i="2" l="1"/>
  <c r="H19" i="2"/>
  <c r="J19" i="2"/>
  <c r="L20" i="2"/>
  <c r="L21" i="2" s="1"/>
  <c r="A20" i="2"/>
  <c r="A21" i="2" s="1"/>
  <c r="D19" i="2"/>
  <c r="G19" i="2" s="1"/>
  <c r="C19" i="2"/>
  <c r="A8" i="2"/>
  <c r="A9" i="2" s="1"/>
  <c r="A10" i="2" s="1"/>
  <c r="A11" i="2" s="1"/>
  <c r="A12" i="2" s="1"/>
  <c r="A13" i="2" s="1"/>
  <c r="A14" i="2" s="1"/>
  <c r="A7" i="2"/>
  <c r="A6" i="2"/>
  <c r="J5" i="2"/>
  <c r="A5" i="2"/>
  <c r="N4" i="2"/>
  <c r="M4" i="2"/>
  <c r="L4" i="2"/>
  <c r="E4" i="2"/>
  <c r="F4" i="2" s="1"/>
  <c r="D4" i="2"/>
  <c r="C4" i="2"/>
  <c r="G4" i="2" l="1"/>
  <c r="P4" i="2"/>
  <c r="O4" i="2"/>
  <c r="C5" i="2"/>
  <c r="F19" i="2"/>
  <c r="I19" i="2" s="1"/>
  <c r="B20" i="2" s="1"/>
  <c r="E20" i="2" l="1"/>
  <c r="D20" i="2"/>
  <c r="G20" i="2" s="1"/>
  <c r="J20" i="2"/>
  <c r="C20" i="2"/>
  <c r="B5" i="2"/>
  <c r="L5" i="2"/>
  <c r="K5" i="2" s="1"/>
  <c r="Q4" i="2"/>
  <c r="M5" i="2" l="1"/>
  <c r="P5" i="2"/>
  <c r="N5" i="2"/>
  <c r="O5" i="2" s="1"/>
  <c r="G5" i="2"/>
  <c r="E5" i="2"/>
  <c r="D5" i="2"/>
  <c r="C21" i="2"/>
  <c r="I20" i="2"/>
  <c r="B21" i="2" s="1"/>
  <c r="F20" i="2"/>
  <c r="D21" i="2" l="1"/>
  <c r="G21" i="2" s="1"/>
  <c r="J21" i="2"/>
  <c r="E21" i="2"/>
  <c r="F5" i="2"/>
  <c r="C6" i="2" s="1"/>
  <c r="B6" i="2" l="1"/>
  <c r="F21" i="2"/>
  <c r="H21" i="2" s="1"/>
  <c r="I21" i="2" l="1"/>
  <c r="B22" i="2" s="1"/>
  <c r="C22" i="2"/>
  <c r="E6" i="2"/>
  <c r="D6" i="2"/>
  <c r="G6" i="2"/>
  <c r="F6" i="2" l="1"/>
  <c r="C7" i="2" s="1"/>
  <c r="J22" i="2"/>
  <c r="E22" i="2"/>
  <c r="D22" i="2"/>
  <c r="G22" i="2" s="1"/>
  <c r="I22" i="2" l="1"/>
  <c r="F22" i="2"/>
  <c r="H22" i="2" s="1"/>
  <c r="B7" i="2"/>
  <c r="E7" i="2" l="1"/>
  <c r="F7" i="2" s="1"/>
  <c r="C8" i="2" s="1"/>
  <c r="D7" i="2"/>
  <c r="G7" i="2"/>
  <c r="B8" i="2" l="1"/>
  <c r="G8" i="2" l="1"/>
  <c r="E8" i="2"/>
  <c r="D8" i="2"/>
  <c r="F8" i="2" l="1"/>
  <c r="C9" i="2" s="1"/>
  <c r="B9" i="2" l="1"/>
  <c r="G9" i="2" l="1"/>
  <c r="E9" i="2"/>
  <c r="D9" i="2"/>
  <c r="F9" i="2" l="1"/>
  <c r="C10" i="2" s="1"/>
  <c r="B10" i="2" l="1"/>
  <c r="G10" i="2" l="1"/>
  <c r="E10" i="2"/>
  <c r="F10" i="2" s="1"/>
  <c r="C11" i="2" s="1"/>
  <c r="D10" i="2"/>
  <c r="B11" i="2" l="1"/>
  <c r="G11" i="2" l="1"/>
  <c r="E11" i="2"/>
  <c r="F11" i="2" s="1"/>
  <c r="C12" i="2" s="1"/>
  <c r="D11" i="2"/>
  <c r="B12" i="2" l="1"/>
  <c r="G12" i="2" l="1"/>
  <c r="E12" i="2"/>
  <c r="F12" i="2" s="1"/>
  <c r="C13" i="2" s="1"/>
  <c r="D12" i="2"/>
  <c r="B13" i="2" l="1"/>
  <c r="D13" i="2" l="1"/>
  <c r="G13" i="2"/>
  <c r="E13" i="2"/>
  <c r="F13" i="2" s="1"/>
  <c r="C14" i="2" s="1"/>
  <c r="B14" i="2" s="1"/>
  <c r="E14" i="2" l="1"/>
  <c r="D14" i="2"/>
  <c r="G14" i="2"/>
  <c r="F14" i="2" l="1"/>
  <c r="C34" i="1" l="1"/>
  <c r="B34" i="1"/>
  <c r="C27" i="1"/>
  <c r="B27" i="1" l="1"/>
  <c r="F4" i="1"/>
  <c r="M11" i="1" l="1"/>
  <c r="L10" i="1"/>
  <c r="N10" i="1" s="1"/>
  <c r="N11" i="1"/>
  <c r="L12" i="1"/>
  <c r="N12" i="1" s="1"/>
  <c r="M12" i="1" l="1"/>
  <c r="M10" i="1"/>
  <c r="L9" i="1"/>
  <c r="M9" i="1" s="1"/>
  <c r="L13" i="1"/>
  <c r="M13" i="1" s="1"/>
  <c r="L8" i="1" l="1"/>
  <c r="M8" i="1" s="1"/>
  <c r="N9" i="1"/>
  <c r="N13" i="1"/>
  <c r="L14" i="1"/>
  <c r="M14" i="1" s="1"/>
  <c r="L7" i="1" l="1"/>
  <c r="M7" i="1" s="1"/>
  <c r="N8" i="1"/>
  <c r="N14" i="1"/>
  <c r="L15" i="1"/>
  <c r="M15" i="1" s="1"/>
  <c r="L6" i="1" l="1"/>
  <c r="M6" i="1" s="1"/>
  <c r="N7" i="1"/>
  <c r="N15" i="1"/>
  <c r="L16" i="1"/>
  <c r="M16" i="1" s="1"/>
  <c r="L5" i="1" l="1"/>
  <c r="M5" i="1" s="1"/>
  <c r="N6" i="1"/>
  <c r="L17" i="1"/>
  <c r="M17" i="1" s="1"/>
  <c r="N16" i="1"/>
  <c r="L4" i="1" l="1"/>
  <c r="M4" i="1" s="1"/>
  <c r="N5" i="1"/>
  <c r="L18" i="1"/>
  <c r="M18" i="1" s="1"/>
  <c r="N17" i="1"/>
  <c r="L3" i="1" l="1"/>
  <c r="M3" i="1" s="1"/>
  <c r="N4" i="1"/>
  <c r="L19" i="1"/>
  <c r="M19" i="1" s="1"/>
  <c r="N18" i="1"/>
  <c r="L2" i="1" l="1"/>
  <c r="N3" i="1"/>
  <c r="N19" i="1"/>
  <c r="L20" i="1"/>
  <c r="M20" i="1" s="1"/>
  <c r="N2" i="1" l="1"/>
  <c r="M2" i="1"/>
  <c r="L21" i="1"/>
  <c r="M21" i="1" s="1"/>
  <c r="N20" i="1"/>
  <c r="L22" i="1" l="1"/>
  <c r="M22" i="1" s="1"/>
  <c r="N21" i="1"/>
  <c r="L23" i="1" l="1"/>
  <c r="M23" i="1" s="1"/>
  <c r="N22" i="1"/>
  <c r="L24" i="1" l="1"/>
  <c r="N23" i="1"/>
  <c r="M24" i="1" l="1"/>
  <c r="L25" i="1"/>
  <c r="N24" i="1"/>
  <c r="M25" i="1" l="1"/>
  <c r="N25" i="1"/>
  <c r="L26" i="1"/>
  <c r="M26" i="1" l="1"/>
  <c r="N26" i="1"/>
  <c r="L27" i="1"/>
  <c r="N27" i="1" l="1"/>
  <c r="M27" i="1"/>
  <c r="L28" i="1"/>
  <c r="M28" i="1" l="1"/>
  <c r="L29" i="1"/>
  <c r="N28" i="1"/>
  <c r="M29" i="1" l="1"/>
  <c r="N29" i="1"/>
  <c r="L30" i="1"/>
  <c r="M30" i="1" l="1"/>
  <c r="L31" i="1"/>
  <c r="N30" i="1"/>
  <c r="M31" i="1" l="1"/>
  <c r="L32" i="1"/>
  <c r="N31" i="1"/>
  <c r="M32" i="1" l="1"/>
  <c r="L33" i="1"/>
  <c r="N32" i="1"/>
  <c r="M33" i="1" l="1"/>
  <c r="L34" i="1"/>
  <c r="N33" i="1"/>
  <c r="M34" i="1" l="1"/>
  <c r="L35" i="1"/>
  <c r="N34" i="1"/>
  <c r="M35" i="1" l="1"/>
  <c r="L36" i="1"/>
  <c r="N35" i="1"/>
  <c r="M36" i="1" l="1"/>
  <c r="L37" i="1"/>
  <c r="N36" i="1"/>
  <c r="M37" i="1" l="1"/>
  <c r="N37" i="1"/>
  <c r="L38" i="1"/>
  <c r="M38" i="1" l="1"/>
  <c r="N38" i="1"/>
  <c r="L39" i="1"/>
  <c r="M39" i="1" l="1"/>
  <c r="L40" i="1"/>
  <c r="N39" i="1"/>
  <c r="M40" i="1" l="1"/>
  <c r="L41" i="1"/>
  <c r="N40" i="1"/>
  <c r="M41" i="1" l="1"/>
  <c r="L42" i="1"/>
  <c r="N41" i="1"/>
  <c r="M42" i="1" l="1"/>
  <c r="L43" i="1"/>
  <c r="N42" i="1"/>
  <c r="M43" i="1" l="1"/>
  <c r="L44" i="1"/>
  <c r="N43" i="1"/>
  <c r="M44" i="1" l="1"/>
  <c r="N44" i="1"/>
  <c r="L45" i="1"/>
  <c r="M45" i="1" l="1"/>
  <c r="L46" i="1"/>
  <c r="N45" i="1"/>
  <c r="M46" i="1" l="1"/>
  <c r="L47" i="1"/>
  <c r="N46" i="1"/>
  <c r="M47" i="1" l="1"/>
  <c r="L48" i="1"/>
  <c r="N47" i="1"/>
  <c r="M48" i="1" l="1"/>
  <c r="N48" i="1"/>
  <c r="L49" i="1"/>
  <c r="M49" i="1" l="1"/>
  <c r="N49" i="1"/>
  <c r="L50" i="1"/>
  <c r="B4" i="1"/>
  <c r="M50" i="1" l="1"/>
  <c r="N50" i="1"/>
  <c r="L51" i="1"/>
  <c r="N51" i="1" l="1"/>
  <c r="M51" i="1"/>
</calcChain>
</file>

<file path=xl/sharedStrings.xml><?xml version="1.0" encoding="utf-8"?>
<sst xmlns="http://schemas.openxmlformats.org/spreadsheetml/2006/main" count="65" uniqueCount="35">
  <si>
    <t>Ca2+</t>
  </si>
  <si>
    <t>SO4-2</t>
  </si>
  <si>
    <t>Ω</t>
  </si>
  <si>
    <t>log Ω</t>
  </si>
  <si>
    <t>logK</t>
  </si>
  <si>
    <t>K</t>
  </si>
  <si>
    <t>CaSO4</t>
  </si>
  <si>
    <t>R1</t>
  </si>
  <si>
    <t>U "classic"</t>
  </si>
  <si>
    <t>U "new"</t>
  </si>
  <si>
    <t>mSec</t>
  </si>
  <si>
    <t>Ξ</t>
  </si>
  <si>
    <t>ca+2</t>
  </si>
  <si>
    <t>f</t>
  </si>
  <si>
    <t>ln(ca+2)</t>
  </si>
  <si>
    <t>Result</t>
  </si>
  <si>
    <t>exact</t>
  </si>
  <si>
    <t>Cheproo++</t>
  </si>
  <si>
    <t>error</t>
  </si>
  <si>
    <t>Without MAL mineral condition</t>
  </si>
  <si>
    <t>With MAL mineral condition</t>
  </si>
  <si>
    <t>it</t>
  </si>
  <si>
    <t>c</t>
  </si>
  <si>
    <t>lnc</t>
  </si>
  <si>
    <t>J</t>
  </si>
  <si>
    <t>res</t>
  </si>
  <si>
    <t>deltalnc</t>
  </si>
  <si>
    <t>so4-2</t>
  </si>
  <si>
    <t>CHEPROO++</t>
  </si>
  <si>
    <t>c1</t>
  </si>
  <si>
    <t>lnc1</t>
  </si>
  <si>
    <t>fd</t>
  </si>
  <si>
    <t>residual</t>
  </si>
  <si>
    <t>jacobian</t>
  </si>
  <si>
    <t>deltalnc1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</si>
</sst>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"/>
    <numFmt numFmtId="166" formatCode="0.000000"/>
    <numFmt numFmtId="167" formatCode="0.0000000"/>
    <numFmt numFmtId="168" formatCode="0.000000E+00"/>
    <numFmt numFmtId="169" formatCode="0.00000000"/>
    <numFmt numFmtId="170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Fill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Sheet1!$M$2:$M$51</c:f>
              <c:numCache>
                <c:formatCode>General</c:formatCode>
                <c:ptCount val="50"/>
                <c:pt idx="0">
                  <c:v>-9.2103403719761854</c:v>
                </c:pt>
                <c:pt idx="1">
                  <c:v>-8.5171931914162382</c:v>
                </c:pt>
                <c:pt idx="2">
                  <c:v>-8.1117280833080745</c:v>
                </c:pt>
                <c:pt idx="3">
                  <c:v>-7.8240460108562928</c:v>
                </c:pt>
                <c:pt idx="4">
                  <c:v>-7.6009024595420831</c:v>
                </c:pt>
                <c:pt idx="5">
                  <c:v>-7.4185809027481282</c:v>
                </c:pt>
                <c:pt idx="6">
                  <c:v>-7.2644302229208693</c:v>
                </c:pt>
                <c:pt idx="7">
                  <c:v>-7.1308988302963465</c:v>
                </c:pt>
                <c:pt idx="8">
                  <c:v>-7.0131157946399636</c:v>
                </c:pt>
                <c:pt idx="9">
                  <c:v>-6.9077552789821368</c:v>
                </c:pt>
                <c:pt idx="10">
                  <c:v>-6.812445099177812</c:v>
                </c:pt>
                <c:pt idx="11">
                  <c:v>-6.7254337221881819</c:v>
                </c:pt>
                <c:pt idx="12">
                  <c:v>-6.6453910145146455</c:v>
                </c:pt>
                <c:pt idx="13">
                  <c:v>-6.5712830423609239</c:v>
                </c:pt>
                <c:pt idx="14">
                  <c:v>-6.5022901708739722</c:v>
                </c:pt>
                <c:pt idx="15">
                  <c:v>-6.4377516497364011</c:v>
                </c:pt>
                <c:pt idx="16">
                  <c:v>-6.3771270279199666</c:v>
                </c:pt>
                <c:pt idx="17">
                  <c:v>-6.3199686140800182</c:v>
                </c:pt>
                <c:pt idx="18">
                  <c:v>-6.2659013928097425</c:v>
                </c:pt>
                <c:pt idx="19">
                  <c:v>-6.2146080984221914</c:v>
                </c:pt>
                <c:pt idx="20">
                  <c:v>-6.1658179342527593</c:v>
                </c:pt>
                <c:pt idx="21">
                  <c:v>-6.1192979186178666</c:v>
                </c:pt>
                <c:pt idx="22">
                  <c:v>-6.074846156047033</c:v>
                </c:pt>
                <c:pt idx="23">
                  <c:v>-6.0322865416282374</c:v>
                </c:pt>
                <c:pt idx="24">
                  <c:v>-5.9914645471079817</c:v>
                </c:pt>
                <c:pt idx="25">
                  <c:v>-5.952243833954701</c:v>
                </c:pt>
                <c:pt idx="26">
                  <c:v>-5.9145035059718536</c:v>
                </c:pt>
                <c:pt idx="27">
                  <c:v>-5.8781358618009794</c:v>
                </c:pt>
                <c:pt idx="28">
                  <c:v>-5.843044541989709</c:v>
                </c:pt>
                <c:pt idx="29">
                  <c:v>-5.8091429903140277</c:v>
                </c:pt>
                <c:pt idx="30">
                  <c:v>-5.7763531674910373</c:v>
                </c:pt>
                <c:pt idx="31">
                  <c:v>-5.7446044691764566</c:v>
                </c:pt>
                <c:pt idx="32">
                  <c:v>-5.7138328105097029</c:v>
                </c:pt>
                <c:pt idx="33">
                  <c:v>-5.683979847360022</c:v>
                </c:pt>
                <c:pt idx="34">
                  <c:v>-5.6549923104867696</c:v>
                </c:pt>
                <c:pt idx="35">
                  <c:v>-5.6268214335200737</c:v>
                </c:pt>
                <c:pt idx="36">
                  <c:v>-5.5994224593319588</c:v>
                </c:pt>
                <c:pt idx="37">
                  <c:v>-5.5727542122497979</c:v>
                </c:pt>
                <c:pt idx="38">
                  <c:v>-5.5467787258465373</c:v>
                </c:pt>
                <c:pt idx="39">
                  <c:v>-5.5214609178622469</c:v>
                </c:pt>
                <c:pt idx="40">
                  <c:v>-5.4967683052718757</c:v>
                </c:pt>
                <c:pt idx="41">
                  <c:v>-5.4726707536928147</c:v>
                </c:pt>
                <c:pt idx="42">
                  <c:v>-5.4491402562826208</c:v>
                </c:pt>
                <c:pt idx="43">
                  <c:v>-5.4261507380579221</c:v>
                </c:pt>
                <c:pt idx="44">
                  <c:v>-5.4036778822058631</c:v>
                </c:pt>
                <c:pt idx="45">
                  <c:v>-5.3816989754870876</c:v>
                </c:pt>
                <c:pt idx="46">
                  <c:v>-5.3601927702661243</c:v>
                </c:pt>
                <c:pt idx="47">
                  <c:v>-5.339139361068292</c:v>
                </c:pt>
                <c:pt idx="48">
                  <c:v>-5.3185200738655558</c:v>
                </c:pt>
                <c:pt idx="49">
                  <c:v>-5.2983173665480363</c:v>
                </c:pt>
              </c:numCache>
            </c:numRef>
          </c:xVal>
          <c:yVal>
            <c:numRef>
              <c:f>Sheet1!$N$2:$N$51</c:f>
              <c:numCache>
                <c:formatCode>0.00000</c:formatCode>
                <c:ptCount val="50"/>
                <c:pt idx="0">
                  <c:v>-9.0000000000000019E-4</c:v>
                </c:pt>
                <c:pt idx="1">
                  <c:v>-8.0000000000000015E-4</c:v>
                </c:pt>
                <c:pt idx="2">
                  <c:v>-7.0000000000000021E-4</c:v>
                </c:pt>
                <c:pt idx="3">
                  <c:v>-6.0000000000000027E-4</c:v>
                </c:pt>
                <c:pt idx="4">
                  <c:v>-5.0000000000000023E-4</c:v>
                </c:pt>
                <c:pt idx="5">
                  <c:v>-4.0000000000000018E-4</c:v>
                </c:pt>
                <c:pt idx="6">
                  <c:v>-3.0000000000000014E-4</c:v>
                </c:pt>
                <c:pt idx="7">
                  <c:v>-2.0000000000000009E-4</c:v>
                </c:pt>
                <c:pt idx="8">
                  <c:v>-1.0000000000000005E-4</c:v>
                </c:pt>
                <c:pt idx="9">
                  <c:v>0</c:v>
                </c:pt>
                <c:pt idx="10">
                  <c:v>1.0000000000000005E-4</c:v>
                </c:pt>
                <c:pt idx="11">
                  <c:v>2.0000000000000009E-4</c:v>
                </c:pt>
                <c:pt idx="12">
                  <c:v>3.0000000000000014E-4</c:v>
                </c:pt>
                <c:pt idx="13">
                  <c:v>4.0000000000000018E-4</c:v>
                </c:pt>
                <c:pt idx="14">
                  <c:v>5.0000000000000023E-4</c:v>
                </c:pt>
                <c:pt idx="15">
                  <c:v>6.0000000000000027E-4</c:v>
                </c:pt>
                <c:pt idx="16">
                  <c:v>7.0000000000000032E-4</c:v>
                </c:pt>
                <c:pt idx="17">
                  <c:v>8.0000000000000036E-4</c:v>
                </c:pt>
                <c:pt idx="18">
                  <c:v>9.0000000000000041E-4</c:v>
                </c:pt>
                <c:pt idx="19">
                  <c:v>1.0000000000000005E-3</c:v>
                </c:pt>
                <c:pt idx="20">
                  <c:v>1.1000000000000003E-3</c:v>
                </c:pt>
                <c:pt idx="21">
                  <c:v>1.2000000000000001E-3</c:v>
                </c:pt>
                <c:pt idx="22">
                  <c:v>1.2999999999999999E-3</c:v>
                </c:pt>
                <c:pt idx="23">
                  <c:v>1.3999999999999998E-3</c:v>
                </c:pt>
                <c:pt idx="24">
                  <c:v>1.4999999999999996E-3</c:v>
                </c:pt>
                <c:pt idx="25">
                  <c:v>1.5999999999999994E-3</c:v>
                </c:pt>
                <c:pt idx="26">
                  <c:v>1.6999999999999993E-3</c:v>
                </c:pt>
                <c:pt idx="27">
                  <c:v>1.7999999999999991E-3</c:v>
                </c:pt>
                <c:pt idx="28">
                  <c:v>1.8999999999999989E-3</c:v>
                </c:pt>
                <c:pt idx="29">
                  <c:v>1.9999999999999987E-3</c:v>
                </c:pt>
                <c:pt idx="30">
                  <c:v>2.0999999999999986E-3</c:v>
                </c:pt>
                <c:pt idx="31">
                  <c:v>2.1999999999999984E-3</c:v>
                </c:pt>
                <c:pt idx="32">
                  <c:v>2.2999999999999982E-3</c:v>
                </c:pt>
                <c:pt idx="33">
                  <c:v>2.3999999999999981E-3</c:v>
                </c:pt>
                <c:pt idx="34">
                  <c:v>2.4999999999999979E-3</c:v>
                </c:pt>
                <c:pt idx="35">
                  <c:v>2.5999999999999977E-3</c:v>
                </c:pt>
                <c:pt idx="36">
                  <c:v>2.6999999999999975E-3</c:v>
                </c:pt>
                <c:pt idx="37">
                  <c:v>2.7999999999999974E-3</c:v>
                </c:pt>
                <c:pt idx="38">
                  <c:v>2.8999999999999972E-3</c:v>
                </c:pt>
                <c:pt idx="39">
                  <c:v>2.9999999999999975E-3</c:v>
                </c:pt>
                <c:pt idx="40">
                  <c:v>3.0999999999999977E-3</c:v>
                </c:pt>
                <c:pt idx="41">
                  <c:v>3.199999999999998E-3</c:v>
                </c:pt>
                <c:pt idx="42">
                  <c:v>3.2999999999999982E-3</c:v>
                </c:pt>
                <c:pt idx="43">
                  <c:v>3.3999999999999985E-3</c:v>
                </c:pt>
                <c:pt idx="44">
                  <c:v>3.4999999999999988E-3</c:v>
                </c:pt>
                <c:pt idx="45">
                  <c:v>3.599999999999999E-3</c:v>
                </c:pt>
                <c:pt idx="46">
                  <c:v>3.6999999999999993E-3</c:v>
                </c:pt>
                <c:pt idx="47">
                  <c:v>3.7999999999999996E-3</c:v>
                </c:pt>
                <c:pt idx="48">
                  <c:v>3.8999999999999998E-3</c:v>
                </c:pt>
                <c:pt idx="49">
                  <c:v>4.0000000000000001E-3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4144"/>
        <c:axId val="38637952"/>
      </c:scatterChart>
      <c:valAx>
        <c:axId val="385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37952"/>
        <c:crosses val="autoZero"/>
        <c:crossBetween val="midCat"/>
      </c:valAx>
      <c:valAx>
        <c:axId val="3863795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3853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2</xdr:row>
      <xdr:rowOff>185737</xdr:rowOff>
    </xdr:from>
    <xdr:to>
      <xdr:col>21</xdr:col>
      <xdr:colOff>419100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D36" sqref="D36"/>
    </sheetView>
  </sheetViews>
  <sheetFormatPr defaultRowHeight="15" x14ac:dyDescent="0.25"/>
  <cols>
    <col min="1" max="1" width="10.140625" customWidth="1"/>
    <col min="6" max="6" width="12" bestFit="1" customWidth="1"/>
  </cols>
  <sheetData>
    <row r="1" spans="1:14" x14ac:dyDescent="0.25">
      <c r="L1" t="s">
        <v>12</v>
      </c>
      <c r="M1" t="s">
        <v>14</v>
      </c>
      <c r="N1" t="s">
        <v>13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L2" s="1">
        <f t="shared" ref="L2:L10" si="0">L3-$L$11/10</f>
        <v>9.9999999999999815E-5</v>
      </c>
      <c r="M2">
        <f>LN(L2)</f>
        <v>-9.2103403719761854</v>
      </c>
      <c r="N2" s="15">
        <f t="shared" ref="N2:N33" si="1">$B$17*L2-$A$4</f>
        <v>-9.0000000000000019E-4</v>
      </c>
    </row>
    <row r="3" spans="1:14" x14ac:dyDescent="0.25">
      <c r="A3" s="1"/>
      <c r="B3" s="1"/>
      <c r="C3" s="1"/>
      <c r="D3" s="1"/>
      <c r="E3" s="1"/>
      <c r="F3" s="1"/>
      <c r="L3" s="1">
        <f t="shared" si="0"/>
        <v>1.9999999999999982E-4</v>
      </c>
      <c r="M3" s="1">
        <f t="shared" ref="M3:M51" si="2">LN(L3)</f>
        <v>-8.5171931914162382</v>
      </c>
      <c r="N3" s="15">
        <f t="shared" si="1"/>
        <v>-8.0000000000000015E-4</v>
      </c>
    </row>
    <row r="4" spans="1:14" x14ac:dyDescent="0.25">
      <c r="A4" s="6">
        <v>1E-3</v>
      </c>
      <c r="B4" s="7">
        <f>F4/A4</f>
        <v>3.2938210447649302E-2</v>
      </c>
      <c r="C4" s="3">
        <v>1</v>
      </c>
      <c r="D4" s="3">
        <v>0</v>
      </c>
      <c r="E4" s="3">
        <v>-4.4823000000000004</v>
      </c>
      <c r="F4" s="4">
        <f>10^(E4)</f>
        <v>3.2938210447649306E-5</v>
      </c>
      <c r="L4" s="1">
        <f t="shared" si="0"/>
        <v>2.9999999999999981E-4</v>
      </c>
      <c r="M4" s="1">
        <f t="shared" si="2"/>
        <v>-8.1117280833080745</v>
      </c>
      <c r="N4" s="15">
        <f t="shared" si="1"/>
        <v>-7.0000000000000021E-4</v>
      </c>
    </row>
    <row r="5" spans="1:14" x14ac:dyDescent="0.25">
      <c r="L5" s="1">
        <f t="shared" si="0"/>
        <v>3.999999999999998E-4</v>
      </c>
      <c r="M5" s="1">
        <f t="shared" si="2"/>
        <v>-7.8240460108562928</v>
      </c>
      <c r="N5" s="15">
        <f t="shared" si="1"/>
        <v>-6.0000000000000027E-4</v>
      </c>
    </row>
    <row r="6" spans="1:14" x14ac:dyDescent="0.25">
      <c r="B6" s="1" t="s">
        <v>0</v>
      </c>
      <c r="C6" s="1" t="s">
        <v>1</v>
      </c>
      <c r="D6" t="s">
        <v>6</v>
      </c>
      <c r="L6" s="1">
        <f t="shared" si="0"/>
        <v>4.9999999999999979E-4</v>
      </c>
      <c r="M6" s="1">
        <f t="shared" si="2"/>
        <v>-7.6009024595420831</v>
      </c>
      <c r="N6" s="15">
        <f t="shared" si="1"/>
        <v>-5.0000000000000023E-4</v>
      </c>
    </row>
    <row r="7" spans="1:14" x14ac:dyDescent="0.25">
      <c r="A7" t="s">
        <v>7</v>
      </c>
      <c r="B7">
        <v>1</v>
      </c>
      <c r="C7">
        <v>1</v>
      </c>
      <c r="D7">
        <v>-1</v>
      </c>
      <c r="L7" s="1">
        <f t="shared" si="0"/>
        <v>5.9999999999999984E-4</v>
      </c>
      <c r="M7" s="1">
        <f t="shared" si="2"/>
        <v>-7.4185809027481282</v>
      </c>
      <c r="N7" s="15">
        <f t="shared" si="1"/>
        <v>-4.0000000000000018E-4</v>
      </c>
    </row>
    <row r="8" spans="1:14" x14ac:dyDescent="0.25">
      <c r="L8" s="1">
        <f t="shared" si="0"/>
        <v>6.9999999999999988E-4</v>
      </c>
      <c r="M8" s="1">
        <f t="shared" si="2"/>
        <v>-7.2644302229208693</v>
      </c>
      <c r="N8" s="15">
        <f t="shared" si="1"/>
        <v>-3.0000000000000014E-4</v>
      </c>
    </row>
    <row r="9" spans="1:14" x14ac:dyDescent="0.25">
      <c r="L9" s="1">
        <f t="shared" si="0"/>
        <v>7.9999999999999993E-4</v>
      </c>
      <c r="M9" s="1">
        <f t="shared" si="2"/>
        <v>-7.1308988302963465</v>
      </c>
      <c r="N9" s="15">
        <f t="shared" si="1"/>
        <v>-2.0000000000000009E-4</v>
      </c>
    </row>
    <row r="10" spans="1:14" x14ac:dyDescent="0.25">
      <c r="A10" t="s">
        <v>8</v>
      </c>
      <c r="B10" s="8">
        <v>1</v>
      </c>
      <c r="C10" s="9">
        <v>0</v>
      </c>
      <c r="D10" s="9">
        <v>1</v>
      </c>
      <c r="L10">
        <f t="shared" si="0"/>
        <v>8.9999999999999998E-4</v>
      </c>
      <c r="M10" s="1">
        <f t="shared" si="2"/>
        <v>-7.0131157946399636</v>
      </c>
      <c r="N10" s="15">
        <f t="shared" si="1"/>
        <v>-1.0000000000000005E-4</v>
      </c>
    </row>
    <row r="11" spans="1:14" x14ac:dyDescent="0.25">
      <c r="B11" s="10">
        <v>0</v>
      </c>
      <c r="C11" s="11">
        <v>1</v>
      </c>
      <c r="D11" s="11">
        <v>1</v>
      </c>
      <c r="L11">
        <v>1E-3</v>
      </c>
      <c r="M11" s="1">
        <f t="shared" si="2"/>
        <v>-6.9077552789821368</v>
      </c>
      <c r="N11" s="15">
        <f t="shared" si="1"/>
        <v>0</v>
      </c>
    </row>
    <row r="12" spans="1:14" x14ac:dyDescent="0.25">
      <c r="L12" s="16">
        <f t="shared" ref="L12:L51" si="3">L11+$L$11/10</f>
        <v>1.1000000000000001E-3</v>
      </c>
      <c r="M12" s="1">
        <f t="shared" si="2"/>
        <v>-6.812445099177812</v>
      </c>
      <c r="N12" s="15">
        <f t="shared" si="1"/>
        <v>1.0000000000000005E-4</v>
      </c>
    </row>
    <row r="13" spans="1:14" x14ac:dyDescent="0.25">
      <c r="A13" t="s">
        <v>9</v>
      </c>
      <c r="B13" s="1" t="s">
        <v>0</v>
      </c>
      <c r="C13" s="1" t="s">
        <v>1</v>
      </c>
      <c r="E13" t="s">
        <v>10</v>
      </c>
      <c r="F13" s="1" t="s">
        <v>6</v>
      </c>
      <c r="L13" s="16">
        <f t="shared" si="3"/>
        <v>1.2000000000000001E-3</v>
      </c>
      <c r="M13" s="1">
        <f t="shared" si="2"/>
        <v>-6.7254337221881819</v>
      </c>
      <c r="N13" s="15">
        <f t="shared" si="1"/>
        <v>2.0000000000000009E-4</v>
      </c>
    </row>
    <row r="14" spans="1:14" x14ac:dyDescent="0.25">
      <c r="B14" s="12">
        <v>1</v>
      </c>
      <c r="C14" s="13">
        <v>-1</v>
      </c>
      <c r="F14" s="13">
        <v>1</v>
      </c>
      <c r="L14" s="16">
        <f t="shared" si="3"/>
        <v>1.3000000000000002E-3</v>
      </c>
      <c r="M14" s="1">
        <f t="shared" si="2"/>
        <v>-6.6453910145146455</v>
      </c>
      <c r="N14" s="15">
        <f t="shared" si="1"/>
        <v>3.0000000000000014E-4</v>
      </c>
    </row>
    <row r="15" spans="1:14" x14ac:dyDescent="0.25">
      <c r="L15" s="16">
        <f t="shared" si="3"/>
        <v>1.4000000000000002E-3</v>
      </c>
      <c r="M15" s="1">
        <f t="shared" si="2"/>
        <v>-6.5712830423609239</v>
      </c>
      <c r="N15" s="15">
        <f t="shared" si="1"/>
        <v>4.0000000000000018E-4</v>
      </c>
    </row>
    <row r="16" spans="1:14" x14ac:dyDescent="0.25">
      <c r="B16" s="1" t="s">
        <v>0</v>
      </c>
      <c r="C16" s="1" t="s">
        <v>1</v>
      </c>
      <c r="L16" s="16">
        <f t="shared" si="3"/>
        <v>1.5000000000000002E-3</v>
      </c>
      <c r="M16" s="1">
        <f t="shared" si="2"/>
        <v>-6.5022901708739722</v>
      </c>
      <c r="N16" s="15">
        <f t="shared" si="1"/>
        <v>5.0000000000000023E-4</v>
      </c>
    </row>
    <row r="17" spans="1:14" x14ac:dyDescent="0.25">
      <c r="A17" s="14" t="s">
        <v>11</v>
      </c>
      <c r="B17" s="12">
        <v>1</v>
      </c>
      <c r="C17" s="4">
        <v>0</v>
      </c>
      <c r="L17" s="16">
        <f t="shared" si="3"/>
        <v>1.6000000000000003E-3</v>
      </c>
      <c r="M17" s="1">
        <f t="shared" si="2"/>
        <v>-6.4377516497364011</v>
      </c>
      <c r="N17" s="15">
        <f t="shared" si="1"/>
        <v>6.0000000000000027E-4</v>
      </c>
    </row>
    <row r="18" spans="1:14" x14ac:dyDescent="0.25">
      <c r="L18" s="16">
        <f t="shared" si="3"/>
        <v>1.7000000000000003E-3</v>
      </c>
      <c r="M18" s="1">
        <f t="shared" si="2"/>
        <v>-6.3771270279199666</v>
      </c>
      <c r="N18" s="15">
        <f t="shared" si="1"/>
        <v>7.0000000000000032E-4</v>
      </c>
    </row>
    <row r="19" spans="1:14" x14ac:dyDescent="0.25">
      <c r="L19" s="16">
        <f t="shared" si="3"/>
        <v>1.8000000000000004E-3</v>
      </c>
      <c r="M19" s="1">
        <f t="shared" si="2"/>
        <v>-6.3199686140800182</v>
      </c>
      <c r="N19" s="15">
        <f t="shared" si="1"/>
        <v>8.0000000000000036E-4</v>
      </c>
    </row>
    <row r="20" spans="1:14" x14ac:dyDescent="0.25">
      <c r="L20" s="16">
        <f t="shared" si="3"/>
        <v>1.9000000000000004E-3</v>
      </c>
      <c r="M20" s="1">
        <f t="shared" si="2"/>
        <v>-6.2659013928097425</v>
      </c>
      <c r="N20" s="15">
        <f t="shared" si="1"/>
        <v>9.0000000000000041E-4</v>
      </c>
    </row>
    <row r="21" spans="1:14" x14ac:dyDescent="0.25">
      <c r="A21" t="s">
        <v>15</v>
      </c>
      <c r="B21" s="1" t="s">
        <v>0</v>
      </c>
      <c r="C21" s="1" t="s">
        <v>1</v>
      </c>
      <c r="D21" s="5"/>
      <c r="E21" s="5"/>
      <c r="F21" s="5"/>
      <c r="G21" s="1"/>
      <c r="H21" s="1"/>
      <c r="I21" s="1"/>
      <c r="L21" s="16">
        <f t="shared" si="3"/>
        <v>2.0000000000000005E-3</v>
      </c>
      <c r="M21" s="1">
        <f t="shared" si="2"/>
        <v>-6.2146080984221914</v>
      </c>
      <c r="N21" s="15">
        <f t="shared" si="1"/>
        <v>1.0000000000000005E-3</v>
      </c>
    </row>
    <row r="22" spans="1:14" x14ac:dyDescent="0.25">
      <c r="B22" s="1"/>
      <c r="C22" s="1"/>
      <c r="D22" s="5"/>
      <c r="E22" s="5"/>
      <c r="F22" s="5"/>
      <c r="G22" s="1"/>
      <c r="H22" s="1"/>
      <c r="I22" s="1"/>
      <c r="L22" s="16">
        <f t="shared" si="3"/>
        <v>2.1000000000000003E-3</v>
      </c>
      <c r="M22" s="1">
        <f t="shared" si="2"/>
        <v>-6.1658179342527593</v>
      </c>
      <c r="N22" s="15">
        <f t="shared" si="1"/>
        <v>1.1000000000000003E-3</v>
      </c>
    </row>
    <row r="23" spans="1:14" x14ac:dyDescent="0.25">
      <c r="A23" t="s">
        <v>16</v>
      </c>
      <c r="B23" s="6">
        <v>1E-3</v>
      </c>
      <c r="C23" s="7">
        <v>3.2938210447649302E-2</v>
      </c>
      <c r="D23" s="5" t="s">
        <v>20</v>
      </c>
      <c r="E23" s="5"/>
      <c r="F23" s="5"/>
      <c r="G23" s="1"/>
      <c r="H23" s="1"/>
      <c r="I23" s="1"/>
      <c r="L23" s="16">
        <f t="shared" si="3"/>
        <v>2.2000000000000001E-3</v>
      </c>
      <c r="M23" s="1">
        <f t="shared" si="2"/>
        <v>-6.1192979186178666</v>
      </c>
      <c r="N23" s="15">
        <f t="shared" si="1"/>
        <v>1.2000000000000001E-3</v>
      </c>
    </row>
    <row r="24" spans="1:14" s="1" customFormat="1" x14ac:dyDescent="0.25">
      <c r="A24" s="5"/>
      <c r="B24" s="5"/>
      <c r="C24" s="5"/>
      <c r="D24" s="5"/>
      <c r="E24" s="5"/>
      <c r="F24" s="5"/>
      <c r="L24" s="16">
        <f t="shared" si="3"/>
        <v>2.3E-3</v>
      </c>
      <c r="M24" s="1">
        <f t="shared" si="2"/>
        <v>-6.074846156047033</v>
      </c>
      <c r="N24" s="15">
        <f t="shared" si="1"/>
        <v>1.2999999999999999E-3</v>
      </c>
    </row>
    <row r="25" spans="1:14" s="1" customFormat="1" x14ac:dyDescent="0.25">
      <c r="A25" s="5" t="s">
        <v>17</v>
      </c>
      <c r="B25" s="6">
        <v>1E-3</v>
      </c>
      <c r="C25" s="7">
        <v>3.2938210202931299E-2</v>
      </c>
      <c r="D25" s="5"/>
      <c r="E25" s="5"/>
      <c r="F25" s="5"/>
      <c r="L25" s="16">
        <f t="shared" si="3"/>
        <v>2.3999999999999998E-3</v>
      </c>
      <c r="M25" s="1">
        <f t="shared" si="2"/>
        <v>-6.0322865416282374</v>
      </c>
      <c r="N25" s="15">
        <f t="shared" si="1"/>
        <v>1.3999999999999998E-3</v>
      </c>
    </row>
    <row r="26" spans="1:14" s="1" customFormat="1" x14ac:dyDescent="0.25">
      <c r="A26" s="5"/>
      <c r="D26" s="5"/>
      <c r="E26" s="5"/>
      <c r="F26" s="5"/>
      <c r="L26" s="16">
        <f t="shared" si="3"/>
        <v>2.4999999999999996E-3</v>
      </c>
      <c r="M26" s="1">
        <f t="shared" si="2"/>
        <v>-5.9914645471079817</v>
      </c>
      <c r="N26" s="15">
        <f t="shared" si="1"/>
        <v>1.4999999999999996E-3</v>
      </c>
    </row>
    <row r="27" spans="1:14" x14ac:dyDescent="0.25">
      <c r="A27" s="5" t="s">
        <v>18</v>
      </c>
      <c r="B27" s="2">
        <f>ABS(B25-B23)</f>
        <v>0</v>
      </c>
      <c r="C27" s="2">
        <f>ABS(C25-C23)</f>
        <v>2.4471800280645439E-10</v>
      </c>
      <c r="D27" s="5"/>
      <c r="E27" s="5"/>
      <c r="F27" s="5"/>
      <c r="G27" s="1"/>
      <c r="H27" s="1"/>
      <c r="I27" s="1"/>
      <c r="L27" s="16">
        <f t="shared" si="3"/>
        <v>2.5999999999999994E-3</v>
      </c>
      <c r="M27" s="1">
        <f t="shared" si="2"/>
        <v>-5.952243833954701</v>
      </c>
      <c r="N27" s="15">
        <f t="shared" si="1"/>
        <v>1.5999999999999994E-3</v>
      </c>
    </row>
    <row r="28" spans="1:14" x14ac:dyDescent="0.25">
      <c r="D28" s="5"/>
      <c r="E28" s="5"/>
      <c r="F28" s="5"/>
      <c r="G28" s="1"/>
      <c r="H28" s="1"/>
      <c r="L28" s="16">
        <f>L27+$L$11/10</f>
        <v>2.6999999999999993E-3</v>
      </c>
      <c r="M28" s="1">
        <f t="shared" si="2"/>
        <v>-5.9145035059718536</v>
      </c>
      <c r="N28" s="15">
        <f t="shared" si="1"/>
        <v>1.6999999999999993E-3</v>
      </c>
    </row>
    <row r="29" spans="1:14" x14ac:dyDescent="0.25">
      <c r="A29" s="5"/>
      <c r="B29" s="5"/>
      <c r="C29" s="5"/>
      <c r="D29" s="5"/>
      <c r="E29" s="5"/>
      <c r="F29" s="5"/>
      <c r="G29" s="1"/>
      <c r="H29" s="1"/>
      <c r="L29" s="16">
        <f t="shared" si="3"/>
        <v>2.7999999999999991E-3</v>
      </c>
      <c r="M29" s="1">
        <f t="shared" si="2"/>
        <v>-5.8781358618009794</v>
      </c>
      <c r="N29" s="15">
        <f t="shared" si="1"/>
        <v>1.7999999999999991E-3</v>
      </c>
    </row>
    <row r="30" spans="1:14" x14ac:dyDescent="0.25">
      <c r="A30" s="1" t="s">
        <v>16</v>
      </c>
      <c r="B30" s="6">
        <v>1E-3</v>
      </c>
      <c r="C30" s="7">
        <v>3.2938210447649302E-2</v>
      </c>
      <c r="D30" s="5" t="s">
        <v>19</v>
      </c>
      <c r="E30" s="5"/>
      <c r="F30" s="5"/>
      <c r="G30" s="1"/>
      <c r="H30" s="1"/>
      <c r="L30" s="16">
        <f t="shared" si="3"/>
        <v>2.8999999999999989E-3</v>
      </c>
      <c r="M30" s="1">
        <f t="shared" si="2"/>
        <v>-5.843044541989709</v>
      </c>
      <c r="N30" s="15">
        <f t="shared" si="1"/>
        <v>1.8999999999999989E-3</v>
      </c>
    </row>
    <row r="31" spans="1:14" x14ac:dyDescent="0.25">
      <c r="A31" s="5"/>
      <c r="B31" s="5"/>
      <c r="C31" s="5"/>
      <c r="D31" s="5"/>
      <c r="E31" s="5"/>
      <c r="F31" s="5"/>
      <c r="G31" s="1"/>
      <c r="H31" s="1"/>
      <c r="L31" s="16">
        <f t="shared" si="3"/>
        <v>2.9999999999999988E-3</v>
      </c>
      <c r="M31" s="1">
        <f t="shared" si="2"/>
        <v>-5.8091429903140277</v>
      </c>
      <c r="N31" s="15">
        <f t="shared" si="1"/>
        <v>1.9999999999999987E-3</v>
      </c>
    </row>
    <row r="32" spans="1:14" x14ac:dyDescent="0.25">
      <c r="A32" s="5" t="s">
        <v>17</v>
      </c>
      <c r="B32" s="6">
        <v>1E-3</v>
      </c>
      <c r="C32" s="7">
        <v>3.2938210202931299E-2</v>
      </c>
      <c r="D32" s="5"/>
      <c r="E32" s="5"/>
      <c r="F32" s="5"/>
      <c r="G32" s="1"/>
      <c r="H32" s="2"/>
      <c r="L32" s="16">
        <f t="shared" si="3"/>
        <v>3.0999999999999986E-3</v>
      </c>
      <c r="M32" s="1">
        <f t="shared" si="2"/>
        <v>-5.7763531674910373</v>
      </c>
      <c r="N32" s="15">
        <f t="shared" si="1"/>
        <v>2.0999999999999986E-3</v>
      </c>
    </row>
    <row r="33" spans="1:14" x14ac:dyDescent="0.25">
      <c r="A33" s="5"/>
      <c r="B33" s="1"/>
      <c r="C33" s="1"/>
      <c r="D33" s="5"/>
      <c r="E33" s="5"/>
      <c r="F33" s="5"/>
      <c r="G33" s="1"/>
      <c r="H33" s="1"/>
      <c r="I33" s="1"/>
      <c r="L33" s="16">
        <f t="shared" si="3"/>
        <v>3.1999999999999984E-3</v>
      </c>
      <c r="M33" s="1">
        <f t="shared" si="2"/>
        <v>-5.7446044691764566</v>
      </c>
      <c r="N33" s="15">
        <f t="shared" si="1"/>
        <v>2.1999999999999984E-3</v>
      </c>
    </row>
    <row r="34" spans="1:14" x14ac:dyDescent="0.25">
      <c r="A34" s="5" t="s">
        <v>18</v>
      </c>
      <c r="B34" s="2">
        <f>ABS(B32-B30)</f>
        <v>0</v>
      </c>
      <c r="C34" s="2">
        <f>ABS(C32-C30)</f>
        <v>2.4471800280645439E-10</v>
      </c>
      <c r="D34" s="5"/>
      <c r="E34" s="5"/>
      <c r="F34" s="5"/>
      <c r="G34" s="1"/>
      <c r="H34" s="1"/>
      <c r="I34" s="1"/>
      <c r="L34" s="16">
        <f t="shared" si="3"/>
        <v>3.2999999999999982E-3</v>
      </c>
      <c r="M34" s="1">
        <f t="shared" si="2"/>
        <v>-5.7138328105097029</v>
      </c>
      <c r="N34" s="15">
        <f t="shared" ref="N34:N51" si="4">$B$17*L34-$A$4</f>
        <v>2.2999999999999982E-3</v>
      </c>
    </row>
    <row r="35" spans="1:14" x14ac:dyDescent="0.25">
      <c r="A35" s="5"/>
      <c r="B35" s="5"/>
      <c r="C35" s="5"/>
      <c r="D35" s="5"/>
      <c r="E35" s="5"/>
      <c r="F35" s="5"/>
      <c r="G35" s="1"/>
      <c r="H35" s="1"/>
      <c r="I35" s="1"/>
      <c r="L35" s="16">
        <f t="shared" si="3"/>
        <v>3.3999999999999981E-3</v>
      </c>
      <c r="M35" s="1">
        <f t="shared" si="2"/>
        <v>-5.683979847360022</v>
      </c>
      <c r="N35" s="15">
        <f t="shared" si="4"/>
        <v>2.3999999999999981E-3</v>
      </c>
    </row>
    <row r="36" spans="1:14" x14ac:dyDescent="0.25">
      <c r="A36" s="5"/>
      <c r="B36" s="5"/>
      <c r="C36" s="5"/>
      <c r="D36" s="5"/>
      <c r="E36" s="5"/>
      <c r="F36" s="5"/>
      <c r="G36" s="1"/>
      <c r="H36" s="1"/>
      <c r="I36" s="1"/>
      <c r="L36" s="16">
        <f t="shared" si="3"/>
        <v>3.4999999999999979E-3</v>
      </c>
      <c r="M36" s="1">
        <f t="shared" si="2"/>
        <v>-5.6549923104867696</v>
      </c>
      <c r="N36" s="15">
        <f t="shared" si="4"/>
        <v>2.4999999999999979E-3</v>
      </c>
    </row>
    <row r="37" spans="1:14" x14ac:dyDescent="0.25">
      <c r="A37" s="5"/>
      <c r="B37" s="5"/>
      <c r="C37" s="5"/>
      <c r="D37" s="5"/>
      <c r="E37" s="5"/>
      <c r="F37" s="5"/>
      <c r="G37" s="1"/>
      <c r="H37" s="1"/>
      <c r="I37" s="1"/>
      <c r="L37" s="16">
        <f t="shared" si="3"/>
        <v>3.5999999999999977E-3</v>
      </c>
      <c r="M37" s="1">
        <f t="shared" si="2"/>
        <v>-5.6268214335200737</v>
      </c>
      <c r="N37" s="15">
        <f t="shared" si="4"/>
        <v>2.5999999999999977E-3</v>
      </c>
    </row>
    <row r="38" spans="1:14" x14ac:dyDescent="0.25">
      <c r="A38" s="5"/>
      <c r="B38" s="17"/>
      <c r="C38" s="5"/>
      <c r="D38" s="5"/>
      <c r="E38" s="5"/>
      <c r="F38" s="5"/>
      <c r="G38" s="1"/>
      <c r="H38" s="1"/>
      <c r="I38" s="1"/>
      <c r="L38" s="16">
        <f t="shared" si="3"/>
        <v>3.6999999999999976E-3</v>
      </c>
      <c r="M38" s="1">
        <f t="shared" si="2"/>
        <v>-5.5994224593319588</v>
      </c>
      <c r="N38" s="15">
        <f t="shared" si="4"/>
        <v>2.6999999999999975E-3</v>
      </c>
    </row>
    <row r="39" spans="1:14" x14ac:dyDescent="0.25">
      <c r="A39" s="5"/>
      <c r="B39" s="17"/>
      <c r="C39" s="5"/>
      <c r="D39" s="5"/>
      <c r="E39" s="5"/>
      <c r="F39" s="5"/>
      <c r="G39" s="1"/>
      <c r="H39" s="1"/>
      <c r="I39" s="1"/>
      <c r="L39" s="16">
        <f t="shared" si="3"/>
        <v>3.7999999999999974E-3</v>
      </c>
      <c r="M39" s="1">
        <f t="shared" si="2"/>
        <v>-5.5727542122497979</v>
      </c>
      <c r="N39" s="15">
        <f t="shared" si="4"/>
        <v>2.7999999999999974E-3</v>
      </c>
    </row>
    <row r="40" spans="1:14" x14ac:dyDescent="0.25">
      <c r="A40" s="5"/>
      <c r="B40" s="5"/>
      <c r="C40" s="5"/>
      <c r="D40" s="5"/>
      <c r="E40" s="5"/>
      <c r="F40" s="5"/>
      <c r="G40" s="1"/>
      <c r="H40" s="1"/>
      <c r="I40" s="1"/>
      <c r="L40" s="16">
        <f t="shared" si="3"/>
        <v>3.8999999999999972E-3</v>
      </c>
      <c r="M40" s="1">
        <f t="shared" si="2"/>
        <v>-5.5467787258465373</v>
      </c>
      <c r="N40" s="15">
        <f t="shared" si="4"/>
        <v>2.8999999999999972E-3</v>
      </c>
    </row>
    <row r="41" spans="1:14" x14ac:dyDescent="0.25">
      <c r="A41" s="5"/>
      <c r="B41" s="5"/>
      <c r="C41" s="5"/>
      <c r="D41" s="5"/>
      <c r="E41" s="5"/>
      <c r="F41" s="5"/>
      <c r="G41" s="1"/>
      <c r="H41" s="1"/>
      <c r="I41" s="1"/>
      <c r="L41" s="16">
        <f t="shared" si="3"/>
        <v>3.9999999999999975E-3</v>
      </c>
      <c r="M41" s="1">
        <f t="shared" si="2"/>
        <v>-5.5214609178622469</v>
      </c>
      <c r="N41" s="15">
        <f t="shared" si="4"/>
        <v>2.9999999999999975E-3</v>
      </c>
    </row>
    <row r="42" spans="1:14" x14ac:dyDescent="0.25">
      <c r="A42" s="5"/>
      <c r="B42" s="5"/>
      <c r="C42" s="5"/>
      <c r="D42" s="5"/>
      <c r="E42" s="5"/>
      <c r="F42" s="5"/>
      <c r="L42" s="16">
        <f t="shared" si="3"/>
        <v>4.0999999999999977E-3</v>
      </c>
      <c r="M42" s="1">
        <f t="shared" si="2"/>
        <v>-5.4967683052718757</v>
      </c>
      <c r="N42" s="15">
        <f t="shared" si="4"/>
        <v>3.0999999999999977E-3</v>
      </c>
    </row>
    <row r="43" spans="1:14" x14ac:dyDescent="0.25">
      <c r="A43" s="5"/>
      <c r="B43" s="5"/>
      <c r="C43" s="5"/>
      <c r="D43" s="5"/>
      <c r="E43" s="5"/>
      <c r="F43" s="5"/>
      <c r="L43" s="16">
        <f t="shared" si="3"/>
        <v>4.199999999999998E-3</v>
      </c>
      <c r="M43" s="1">
        <f t="shared" si="2"/>
        <v>-5.4726707536928147</v>
      </c>
      <c r="N43" s="15">
        <f t="shared" si="4"/>
        <v>3.199999999999998E-3</v>
      </c>
    </row>
    <row r="44" spans="1:14" x14ac:dyDescent="0.25">
      <c r="A44" s="5"/>
      <c r="B44" s="5"/>
      <c r="C44" s="5"/>
      <c r="D44" s="5"/>
      <c r="E44" s="5"/>
      <c r="F44" s="5"/>
      <c r="L44" s="16">
        <f t="shared" si="3"/>
        <v>4.2999999999999983E-3</v>
      </c>
      <c r="M44" s="1">
        <f t="shared" si="2"/>
        <v>-5.4491402562826208</v>
      </c>
      <c r="N44" s="15">
        <f t="shared" si="4"/>
        <v>3.2999999999999982E-3</v>
      </c>
    </row>
    <row r="45" spans="1:14" x14ac:dyDescent="0.25">
      <c r="A45" s="5"/>
      <c r="B45" s="5"/>
      <c r="C45" s="5"/>
      <c r="D45" s="5"/>
      <c r="E45" s="5"/>
      <c r="F45" s="5"/>
      <c r="L45" s="16">
        <f t="shared" si="3"/>
        <v>4.3999999999999985E-3</v>
      </c>
      <c r="M45" s="1">
        <f t="shared" si="2"/>
        <v>-5.4261507380579221</v>
      </c>
      <c r="N45" s="15">
        <f t="shared" si="4"/>
        <v>3.3999999999999985E-3</v>
      </c>
    </row>
    <row r="46" spans="1:14" x14ac:dyDescent="0.25">
      <c r="A46" s="5"/>
      <c r="B46" s="5"/>
      <c r="C46" s="5"/>
      <c r="D46" s="5"/>
      <c r="E46" s="5"/>
      <c r="F46" s="5"/>
      <c r="L46" s="16">
        <f t="shared" si="3"/>
        <v>4.4999999999999988E-3</v>
      </c>
      <c r="M46" s="1">
        <f t="shared" si="2"/>
        <v>-5.4036778822058631</v>
      </c>
      <c r="N46" s="15">
        <f t="shared" si="4"/>
        <v>3.4999999999999988E-3</v>
      </c>
    </row>
    <row r="47" spans="1:14" x14ac:dyDescent="0.25">
      <c r="A47" s="5"/>
      <c r="B47" s="5"/>
      <c r="C47" s="5"/>
      <c r="D47" s="5"/>
      <c r="E47" s="5"/>
      <c r="F47" s="5"/>
      <c r="L47" s="16">
        <f t="shared" si="3"/>
        <v>4.5999999999999991E-3</v>
      </c>
      <c r="M47" s="1">
        <f t="shared" si="2"/>
        <v>-5.3816989754870876</v>
      </c>
      <c r="N47" s="15">
        <f t="shared" si="4"/>
        <v>3.599999999999999E-3</v>
      </c>
    </row>
    <row r="48" spans="1:14" x14ac:dyDescent="0.25">
      <c r="A48" s="5"/>
      <c r="B48" s="5"/>
      <c r="C48" s="5"/>
      <c r="D48" s="5"/>
      <c r="E48" s="5"/>
      <c r="F48" s="5"/>
      <c r="L48" s="16">
        <f t="shared" si="3"/>
        <v>4.6999999999999993E-3</v>
      </c>
      <c r="M48" s="1">
        <f t="shared" si="2"/>
        <v>-5.3601927702661243</v>
      </c>
      <c r="N48" s="15">
        <f t="shared" si="4"/>
        <v>3.6999999999999993E-3</v>
      </c>
    </row>
    <row r="49" spans="1:14" x14ac:dyDescent="0.25">
      <c r="A49" s="5"/>
      <c r="B49" s="5"/>
      <c r="C49" s="5"/>
      <c r="D49" s="5"/>
      <c r="E49" s="5"/>
      <c r="F49" s="5"/>
      <c r="L49" s="16">
        <f t="shared" si="3"/>
        <v>4.7999999999999996E-3</v>
      </c>
      <c r="M49" s="1">
        <f t="shared" si="2"/>
        <v>-5.339139361068292</v>
      </c>
      <c r="N49" s="15">
        <f t="shared" si="4"/>
        <v>3.7999999999999996E-3</v>
      </c>
    </row>
    <row r="50" spans="1:14" x14ac:dyDescent="0.25">
      <c r="A50" s="5"/>
      <c r="B50" s="5"/>
      <c r="C50" s="5"/>
      <c r="D50" s="5"/>
      <c r="E50" s="5"/>
      <c r="F50" s="5"/>
      <c r="L50" s="16">
        <f t="shared" si="3"/>
        <v>4.8999999999999998E-3</v>
      </c>
      <c r="M50" s="1">
        <f t="shared" si="2"/>
        <v>-5.3185200738655558</v>
      </c>
      <c r="N50" s="15">
        <f t="shared" si="4"/>
        <v>3.8999999999999998E-3</v>
      </c>
    </row>
    <row r="51" spans="1:14" x14ac:dyDescent="0.25">
      <c r="L51" s="16">
        <f t="shared" si="3"/>
        <v>5.0000000000000001E-3</v>
      </c>
      <c r="M51" s="1">
        <f t="shared" si="2"/>
        <v>-5.2983173665480363</v>
      </c>
      <c r="N51" s="15">
        <f t="shared" si="4"/>
        <v>4.0000000000000001E-3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H25" sqref="H25"/>
    </sheetView>
  </sheetViews>
  <sheetFormatPr defaultRowHeight="15" x14ac:dyDescent="0.25"/>
  <cols>
    <col min="1" max="3" width="9.140625" style="1"/>
    <col min="4" max="4" width="9.5703125" style="1" bestFit="1" customWidth="1"/>
    <col min="5" max="5" width="12.7109375" style="1" bestFit="1" customWidth="1"/>
    <col min="6" max="6" width="11.7109375" style="1" bestFit="1" customWidth="1"/>
    <col min="7" max="7" width="12.28515625" style="1" bestFit="1" customWidth="1"/>
    <col min="8" max="8" width="9.140625" style="1"/>
    <col min="9" max="9" width="10.5703125" style="1" bestFit="1" customWidth="1"/>
    <col min="10" max="12" width="9.140625" style="1"/>
    <col min="13" max="13" width="10.5703125" style="1" bestFit="1" customWidth="1"/>
    <col min="14" max="14" width="11" style="1" bestFit="1" customWidth="1"/>
    <col min="15" max="15" width="9.140625" style="1"/>
    <col min="16" max="16" width="12.28515625" style="1" bestFit="1" customWidth="1"/>
    <col min="17" max="17" width="9.140625" style="1"/>
    <col min="18" max="18" width="11.5703125" style="1" bestFit="1" customWidth="1"/>
    <col min="19" max="16384" width="9.140625" style="1"/>
  </cols>
  <sheetData>
    <row r="1" spans="1:17" x14ac:dyDescent="0.25">
      <c r="G1" s="4">
        <v>3.2938210447649306E-5</v>
      </c>
    </row>
    <row r="3" spans="1:17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</row>
    <row r="4" spans="1:17" x14ac:dyDescent="0.25">
      <c r="A4" s="1">
        <v>0</v>
      </c>
      <c r="B4" s="1">
        <v>1.1999999999999999E-3</v>
      </c>
      <c r="C4" s="1">
        <f>LN(B4)</f>
        <v>-6.7254337221881828</v>
      </c>
      <c r="D4" s="1">
        <f>B4</f>
        <v>1.1999999999999999E-3</v>
      </c>
      <c r="E4" s="1">
        <f>-(B4-0.001)</f>
        <v>-1.9999999999999987E-4</v>
      </c>
      <c r="F4" s="1">
        <f>E4/D4</f>
        <v>-0.16666666666666657</v>
      </c>
      <c r="G4" s="15">
        <f>$G$1/B4</f>
        <v>2.7448508706374424E-2</v>
      </c>
      <c r="J4" s="1">
        <v>0</v>
      </c>
      <c r="K4" s="1">
        <v>1.1999999999999999E-3</v>
      </c>
      <c r="L4" s="1">
        <f>LN(K4)</f>
        <v>-6.7254337221881828</v>
      </c>
      <c r="M4" s="1">
        <f>K4</f>
        <v>1.1999999999999999E-3</v>
      </c>
      <c r="N4" s="1">
        <f>-(K4-0.001)</f>
        <v>-1.9999999999999987E-4</v>
      </c>
      <c r="O4" s="1">
        <f>N4/M4</f>
        <v>-0.16666666666666657</v>
      </c>
      <c r="P4" s="1">
        <f>$G$1/K4</f>
        <v>2.7448508706374424E-2</v>
      </c>
      <c r="Q4" s="1">
        <f>EXP(O4)</f>
        <v>0.84648172489061413</v>
      </c>
    </row>
    <row r="5" spans="1:17" x14ac:dyDescent="0.25">
      <c r="A5" s="1">
        <f>A4+1</f>
        <v>1</v>
      </c>
      <c r="B5" s="1">
        <f>EXP(C5)</f>
        <v>1.0157780698687362E-3</v>
      </c>
      <c r="C5" s="1">
        <f>C4+F4</f>
        <v>-6.8921003888548498</v>
      </c>
      <c r="D5" s="1">
        <f>B5</f>
        <v>1.0157780698687362E-3</v>
      </c>
      <c r="E5" s="1">
        <f>-(B5-0.001)</f>
        <v>-1.577806986873616E-5</v>
      </c>
      <c r="F5" s="1">
        <f>E5/D5</f>
        <v>-1.5532989278627642E-2</v>
      </c>
      <c r="G5" s="1">
        <f t="shared" ref="G5:G14" si="0">$G$1/B5</f>
        <v>3.2426581577908786E-2</v>
      </c>
      <c r="J5" s="1">
        <f>J4+1</f>
        <v>1</v>
      </c>
      <c r="K5" s="1">
        <f>EXP(L5)</f>
        <v>1.0157780698687362E-3</v>
      </c>
      <c r="L5" s="1">
        <f>L4+O4</f>
        <v>-6.8921003888548498</v>
      </c>
      <c r="M5" s="1">
        <f>K5</f>
        <v>1.0157780698687362E-3</v>
      </c>
      <c r="N5" s="1">
        <f>-(K5-0.001)</f>
        <v>-1.577806986873616E-5</v>
      </c>
      <c r="O5" s="1">
        <f>N5/M5</f>
        <v>-1.5532989278627642E-2</v>
      </c>
      <c r="P5" s="1">
        <f t="shared" ref="P5" si="1">$G$1/K5</f>
        <v>3.2426581577908786E-2</v>
      </c>
    </row>
    <row r="6" spans="1:17" x14ac:dyDescent="0.25">
      <c r="A6" s="1">
        <f t="shared" ref="A6:A14" si="2">A5+1</f>
        <v>2</v>
      </c>
      <c r="B6" s="18">
        <f t="shared" ref="B6:B14" si="3">EXP(C6)</f>
        <v>1.0001219082788704E-3</v>
      </c>
      <c r="C6" s="1">
        <f t="shared" ref="C6:C14" si="4">C5+F5</f>
        <v>-6.9076333781334771</v>
      </c>
      <c r="D6" s="1">
        <f t="shared" ref="D6:D14" si="5">B6</f>
        <v>1.0001219082788704E-3</v>
      </c>
      <c r="E6" s="1">
        <f t="shared" ref="E6:E14" si="6">-(B6-0.001)</f>
        <v>-1.21908278870363E-7</v>
      </c>
      <c r="F6" s="1">
        <f t="shared" ref="F6:F14" si="7">E6/D6</f>
        <v>-1.2189341905344057E-4</v>
      </c>
      <c r="G6" s="1">
        <f t="shared" si="0"/>
        <v>3.2934195496560341E-2</v>
      </c>
    </row>
    <row r="7" spans="1:17" x14ac:dyDescent="0.25">
      <c r="A7" s="1">
        <f t="shared" si="2"/>
        <v>3</v>
      </c>
      <c r="B7" s="18">
        <f t="shared" si="3"/>
        <v>1.0000000074296064E-3</v>
      </c>
      <c r="C7" s="1">
        <f t="shared" si="4"/>
        <v>-6.9077552715525306</v>
      </c>
      <c r="D7" s="1">
        <f t="shared" si="5"/>
        <v>1.0000000074296064E-3</v>
      </c>
      <c r="E7" s="1">
        <f t="shared" si="6"/>
        <v>-7.4296064092593816E-12</v>
      </c>
      <c r="F7" s="1">
        <f t="shared" si="7"/>
        <v>-7.4296063540603306E-9</v>
      </c>
      <c r="G7" s="1">
        <f t="shared" si="0"/>
        <v>3.2938210202931369E-2</v>
      </c>
    </row>
    <row r="8" spans="1:17" x14ac:dyDescent="0.25">
      <c r="A8" s="1">
        <f t="shared" si="2"/>
        <v>4</v>
      </c>
      <c r="B8" s="18">
        <f>EXP(C8)</f>
        <v>1.0000000000000002E-3</v>
      </c>
      <c r="C8" s="1">
        <f t="shared" si="4"/>
        <v>-6.9077552789821368</v>
      </c>
      <c r="D8" s="1">
        <f t="shared" si="5"/>
        <v>1.0000000000000002E-3</v>
      </c>
      <c r="E8" s="1">
        <f t="shared" si="6"/>
        <v>-2.1684043449710089E-19</v>
      </c>
      <c r="F8" s="1">
        <f t="shared" si="7"/>
        <v>-2.1684043449710084E-16</v>
      </c>
      <c r="G8" s="1">
        <f t="shared" si="0"/>
        <v>3.2938210447649295E-2</v>
      </c>
    </row>
    <row r="9" spans="1:17" x14ac:dyDescent="0.25">
      <c r="A9" s="1">
        <f t="shared" si="2"/>
        <v>5</v>
      </c>
      <c r="B9" s="18">
        <f t="shared" si="3"/>
        <v>1.0000000000000002E-3</v>
      </c>
      <c r="C9" s="1">
        <f t="shared" si="4"/>
        <v>-6.9077552789821368</v>
      </c>
      <c r="D9" s="1">
        <f t="shared" si="5"/>
        <v>1.0000000000000002E-3</v>
      </c>
      <c r="E9" s="1">
        <f t="shared" si="6"/>
        <v>-2.1684043449710089E-19</v>
      </c>
      <c r="F9" s="1">
        <f t="shared" si="7"/>
        <v>-2.1684043449710084E-16</v>
      </c>
      <c r="G9" s="1">
        <f t="shared" si="0"/>
        <v>3.2938210447649295E-2</v>
      </c>
    </row>
    <row r="10" spans="1:17" x14ac:dyDescent="0.25">
      <c r="A10" s="1">
        <f t="shared" si="2"/>
        <v>6</v>
      </c>
      <c r="B10" s="18">
        <f t="shared" si="3"/>
        <v>1.0000000000000002E-3</v>
      </c>
      <c r="C10" s="1">
        <f t="shared" si="4"/>
        <v>-6.9077552789821368</v>
      </c>
      <c r="D10" s="1">
        <f t="shared" si="5"/>
        <v>1.0000000000000002E-3</v>
      </c>
      <c r="E10" s="1">
        <f t="shared" si="6"/>
        <v>-2.1684043449710089E-19</v>
      </c>
      <c r="F10" s="1">
        <f t="shared" si="7"/>
        <v>-2.1684043449710084E-16</v>
      </c>
      <c r="G10" s="1">
        <f t="shared" si="0"/>
        <v>3.2938210447649295E-2</v>
      </c>
    </row>
    <row r="11" spans="1:17" x14ac:dyDescent="0.25">
      <c r="A11" s="1">
        <f t="shared" si="2"/>
        <v>7</v>
      </c>
      <c r="B11" s="18">
        <f t="shared" si="3"/>
        <v>1.0000000000000002E-3</v>
      </c>
      <c r="C11" s="1">
        <f t="shared" si="4"/>
        <v>-6.9077552789821368</v>
      </c>
      <c r="D11" s="1">
        <f t="shared" si="5"/>
        <v>1.0000000000000002E-3</v>
      </c>
      <c r="E11" s="1">
        <f t="shared" si="6"/>
        <v>-2.1684043449710089E-19</v>
      </c>
      <c r="F11" s="1">
        <f t="shared" si="7"/>
        <v>-2.1684043449710084E-16</v>
      </c>
      <c r="G11" s="1">
        <f t="shared" si="0"/>
        <v>3.2938210447649295E-2</v>
      </c>
    </row>
    <row r="12" spans="1:17" x14ac:dyDescent="0.25">
      <c r="A12" s="1">
        <f t="shared" si="2"/>
        <v>8</v>
      </c>
      <c r="B12" s="18">
        <f t="shared" si="3"/>
        <v>1.0000000000000002E-3</v>
      </c>
      <c r="C12" s="1">
        <f t="shared" si="4"/>
        <v>-6.9077552789821368</v>
      </c>
      <c r="D12" s="1">
        <f t="shared" si="5"/>
        <v>1.0000000000000002E-3</v>
      </c>
      <c r="E12" s="1">
        <f t="shared" si="6"/>
        <v>-2.1684043449710089E-19</v>
      </c>
      <c r="F12" s="1">
        <f t="shared" si="7"/>
        <v>-2.1684043449710084E-16</v>
      </c>
      <c r="G12" s="1">
        <f t="shared" si="0"/>
        <v>3.2938210447649295E-2</v>
      </c>
    </row>
    <row r="13" spans="1:17" x14ac:dyDescent="0.25">
      <c r="A13" s="1">
        <f t="shared" si="2"/>
        <v>9</v>
      </c>
      <c r="B13" s="18">
        <f t="shared" si="3"/>
        <v>1.0000000000000002E-3</v>
      </c>
      <c r="C13" s="1">
        <f t="shared" si="4"/>
        <v>-6.9077552789821368</v>
      </c>
      <c r="D13" s="1">
        <f t="shared" si="5"/>
        <v>1.0000000000000002E-3</v>
      </c>
      <c r="E13" s="1">
        <f t="shared" si="6"/>
        <v>-2.1684043449710089E-19</v>
      </c>
      <c r="F13" s="1">
        <f t="shared" si="7"/>
        <v>-2.1684043449710084E-16</v>
      </c>
      <c r="G13" s="1">
        <f t="shared" si="0"/>
        <v>3.2938210447649295E-2</v>
      </c>
    </row>
    <row r="14" spans="1:17" x14ac:dyDescent="0.25">
      <c r="A14" s="1">
        <f t="shared" si="2"/>
        <v>10</v>
      </c>
      <c r="B14" s="18">
        <f t="shared" si="3"/>
        <v>1.0000000000000002E-3</v>
      </c>
      <c r="C14" s="1">
        <f t="shared" si="4"/>
        <v>-6.9077552789821368</v>
      </c>
      <c r="D14" s="1">
        <f t="shared" si="5"/>
        <v>1.0000000000000002E-3</v>
      </c>
      <c r="E14" s="1">
        <f t="shared" si="6"/>
        <v>-2.1684043449710089E-19</v>
      </c>
      <c r="F14" s="1">
        <f t="shared" si="7"/>
        <v>-2.1684043449710084E-16</v>
      </c>
      <c r="G14" s="1">
        <f t="shared" si="0"/>
        <v>3.2938210447649295E-2</v>
      </c>
    </row>
    <row r="17" spans="1:18" x14ac:dyDescent="0.25">
      <c r="A17" s="1" t="s">
        <v>28</v>
      </c>
    </row>
    <row r="18" spans="1:18" x14ac:dyDescent="0.25">
      <c r="A18" s="1" t="s">
        <v>21</v>
      </c>
      <c r="B18" s="1" t="s">
        <v>29</v>
      </c>
      <c r="C18" s="1" t="s">
        <v>30</v>
      </c>
      <c r="D18" s="1" t="s">
        <v>24</v>
      </c>
      <c r="E18" s="1" t="s">
        <v>31</v>
      </c>
      <c r="F18" s="1" t="s">
        <v>32</v>
      </c>
      <c r="G18" s="1" t="s">
        <v>33</v>
      </c>
      <c r="H18" s="1" t="s">
        <v>34</v>
      </c>
      <c r="I18" s="1" t="s">
        <v>29</v>
      </c>
      <c r="J18" s="1" t="s">
        <v>27</v>
      </c>
      <c r="L18" s="1" t="s">
        <v>21</v>
      </c>
      <c r="M18" s="1" t="s">
        <v>24</v>
      </c>
      <c r="N18" s="1" t="s">
        <v>31</v>
      </c>
      <c r="O18" s="1" t="s">
        <v>32</v>
      </c>
      <c r="P18" s="1" t="s">
        <v>33</v>
      </c>
      <c r="Q18" s="1" t="s">
        <v>34</v>
      </c>
      <c r="R18" s="1" t="s">
        <v>29</v>
      </c>
    </row>
    <row r="19" spans="1:18" x14ac:dyDescent="0.25">
      <c r="A19" s="1">
        <v>0</v>
      </c>
      <c r="B19" s="1">
        <v>1.1999999999999999E-3</v>
      </c>
      <c r="C19" s="1">
        <f>LN(B19)</f>
        <v>-6.7254337221881828</v>
      </c>
      <c r="D19" s="19">
        <f>B19</f>
        <v>1.1999999999999999E-3</v>
      </c>
      <c r="E19" s="1">
        <v>2.0000000000000001E-4</v>
      </c>
      <c r="F19" s="2">
        <f>-E19*D19</f>
        <v>-2.3999999999999998E-7</v>
      </c>
      <c r="G19" s="20">
        <f>D19*D19</f>
        <v>1.4399999999999998E-6</v>
      </c>
      <c r="H19" s="2">
        <f>F19/G19</f>
        <v>-0.16666666666666669</v>
      </c>
      <c r="I19" s="1">
        <f>EXP(C19+H19)</f>
        <v>1.0157780698687362E-3</v>
      </c>
      <c r="J19" s="15">
        <f>$G$1/B19</f>
        <v>2.7448508706374424E-2</v>
      </c>
      <c r="L19" s="1">
        <v>0</v>
      </c>
      <c r="M19" s="21">
        <v>1.1999999999999999E-3</v>
      </c>
      <c r="N19" s="1">
        <v>2.0000000000000001E-4</v>
      </c>
      <c r="O19" s="2">
        <v>-2.3999999999999998E-7</v>
      </c>
      <c r="P19" s="2">
        <v>1.4399999999999998E-6</v>
      </c>
      <c r="Q19" s="2">
        <v>-0.16666666666666669</v>
      </c>
      <c r="R19" s="1">
        <v>1.0157780698687362E-3</v>
      </c>
    </row>
    <row r="20" spans="1:18" x14ac:dyDescent="0.25">
      <c r="A20" s="1">
        <f>A19+1</f>
        <v>1</v>
      </c>
      <c r="B20" s="1">
        <f>I19</f>
        <v>1.0157780698687362E-3</v>
      </c>
      <c r="C20" s="1">
        <f>C19+H19</f>
        <v>-6.8921003888548498</v>
      </c>
      <c r="D20" s="19">
        <f>B20</f>
        <v>1.0157780698687362E-3</v>
      </c>
      <c r="E20" s="1">
        <f>(B20-0.001)</f>
        <v>1.577806986873616E-5</v>
      </c>
      <c r="F20" s="2">
        <f>-E20*D20</f>
        <v>-1.602701735751888E-8</v>
      </c>
      <c r="G20" s="20">
        <f>D20*D20</f>
        <v>1.0318050872262551E-6</v>
      </c>
      <c r="H20" s="2">
        <f t="shared" ref="H20:H22" si="8">F20/G20</f>
        <v>-1.5532989278627642E-2</v>
      </c>
      <c r="I20" s="21">
        <f>EXP(C20+H20)</f>
        <v>1.0001219082788704E-3</v>
      </c>
      <c r="J20" s="1">
        <f>$G$1/B20</f>
        <v>3.2426581577908786E-2</v>
      </c>
      <c r="L20" s="1">
        <f>L19+1</f>
        <v>1</v>
      </c>
      <c r="M20" s="21">
        <v>1.0157780698687299E-3</v>
      </c>
      <c r="N20" s="22">
        <v>-1.577806986873616E-5</v>
      </c>
      <c r="O20" s="2">
        <v>-1.60270173575188E-8</v>
      </c>
      <c r="P20" s="2">
        <v>1.0318050872262501E-6</v>
      </c>
      <c r="Q20" s="1">
        <v>-1.5532989278627601E-2</v>
      </c>
      <c r="R20" s="21">
        <v>1.00012190827887E-3</v>
      </c>
    </row>
    <row r="21" spans="1:18" x14ac:dyDescent="0.25">
      <c r="A21" s="1">
        <f t="shared" ref="A21" si="9">A20+1</f>
        <v>2</v>
      </c>
      <c r="B21" s="1">
        <f>I20</f>
        <v>1.0001219082788704E-3</v>
      </c>
      <c r="C21" s="1">
        <f>C20+H20</f>
        <v>-6.9076333781334771</v>
      </c>
      <c r="D21" s="19">
        <f>B21</f>
        <v>1.0001219082788704E-3</v>
      </c>
      <c r="E21" s="1">
        <f t="shared" ref="E21:E22" si="10">(B21-0.001)</f>
        <v>1.21908278870363E-7</v>
      </c>
      <c r="F21" s="2">
        <f>-E21*D21</f>
        <v>-1.2192314049882013E-10</v>
      </c>
      <c r="G21" s="20">
        <f>D21*D21</f>
        <v>1.0002438314193692E-6</v>
      </c>
      <c r="H21" s="2">
        <f t="shared" si="8"/>
        <v>-1.2189341905344057E-4</v>
      </c>
      <c r="I21" s="21">
        <f>EXP(C21+H21)</f>
        <v>1.0000000074296064E-3</v>
      </c>
      <c r="J21" s="1">
        <f>$G$1/B21</f>
        <v>3.2934195496560341E-2</v>
      </c>
      <c r="L21" s="1">
        <f t="shared" ref="L21" si="11">L20+1</f>
        <v>2</v>
      </c>
      <c r="M21" s="21">
        <v>1.00012190827887E-3</v>
      </c>
      <c r="N21" s="22">
        <v>1.21908278870363E-7</v>
      </c>
      <c r="O21" s="2">
        <v>-1.2192314049882001E-10</v>
      </c>
      <c r="P21" s="20">
        <v>1.0002438314193599E-6</v>
      </c>
      <c r="Q21" s="1">
        <v>-1.2189341905344E-4</v>
      </c>
      <c r="R21" s="15">
        <v>1.0000000074295999E-3</v>
      </c>
    </row>
    <row r="22" spans="1:18" x14ac:dyDescent="0.25">
      <c r="A22" s="1">
        <v>3</v>
      </c>
      <c r="B22" s="1">
        <f>I21</f>
        <v>1.0000000074296064E-3</v>
      </c>
      <c r="C22" s="1">
        <f>C21+H21</f>
        <v>-6.9077552715525306</v>
      </c>
      <c r="D22" s="19">
        <f>B22</f>
        <v>1.0000000074296064E-3</v>
      </c>
      <c r="E22" s="1">
        <f t="shared" si="10"/>
        <v>7.4296064092593816E-12</v>
      </c>
      <c r="F22" s="2">
        <f>-E22*D22</f>
        <v>-7.4296064644584331E-15</v>
      </c>
      <c r="G22" s="20">
        <f>D22*D22</f>
        <v>1.0000000148592129E-6</v>
      </c>
      <c r="H22" s="2">
        <f t="shared" si="8"/>
        <v>-7.4296063540603306E-9</v>
      </c>
      <c r="I22" s="21">
        <f>EXP(C22+H22)</f>
        <v>1.0000000000000002E-3</v>
      </c>
      <c r="J22" s="1">
        <f>$G$1/B22</f>
        <v>3.2938210202931369E-2</v>
      </c>
      <c r="L22" s="1">
        <v>3</v>
      </c>
      <c r="M22" s="21">
        <v>1.0000000074295999E-3</v>
      </c>
      <c r="N22" s="2">
        <v>7.42960640925938E-12</v>
      </c>
      <c r="O22" s="2">
        <v>-7.4296064644584299E-15</v>
      </c>
      <c r="P22" s="2"/>
      <c r="R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Francesca de Gaspari</cp:lastModifiedBy>
  <dcterms:created xsi:type="dcterms:W3CDTF">2013-04-08T16:03:09Z</dcterms:created>
  <dcterms:modified xsi:type="dcterms:W3CDTF">2013-04-09T09:25:41Z</dcterms:modified>
</cp:coreProperties>
</file>