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8" i="1" l="1"/>
  <c r="G5" i="1"/>
  <c r="C12" i="1"/>
  <c r="B21" i="1" l="1"/>
  <c r="B20" i="1"/>
  <c r="B9" i="1"/>
  <c r="D9" i="1" s="1"/>
  <c r="B8" i="1" l="1"/>
  <c r="D8" i="1" s="1"/>
  <c r="B7" i="1"/>
</calcChain>
</file>

<file path=xl/sharedStrings.xml><?xml version="1.0" encoding="utf-8"?>
<sst xmlns="http://schemas.openxmlformats.org/spreadsheetml/2006/main" count="31" uniqueCount="19">
  <si>
    <t>ca+2</t>
  </si>
  <si>
    <t>h+</t>
  </si>
  <si>
    <t>hco3-</t>
  </si>
  <si>
    <t>co2(aq)</t>
  </si>
  <si>
    <t>co3-2</t>
  </si>
  <si>
    <t>oh-</t>
  </si>
  <si>
    <t>co2(g)</t>
  </si>
  <si>
    <t>h2o</t>
  </si>
  <si>
    <t>calcite</t>
  </si>
  <si>
    <t>pH=</t>
  </si>
  <si>
    <t>alk</t>
  </si>
  <si>
    <t>"true"</t>
  </si>
  <si>
    <t>cTot</t>
  </si>
  <si>
    <t>residual</t>
  </si>
  <si>
    <t>pH</t>
  </si>
  <si>
    <t>alk+cTot</t>
  </si>
  <si>
    <t>std:</t>
  </si>
  <si>
    <t>H+</t>
  </si>
  <si>
    <t>first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</si>
</sst>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11" fontId="0" fillId="3" borderId="0" xfId="0" applyNumberFormat="1" applyFill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J11" sqref="J11"/>
    </sheetView>
  </sheetViews>
  <sheetFormatPr defaultRowHeight="15" x14ac:dyDescent="0.25"/>
  <cols>
    <col min="3" max="4" width="12" bestFit="1" customWidth="1"/>
  </cols>
  <sheetData>
    <row r="1" spans="1:13" x14ac:dyDescent="0.25">
      <c r="A1" s="2" t="s">
        <v>15</v>
      </c>
    </row>
    <row r="2" spans="1:13" x14ac:dyDescent="0.25">
      <c r="L2" s="4"/>
      <c r="M2" t="s">
        <v>18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3" x14ac:dyDescent="0.25">
      <c r="A4" s="1">
        <v>4.9200000000000003E-4</v>
      </c>
      <c r="B4" s="3">
        <v>6.7612320625645597E-9</v>
      </c>
      <c r="C4" s="1">
        <v>9.6997545959415904E-4</v>
      </c>
      <c r="D4" s="1">
        <v>1.4503960096538399E-5</v>
      </c>
      <c r="E4" s="1">
        <v>6.7287578150735604E-6</v>
      </c>
      <c r="F4" s="1">
        <v>1.4958021409285199E-6</v>
      </c>
      <c r="G4" s="1">
        <v>4.269594164819E-4</v>
      </c>
      <c r="H4" s="1">
        <v>55.508250191225898</v>
      </c>
      <c r="I4">
        <v>1</v>
      </c>
    </row>
    <row r="5" spans="1:13" x14ac:dyDescent="0.25">
      <c r="G5">
        <f>LOG10(G4)</f>
        <v>-3.3696134037468712</v>
      </c>
    </row>
    <row r="6" spans="1:13" x14ac:dyDescent="0.25">
      <c r="C6" t="s">
        <v>11</v>
      </c>
      <c r="D6" t="s">
        <v>13</v>
      </c>
    </row>
    <row r="7" spans="1:13" x14ac:dyDescent="0.25">
      <c r="A7" t="s">
        <v>9</v>
      </c>
      <c r="B7">
        <f>-LOG10(B4)</f>
        <v>8.1699741577243383</v>
      </c>
    </row>
    <row r="8" spans="1:13" x14ac:dyDescent="0.25">
      <c r="A8" t="s">
        <v>10</v>
      </c>
      <c r="B8" s="1">
        <f>C4+2*E4+F4-B4</f>
        <v>9.8492201613317233E-4</v>
      </c>
      <c r="C8" s="1">
        <v>9.8492200000000005E-4</v>
      </c>
      <c r="D8">
        <f>(B8-C8)^2</f>
        <v>2.602792475603888E-22</v>
      </c>
    </row>
    <row r="9" spans="1:13" x14ac:dyDescent="0.25">
      <c r="A9" t="s">
        <v>12</v>
      </c>
      <c r="B9">
        <f>A4</f>
        <v>4.9200000000000003E-4</v>
      </c>
      <c r="C9" s="1">
        <v>4.9200000000000003E-4</v>
      </c>
      <c r="D9">
        <f>(B9-C9)^2</f>
        <v>0</v>
      </c>
    </row>
    <row r="12" spans="1:13" x14ac:dyDescent="0.25">
      <c r="A12" t="s">
        <v>14</v>
      </c>
      <c r="B12">
        <v>10.94</v>
      </c>
      <c r="C12">
        <f>10^(-B12)</f>
        <v>1.1481536214968803E-11</v>
      </c>
    </row>
    <row r="14" spans="1:13" x14ac:dyDescent="0.25">
      <c r="A14" s="2" t="s">
        <v>15</v>
      </c>
      <c r="B14" s="2"/>
    </row>
    <row r="16" spans="1:13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K16" t="s">
        <v>17</v>
      </c>
    </row>
    <row r="17" spans="1:12" x14ac:dyDescent="0.25">
      <c r="A17">
        <v>4.9200000000000003E-4</v>
      </c>
      <c r="B17" s="3">
        <v>1.04265897946219E-11</v>
      </c>
      <c r="C17" s="1">
        <v>1.49581259233468E-6</v>
      </c>
      <c r="D17" s="1">
        <v>3.4492086986937498E-11</v>
      </c>
      <c r="E17" s="1">
        <v>6.7287578150735604E-6</v>
      </c>
      <c r="F17">
        <v>9.6996868226955095E-4</v>
      </c>
      <c r="G17" s="1">
        <v>1.0153586493043801E-9</v>
      </c>
      <c r="H17">
        <v>55.508250191225898</v>
      </c>
      <c r="K17" t="s">
        <v>16</v>
      </c>
      <c r="L17" s="1">
        <v>9.9999999999999995E-8</v>
      </c>
    </row>
    <row r="18" spans="1:12" x14ac:dyDescent="0.25">
      <c r="G18">
        <f>LOG10(G17)</f>
        <v>-8.9933805273058525</v>
      </c>
    </row>
    <row r="20" spans="1:12" x14ac:dyDescent="0.25">
      <c r="A20" t="s">
        <v>9</v>
      </c>
      <c r="B20">
        <f>-LOG10(B17)</f>
        <v>10.981857712239901</v>
      </c>
    </row>
    <row r="21" spans="1:12" x14ac:dyDescent="0.25">
      <c r="A21" t="s">
        <v>10</v>
      </c>
      <c r="B21" s="1">
        <f>C17+2*E17+F17-B17</f>
        <v>9.8492200006544293E-4</v>
      </c>
    </row>
    <row r="24" spans="1:12" x14ac:dyDescent="0.25">
      <c r="F24" s="1">
        <v>4.9200000000000003E-4</v>
      </c>
      <c r="H24" s="1">
        <v>4.9200000000000003E-4</v>
      </c>
    </row>
    <row r="25" spans="1:12" x14ac:dyDescent="0.25">
      <c r="F25" s="1">
        <v>6.7612320625645597E-9</v>
      </c>
      <c r="H25" s="1">
        <v>1.04265897946219E-11</v>
      </c>
    </row>
    <row r="26" spans="1:12" x14ac:dyDescent="0.25">
      <c r="F26" s="1">
        <v>9.6997545959415904E-4</v>
      </c>
      <c r="H26" s="1">
        <v>1.49581259233468E-6</v>
      </c>
    </row>
    <row r="27" spans="1:12" x14ac:dyDescent="0.25">
      <c r="F27" s="1">
        <v>1.4503960096538399E-5</v>
      </c>
      <c r="H27" s="1">
        <v>3.4492086986937498E-11</v>
      </c>
    </row>
    <row r="28" spans="1:12" x14ac:dyDescent="0.25">
      <c r="F28" s="1">
        <v>6.7287578150735604E-6</v>
      </c>
      <c r="H28" s="1">
        <v>6.7287578150735604E-6</v>
      </c>
    </row>
    <row r="29" spans="1:12" x14ac:dyDescent="0.25">
      <c r="F29" s="1">
        <v>1.4958021409285199E-6</v>
      </c>
      <c r="H29" s="1">
        <v>9.6996868226955095E-4</v>
      </c>
    </row>
    <row r="30" spans="1:12" x14ac:dyDescent="0.25">
      <c r="F30" s="1">
        <v>4.269594164819E-4</v>
      </c>
      <c r="H30" s="1">
        <v>1.0153586493043801E-9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Gaspari</dc:creator>
  <cp:lastModifiedBy>francy</cp:lastModifiedBy>
  <dcterms:created xsi:type="dcterms:W3CDTF">2013-06-25T16:39:23Z</dcterms:created>
  <dcterms:modified xsi:type="dcterms:W3CDTF">2013-08-21T09:24:52Z</dcterms:modified>
</cp:coreProperties>
</file>