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_CODE\492_matlab\VCR-MENU\testing\ExcelData\"/>
    </mc:Choice>
  </mc:AlternateContent>
  <bookViews>
    <workbookView xWindow="0" yWindow="0" windowWidth="23370" windowHeight="10755"/>
  </bookViews>
  <sheets>
    <sheet name="Summary" sheetId="3" r:id="rId1"/>
    <sheet name="LPC - covariance" sheetId="7" r:id="rId2"/>
    <sheet name="LPC - euclidean" sheetId="8" r:id="rId3"/>
    <sheet name="LPCC - covariance" sheetId="9" r:id="rId4"/>
    <sheet name="LPCC - euclidean" sheetId="10" r:id="rId5"/>
    <sheet name="LPCC Array - LPCC DTW" sheetId="11" r:id="rId6"/>
    <sheet name="Detail 1" sheetId="1" r:id="rId7"/>
    <sheet name="Confidence Test" sheetId="6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05" i="11" l="1"/>
  <c r="W105" i="11" s="1"/>
  <c r="U105" i="11"/>
  <c r="M105" i="11"/>
  <c r="N105" i="11" s="1"/>
  <c r="V104" i="11"/>
  <c r="W104" i="11" s="1"/>
  <c r="U104" i="11"/>
  <c r="M104" i="11"/>
  <c r="N104" i="11" s="1"/>
  <c r="V103" i="11"/>
  <c r="W103" i="11" s="1"/>
  <c r="U103" i="11"/>
  <c r="M103" i="11"/>
  <c r="N103" i="11" s="1"/>
  <c r="W102" i="11"/>
  <c r="V102" i="11"/>
  <c r="U102" i="11"/>
  <c r="M102" i="11"/>
  <c r="N102" i="11" s="1"/>
  <c r="V101" i="11"/>
  <c r="W101" i="11" s="1"/>
  <c r="U101" i="11"/>
  <c r="M101" i="11"/>
  <c r="N101" i="11" s="1"/>
  <c r="V100" i="11"/>
  <c r="W100" i="11" s="1"/>
  <c r="U100" i="11"/>
  <c r="M100" i="11"/>
  <c r="N100" i="11" s="1"/>
  <c r="V99" i="11"/>
  <c r="W99" i="11" s="1"/>
  <c r="U99" i="11"/>
  <c r="M99" i="11"/>
  <c r="N99" i="11" s="1"/>
  <c r="V98" i="11"/>
  <c r="W98" i="11" s="1"/>
  <c r="U98" i="11"/>
  <c r="M98" i="11"/>
  <c r="N98" i="11" s="1"/>
  <c r="V97" i="11"/>
  <c r="W97" i="11" s="1"/>
  <c r="U97" i="11"/>
  <c r="M97" i="11"/>
  <c r="N97" i="11" s="1"/>
  <c r="V96" i="11"/>
  <c r="W96" i="11" s="1"/>
  <c r="U96" i="11"/>
  <c r="M96" i="11"/>
  <c r="N96" i="11" s="1"/>
  <c r="V95" i="11"/>
  <c r="W95" i="11" s="1"/>
  <c r="U95" i="11"/>
  <c r="M95" i="11"/>
  <c r="N95" i="11" s="1"/>
  <c r="V94" i="11"/>
  <c r="W94" i="11" s="1"/>
  <c r="U94" i="11"/>
  <c r="N94" i="11"/>
  <c r="M94" i="11"/>
  <c r="W93" i="11"/>
  <c r="V93" i="11"/>
  <c r="U93" i="11"/>
  <c r="M93" i="11"/>
  <c r="N93" i="11" s="1"/>
  <c r="V92" i="11"/>
  <c r="W92" i="11" s="1"/>
  <c r="U92" i="11"/>
  <c r="M92" i="11"/>
  <c r="N92" i="11" s="1"/>
  <c r="W91" i="11"/>
  <c r="V91" i="11"/>
  <c r="U91" i="11"/>
  <c r="M91" i="11"/>
  <c r="N91" i="11" s="1"/>
  <c r="V90" i="11"/>
  <c r="W90" i="11" s="1"/>
  <c r="U90" i="11"/>
  <c r="M90" i="11"/>
  <c r="N90" i="11" s="1"/>
  <c r="W89" i="11"/>
  <c r="V89" i="11"/>
  <c r="U89" i="11"/>
  <c r="M89" i="11"/>
  <c r="N89" i="11" s="1"/>
  <c r="V88" i="11"/>
  <c r="W88" i="11" s="1"/>
  <c r="U88" i="11"/>
  <c r="M88" i="11"/>
  <c r="N88" i="11" s="1"/>
  <c r="W87" i="11"/>
  <c r="V87" i="11"/>
  <c r="U87" i="11"/>
  <c r="M87" i="11"/>
  <c r="N87" i="11" s="1"/>
  <c r="V86" i="11"/>
  <c r="W86" i="11" s="1"/>
  <c r="U86" i="11"/>
  <c r="M86" i="11"/>
  <c r="N86" i="11" s="1"/>
  <c r="V85" i="11"/>
  <c r="W85" i="11" s="1"/>
  <c r="U85" i="11"/>
  <c r="M85" i="11"/>
  <c r="N85" i="11" s="1"/>
  <c r="W84" i="11"/>
  <c r="V84" i="11"/>
  <c r="U84" i="11"/>
  <c r="M84" i="11"/>
  <c r="N84" i="11" s="1"/>
  <c r="V83" i="11"/>
  <c r="W83" i="11" s="1"/>
  <c r="U83" i="11"/>
  <c r="M83" i="11"/>
  <c r="N83" i="11" s="1"/>
  <c r="W82" i="11"/>
  <c r="V82" i="11"/>
  <c r="U82" i="11"/>
  <c r="M82" i="11"/>
  <c r="N82" i="11" s="1"/>
  <c r="V81" i="11"/>
  <c r="W81" i="11" s="1"/>
  <c r="U81" i="11"/>
  <c r="M81" i="11"/>
  <c r="N81" i="11" s="1"/>
  <c r="W80" i="11"/>
  <c r="V80" i="11"/>
  <c r="U80" i="11"/>
  <c r="M80" i="11"/>
  <c r="N80" i="11" s="1"/>
  <c r="V79" i="11"/>
  <c r="W79" i="11" s="1"/>
  <c r="U79" i="11"/>
  <c r="M79" i="11"/>
  <c r="N79" i="11" s="1"/>
  <c r="W78" i="11"/>
  <c r="V78" i="11"/>
  <c r="U78" i="11"/>
  <c r="M78" i="11"/>
  <c r="N78" i="11" s="1"/>
  <c r="V77" i="11"/>
  <c r="W77" i="11" s="1"/>
  <c r="U77" i="11"/>
  <c r="M77" i="11"/>
  <c r="N77" i="11" s="1"/>
  <c r="W76" i="11"/>
  <c r="V76" i="11"/>
  <c r="U76" i="11"/>
  <c r="M76" i="11"/>
  <c r="N76" i="11" s="1"/>
  <c r="V75" i="11"/>
  <c r="W75" i="11" s="1"/>
  <c r="U75" i="11"/>
  <c r="M75" i="11"/>
  <c r="N75" i="11" s="1"/>
  <c r="V74" i="11"/>
  <c r="W74" i="11" s="1"/>
  <c r="U74" i="11"/>
  <c r="M74" i="11"/>
  <c r="N74" i="11" s="1"/>
  <c r="V73" i="11"/>
  <c r="W73" i="11" s="1"/>
  <c r="U73" i="11"/>
  <c r="M73" i="11"/>
  <c r="N73" i="11" s="1"/>
  <c r="V72" i="11"/>
  <c r="W72" i="11" s="1"/>
  <c r="U72" i="11"/>
  <c r="M72" i="11"/>
  <c r="N72" i="11" s="1"/>
  <c r="V71" i="11"/>
  <c r="W71" i="11" s="1"/>
  <c r="U71" i="11"/>
  <c r="M71" i="11"/>
  <c r="N71" i="11" s="1"/>
  <c r="V70" i="11"/>
  <c r="W70" i="11" s="1"/>
  <c r="U70" i="11"/>
  <c r="M70" i="11"/>
  <c r="N70" i="11" s="1"/>
  <c r="W69" i="11"/>
  <c r="V69" i="11"/>
  <c r="U69" i="11"/>
  <c r="M69" i="11"/>
  <c r="N69" i="11" s="1"/>
  <c r="V68" i="11"/>
  <c r="W68" i="11" s="1"/>
  <c r="U68" i="11"/>
  <c r="M68" i="11"/>
  <c r="N68" i="11" s="1"/>
  <c r="V67" i="11"/>
  <c r="W67" i="11" s="1"/>
  <c r="U67" i="11"/>
  <c r="M67" i="11"/>
  <c r="N67" i="11" s="1"/>
  <c r="V66" i="11"/>
  <c r="W66" i="11" s="1"/>
  <c r="U66" i="11"/>
  <c r="M66" i="11"/>
  <c r="N66" i="11" s="1"/>
  <c r="V65" i="11"/>
  <c r="W65" i="11" s="1"/>
  <c r="U65" i="11"/>
  <c r="M65" i="11"/>
  <c r="N65" i="11" s="1"/>
  <c r="V64" i="11"/>
  <c r="W64" i="11" s="1"/>
  <c r="U64" i="11"/>
  <c r="M64" i="11"/>
  <c r="N64" i="11" s="1"/>
  <c r="V63" i="11"/>
  <c r="W63" i="11" s="1"/>
  <c r="U63" i="11"/>
  <c r="M63" i="11"/>
  <c r="N63" i="11" s="1"/>
  <c r="V62" i="11"/>
  <c r="W62" i="11" s="1"/>
  <c r="U62" i="11"/>
  <c r="M62" i="11"/>
  <c r="N62" i="11" s="1"/>
  <c r="V61" i="11"/>
  <c r="W61" i="11" s="1"/>
  <c r="U61" i="11"/>
  <c r="M61" i="11"/>
  <c r="N61" i="11" s="1"/>
  <c r="V60" i="11"/>
  <c r="W60" i="11" s="1"/>
  <c r="U60" i="11"/>
  <c r="M60" i="11"/>
  <c r="N60" i="11" s="1"/>
  <c r="V59" i="11"/>
  <c r="W59" i="11" s="1"/>
  <c r="U59" i="11"/>
  <c r="M59" i="11"/>
  <c r="N59" i="11" s="1"/>
  <c r="V58" i="11"/>
  <c r="W58" i="11" s="1"/>
  <c r="U58" i="11"/>
  <c r="M58" i="11"/>
  <c r="N58" i="11" s="1"/>
  <c r="V57" i="11"/>
  <c r="W57" i="11" s="1"/>
  <c r="U57" i="11"/>
  <c r="M57" i="11"/>
  <c r="N57" i="11" s="1"/>
  <c r="V56" i="11"/>
  <c r="W56" i="11" s="1"/>
  <c r="U56" i="11"/>
  <c r="M56" i="11"/>
  <c r="N56" i="11" s="1"/>
  <c r="V55" i="11"/>
  <c r="W55" i="11" s="1"/>
  <c r="U55" i="11"/>
  <c r="M55" i="11"/>
  <c r="N55" i="11" s="1"/>
  <c r="V54" i="11"/>
  <c r="W54" i="11" s="1"/>
  <c r="U54" i="11"/>
  <c r="M54" i="11"/>
  <c r="N54" i="11" s="1"/>
  <c r="V53" i="11"/>
  <c r="W53" i="11" s="1"/>
  <c r="U53" i="11"/>
  <c r="M53" i="11"/>
  <c r="N53" i="11" s="1"/>
  <c r="V52" i="11"/>
  <c r="W52" i="11" s="1"/>
  <c r="U52" i="11"/>
  <c r="M52" i="11"/>
  <c r="N52" i="11" s="1"/>
  <c r="W51" i="11"/>
  <c r="V51" i="11"/>
  <c r="U51" i="11"/>
  <c r="M51" i="11"/>
  <c r="N51" i="11" s="1"/>
  <c r="V50" i="11"/>
  <c r="W50" i="11" s="1"/>
  <c r="U50" i="11"/>
  <c r="M50" i="11"/>
  <c r="N50" i="11" s="1"/>
  <c r="V49" i="11"/>
  <c r="W49" i="11" s="1"/>
  <c r="U49" i="11"/>
  <c r="M49" i="11"/>
  <c r="N49" i="11" s="1"/>
  <c r="V48" i="11"/>
  <c r="W48" i="11" s="1"/>
  <c r="U48" i="11"/>
  <c r="M48" i="11"/>
  <c r="N48" i="11" s="1"/>
  <c r="V47" i="11"/>
  <c r="W47" i="11" s="1"/>
  <c r="U47" i="11"/>
  <c r="M47" i="11"/>
  <c r="N47" i="11" s="1"/>
  <c r="V46" i="11"/>
  <c r="W46" i="11" s="1"/>
  <c r="U46" i="11"/>
  <c r="M46" i="11"/>
  <c r="N46" i="11" s="1"/>
  <c r="V45" i="11"/>
  <c r="W45" i="11" s="1"/>
  <c r="U45" i="11"/>
  <c r="N45" i="11"/>
  <c r="M45" i="11"/>
  <c r="V44" i="11"/>
  <c r="W44" i="11" s="1"/>
  <c r="U44" i="11"/>
  <c r="M44" i="11"/>
  <c r="N44" i="11" s="1"/>
  <c r="V43" i="11"/>
  <c r="W43" i="11" s="1"/>
  <c r="U43" i="11"/>
  <c r="N43" i="11"/>
  <c r="M43" i="11"/>
  <c r="V42" i="11"/>
  <c r="W42" i="11" s="1"/>
  <c r="U42" i="11"/>
  <c r="M42" i="11"/>
  <c r="N42" i="11" s="1"/>
  <c r="V41" i="11"/>
  <c r="W41" i="11" s="1"/>
  <c r="U41" i="11"/>
  <c r="N41" i="11"/>
  <c r="M41" i="11"/>
  <c r="V40" i="11"/>
  <c r="W40" i="11" s="1"/>
  <c r="U40" i="11"/>
  <c r="M40" i="11"/>
  <c r="N40" i="11" s="1"/>
  <c r="V39" i="11"/>
  <c r="W39" i="11" s="1"/>
  <c r="U39" i="11"/>
  <c r="N39" i="11"/>
  <c r="M39" i="11"/>
  <c r="V38" i="11"/>
  <c r="W38" i="11" s="1"/>
  <c r="U38" i="11"/>
  <c r="M38" i="11"/>
  <c r="N38" i="11" s="1"/>
  <c r="V37" i="11"/>
  <c r="W37" i="11" s="1"/>
  <c r="U37" i="11"/>
  <c r="N37" i="11"/>
  <c r="M37" i="11"/>
  <c r="V36" i="11"/>
  <c r="W36" i="11" s="1"/>
  <c r="U36" i="11"/>
  <c r="M36" i="11"/>
  <c r="N36" i="11" s="1"/>
  <c r="V35" i="11"/>
  <c r="W35" i="11" s="1"/>
  <c r="U35" i="11"/>
  <c r="M35" i="11"/>
  <c r="N35" i="11" s="1"/>
  <c r="V34" i="11"/>
  <c r="W34" i="11" s="1"/>
  <c r="U34" i="11"/>
  <c r="M34" i="11"/>
  <c r="N34" i="11" s="1"/>
  <c r="W33" i="11"/>
  <c r="V33" i="11"/>
  <c r="U33" i="11"/>
  <c r="M33" i="11"/>
  <c r="N33" i="11" s="1"/>
  <c r="V32" i="11"/>
  <c r="W32" i="11" s="1"/>
  <c r="U32" i="11"/>
  <c r="M32" i="11"/>
  <c r="N32" i="11" s="1"/>
  <c r="V31" i="11"/>
  <c r="W31" i="11" s="1"/>
  <c r="U31" i="11"/>
  <c r="M31" i="11"/>
  <c r="N31" i="11" s="1"/>
  <c r="V30" i="11"/>
  <c r="W30" i="11" s="1"/>
  <c r="U30" i="11"/>
  <c r="M30" i="11"/>
  <c r="N30" i="11" s="1"/>
  <c r="V29" i="11"/>
  <c r="W29" i="11" s="1"/>
  <c r="U29" i="11"/>
  <c r="M29" i="11"/>
  <c r="N29" i="11" s="1"/>
  <c r="V28" i="11"/>
  <c r="W28" i="11" s="1"/>
  <c r="U28" i="11"/>
  <c r="M28" i="11"/>
  <c r="N28" i="11" s="1"/>
  <c r="V27" i="11"/>
  <c r="W27" i="11" s="1"/>
  <c r="U27" i="11"/>
  <c r="M27" i="11"/>
  <c r="N27" i="11" s="1"/>
  <c r="V26" i="11"/>
  <c r="W26" i="11" s="1"/>
  <c r="U26" i="11"/>
  <c r="M26" i="11"/>
  <c r="N26" i="11" s="1"/>
  <c r="W25" i="11"/>
  <c r="V25" i="11"/>
  <c r="U25" i="11"/>
  <c r="M25" i="11"/>
  <c r="N25" i="11" s="1"/>
  <c r="V24" i="11"/>
  <c r="W24" i="11" s="1"/>
  <c r="U24" i="11"/>
  <c r="M24" i="11"/>
  <c r="N24" i="11" s="1"/>
  <c r="V23" i="11"/>
  <c r="W23" i="11" s="1"/>
  <c r="U23" i="11"/>
  <c r="M23" i="11"/>
  <c r="N23" i="11" s="1"/>
  <c r="V22" i="11"/>
  <c r="W22" i="11" s="1"/>
  <c r="U22" i="11"/>
  <c r="M22" i="11"/>
  <c r="N22" i="11" s="1"/>
  <c r="V21" i="11"/>
  <c r="W21" i="11" s="1"/>
  <c r="U21" i="11"/>
  <c r="M21" i="11"/>
  <c r="N21" i="11" s="1"/>
  <c r="V20" i="11"/>
  <c r="W20" i="11" s="1"/>
  <c r="U20" i="11"/>
  <c r="M20" i="11"/>
  <c r="N20" i="11" s="1"/>
  <c r="V19" i="11"/>
  <c r="W19" i="11" s="1"/>
  <c r="U19" i="11"/>
  <c r="M19" i="11"/>
  <c r="N19" i="11" s="1"/>
  <c r="V18" i="11"/>
  <c r="W18" i="11" s="1"/>
  <c r="U18" i="11"/>
  <c r="M18" i="11"/>
  <c r="N18" i="11" s="1"/>
  <c r="V17" i="11"/>
  <c r="W17" i="11" s="1"/>
  <c r="U17" i="11"/>
  <c r="M17" i="11"/>
  <c r="N17" i="11" s="1"/>
  <c r="V16" i="11"/>
  <c r="W16" i="11" s="1"/>
  <c r="U16" i="11"/>
  <c r="M16" i="11"/>
  <c r="N16" i="11" s="1"/>
  <c r="V15" i="11"/>
  <c r="W15" i="11" s="1"/>
  <c r="U15" i="11"/>
  <c r="M15" i="11"/>
  <c r="N15" i="11" s="1"/>
  <c r="W14" i="11"/>
  <c r="V14" i="11"/>
  <c r="U14" i="11"/>
  <c r="M14" i="11"/>
  <c r="N14" i="11" s="1"/>
  <c r="V13" i="11"/>
  <c r="W13" i="11" s="1"/>
  <c r="U13" i="11"/>
  <c r="M13" i="11"/>
  <c r="N13" i="11" s="1"/>
  <c r="W12" i="11"/>
  <c r="V12" i="11"/>
  <c r="U12" i="11"/>
  <c r="M12" i="11"/>
  <c r="N12" i="11" s="1"/>
  <c r="V11" i="11"/>
  <c r="W11" i="11" s="1"/>
  <c r="U11" i="11"/>
  <c r="M11" i="11"/>
  <c r="N11" i="11" s="1"/>
  <c r="W10" i="11"/>
  <c r="V10" i="11"/>
  <c r="U10" i="11"/>
  <c r="M10" i="11"/>
  <c r="N10" i="11" s="1"/>
  <c r="V9" i="11"/>
  <c r="W9" i="11" s="1"/>
  <c r="U9" i="11"/>
  <c r="M9" i="11"/>
  <c r="N9" i="11" s="1"/>
  <c r="W8" i="11"/>
  <c r="V8" i="11"/>
  <c r="U8" i="11"/>
  <c r="M8" i="11"/>
  <c r="N8" i="11" s="1"/>
  <c r="V7" i="11"/>
  <c r="W7" i="11" s="1"/>
  <c r="U7" i="11"/>
  <c r="M7" i="11"/>
  <c r="N7" i="11" s="1"/>
  <c r="W6" i="11"/>
  <c r="V6" i="11"/>
  <c r="U6" i="11"/>
  <c r="M6" i="11"/>
  <c r="N6" i="11" s="1"/>
  <c r="V105" i="10"/>
  <c r="W105" i="10" s="1"/>
  <c r="U105" i="10"/>
  <c r="M105" i="10"/>
  <c r="N105" i="10" s="1"/>
  <c r="V104" i="10"/>
  <c r="W104" i="10" s="1"/>
  <c r="U104" i="10"/>
  <c r="N104" i="10"/>
  <c r="M104" i="10"/>
  <c r="V103" i="10"/>
  <c r="W103" i="10" s="1"/>
  <c r="U103" i="10"/>
  <c r="N103" i="10"/>
  <c r="M103" i="10"/>
  <c r="V102" i="10"/>
  <c r="W102" i="10" s="1"/>
  <c r="U102" i="10"/>
  <c r="M102" i="10"/>
  <c r="N102" i="10" s="1"/>
  <c r="W101" i="10"/>
  <c r="V101" i="10"/>
  <c r="U101" i="10"/>
  <c r="M101" i="10"/>
  <c r="N101" i="10" s="1"/>
  <c r="W100" i="10"/>
  <c r="V100" i="10"/>
  <c r="U100" i="10"/>
  <c r="M100" i="10"/>
  <c r="N100" i="10" s="1"/>
  <c r="V99" i="10"/>
  <c r="W99" i="10" s="1"/>
  <c r="U99" i="10"/>
  <c r="M99" i="10"/>
  <c r="N99" i="10" s="1"/>
  <c r="V98" i="10"/>
  <c r="W98" i="10" s="1"/>
  <c r="U98" i="10"/>
  <c r="M98" i="10"/>
  <c r="N98" i="10" s="1"/>
  <c r="W97" i="10"/>
  <c r="V97" i="10"/>
  <c r="U97" i="10"/>
  <c r="M97" i="10"/>
  <c r="N97" i="10" s="1"/>
  <c r="W96" i="10"/>
  <c r="V96" i="10"/>
  <c r="U96" i="10"/>
  <c r="M96" i="10"/>
  <c r="N96" i="10" s="1"/>
  <c r="O105" i="10" s="1"/>
  <c r="R15" i="10" s="1"/>
  <c r="V95" i="10"/>
  <c r="W95" i="10" s="1"/>
  <c r="U95" i="10"/>
  <c r="M95" i="10"/>
  <c r="N95" i="10" s="1"/>
  <c r="W94" i="10"/>
  <c r="V94" i="10"/>
  <c r="U94" i="10"/>
  <c r="M94" i="10"/>
  <c r="N94" i="10" s="1"/>
  <c r="W93" i="10"/>
  <c r="V93" i="10"/>
  <c r="U93" i="10"/>
  <c r="M93" i="10"/>
  <c r="N93" i="10" s="1"/>
  <c r="V92" i="10"/>
  <c r="W92" i="10" s="1"/>
  <c r="U92" i="10"/>
  <c r="M92" i="10"/>
  <c r="N92" i="10" s="1"/>
  <c r="V91" i="10"/>
  <c r="W91" i="10" s="1"/>
  <c r="U91" i="10"/>
  <c r="M91" i="10"/>
  <c r="N91" i="10" s="1"/>
  <c r="W90" i="10"/>
  <c r="V90" i="10"/>
  <c r="U90" i="10"/>
  <c r="M90" i="10"/>
  <c r="N90" i="10" s="1"/>
  <c r="W89" i="10"/>
  <c r="V89" i="10"/>
  <c r="U89" i="10"/>
  <c r="M89" i="10"/>
  <c r="N89" i="10" s="1"/>
  <c r="V88" i="10"/>
  <c r="W88" i="10" s="1"/>
  <c r="U88" i="10"/>
  <c r="M88" i="10"/>
  <c r="N88" i="10" s="1"/>
  <c r="V87" i="10"/>
  <c r="W87" i="10" s="1"/>
  <c r="U87" i="10"/>
  <c r="M87" i="10"/>
  <c r="N87" i="10" s="1"/>
  <c r="W86" i="10"/>
  <c r="V86" i="10"/>
  <c r="U86" i="10"/>
  <c r="M86" i="10"/>
  <c r="N86" i="10" s="1"/>
  <c r="W85" i="10"/>
  <c r="V85" i="10"/>
  <c r="U85" i="10"/>
  <c r="M85" i="10"/>
  <c r="N85" i="10" s="1"/>
  <c r="V84" i="10"/>
  <c r="W84" i="10" s="1"/>
  <c r="U84" i="10"/>
  <c r="M84" i="10"/>
  <c r="N84" i="10" s="1"/>
  <c r="W83" i="10"/>
  <c r="V83" i="10"/>
  <c r="U83" i="10"/>
  <c r="M83" i="10"/>
  <c r="N83" i="10" s="1"/>
  <c r="W82" i="10"/>
  <c r="V82" i="10"/>
  <c r="U82" i="10"/>
  <c r="M82" i="10"/>
  <c r="N82" i="10" s="1"/>
  <c r="V81" i="10"/>
  <c r="W81" i="10" s="1"/>
  <c r="U81" i="10"/>
  <c r="M81" i="10"/>
  <c r="N81" i="10" s="1"/>
  <c r="V80" i="10"/>
  <c r="W80" i="10" s="1"/>
  <c r="U80" i="10"/>
  <c r="M80" i="10"/>
  <c r="N80" i="10" s="1"/>
  <c r="W79" i="10"/>
  <c r="V79" i="10"/>
  <c r="U79" i="10"/>
  <c r="M79" i="10"/>
  <c r="N79" i="10" s="1"/>
  <c r="W78" i="10"/>
  <c r="V78" i="10"/>
  <c r="U78" i="10"/>
  <c r="M78" i="10"/>
  <c r="N78" i="10" s="1"/>
  <c r="V77" i="10"/>
  <c r="W77" i="10" s="1"/>
  <c r="U77" i="10"/>
  <c r="M77" i="10"/>
  <c r="N77" i="10" s="1"/>
  <c r="V76" i="10"/>
  <c r="W76" i="10" s="1"/>
  <c r="U76" i="10"/>
  <c r="M76" i="10"/>
  <c r="N76" i="10" s="1"/>
  <c r="W75" i="10"/>
  <c r="V75" i="10"/>
  <c r="U75" i="10"/>
  <c r="M75" i="10"/>
  <c r="N75" i="10" s="1"/>
  <c r="V74" i="10"/>
  <c r="W74" i="10" s="1"/>
  <c r="U74" i="10"/>
  <c r="M74" i="10"/>
  <c r="N74" i="10" s="1"/>
  <c r="V73" i="10"/>
  <c r="W73" i="10" s="1"/>
  <c r="U73" i="10"/>
  <c r="M73" i="10"/>
  <c r="N73" i="10" s="1"/>
  <c r="W72" i="10"/>
  <c r="V72" i="10"/>
  <c r="U72" i="10"/>
  <c r="M72" i="10"/>
  <c r="N72" i="10" s="1"/>
  <c r="W71" i="10"/>
  <c r="V71" i="10"/>
  <c r="U71" i="10"/>
  <c r="M71" i="10"/>
  <c r="N71" i="10" s="1"/>
  <c r="V70" i="10"/>
  <c r="W70" i="10" s="1"/>
  <c r="U70" i="10"/>
  <c r="M70" i="10"/>
  <c r="N70" i="10" s="1"/>
  <c r="V69" i="10"/>
  <c r="W69" i="10" s="1"/>
  <c r="U69" i="10"/>
  <c r="M69" i="10"/>
  <c r="N69" i="10" s="1"/>
  <c r="W68" i="10"/>
  <c r="V68" i="10"/>
  <c r="U68" i="10"/>
  <c r="M68" i="10"/>
  <c r="N68" i="10" s="1"/>
  <c r="W67" i="10"/>
  <c r="V67" i="10"/>
  <c r="U67" i="10"/>
  <c r="M67" i="10"/>
  <c r="N67" i="10" s="1"/>
  <c r="V66" i="10"/>
  <c r="W66" i="10" s="1"/>
  <c r="U66" i="10"/>
  <c r="M66" i="10"/>
  <c r="N66" i="10" s="1"/>
  <c r="V65" i="10"/>
  <c r="W65" i="10" s="1"/>
  <c r="U65" i="10"/>
  <c r="M65" i="10"/>
  <c r="N65" i="10" s="1"/>
  <c r="W64" i="10"/>
  <c r="V64" i="10"/>
  <c r="U64" i="10"/>
  <c r="M64" i="10"/>
  <c r="N64" i="10" s="1"/>
  <c r="V63" i="10"/>
  <c r="W63" i="10" s="1"/>
  <c r="U63" i="10"/>
  <c r="M63" i="10"/>
  <c r="N63" i="10" s="1"/>
  <c r="V62" i="10"/>
  <c r="W62" i="10" s="1"/>
  <c r="U62" i="10"/>
  <c r="M62" i="10"/>
  <c r="N62" i="10" s="1"/>
  <c r="W61" i="10"/>
  <c r="V61" i="10"/>
  <c r="U61" i="10"/>
  <c r="M61" i="10"/>
  <c r="N61" i="10" s="1"/>
  <c r="W60" i="10"/>
  <c r="V60" i="10"/>
  <c r="U60" i="10"/>
  <c r="M60" i="10"/>
  <c r="N60" i="10" s="1"/>
  <c r="V59" i="10"/>
  <c r="W59" i="10" s="1"/>
  <c r="U59" i="10"/>
  <c r="M59" i="10"/>
  <c r="N59" i="10" s="1"/>
  <c r="V58" i="10"/>
  <c r="W58" i="10" s="1"/>
  <c r="U58" i="10"/>
  <c r="M58" i="10"/>
  <c r="N58" i="10" s="1"/>
  <c r="W57" i="10"/>
  <c r="V57" i="10"/>
  <c r="U57" i="10"/>
  <c r="M57" i="10"/>
  <c r="N57" i="10" s="1"/>
  <c r="W56" i="10"/>
  <c r="V56" i="10"/>
  <c r="U56" i="10"/>
  <c r="M56" i="10"/>
  <c r="N56" i="10" s="1"/>
  <c r="S11" i="10" s="1"/>
  <c r="V55" i="10"/>
  <c r="W55" i="10" s="1"/>
  <c r="U55" i="10"/>
  <c r="M55" i="10"/>
  <c r="N55" i="10" s="1"/>
  <c r="W54" i="10"/>
  <c r="V54" i="10"/>
  <c r="U54" i="10"/>
  <c r="M54" i="10"/>
  <c r="N54" i="10" s="1"/>
  <c r="W53" i="10"/>
  <c r="V53" i="10"/>
  <c r="U53" i="10"/>
  <c r="M53" i="10"/>
  <c r="N53" i="10" s="1"/>
  <c r="V52" i="10"/>
  <c r="W52" i="10" s="1"/>
  <c r="U52" i="10"/>
  <c r="M52" i="10"/>
  <c r="N52" i="10" s="1"/>
  <c r="V51" i="10"/>
  <c r="W51" i="10" s="1"/>
  <c r="U51" i="10"/>
  <c r="M51" i="10"/>
  <c r="N51" i="10" s="1"/>
  <c r="W50" i="10"/>
  <c r="V50" i="10"/>
  <c r="U50" i="10"/>
  <c r="M50" i="10"/>
  <c r="N50" i="10" s="1"/>
  <c r="W49" i="10"/>
  <c r="V49" i="10"/>
  <c r="U49" i="10"/>
  <c r="M49" i="10"/>
  <c r="N49" i="10" s="1"/>
  <c r="V48" i="10"/>
  <c r="W48" i="10" s="1"/>
  <c r="U48" i="10"/>
  <c r="M48" i="10"/>
  <c r="N48" i="10" s="1"/>
  <c r="V47" i="10"/>
  <c r="W47" i="10" s="1"/>
  <c r="U47" i="10"/>
  <c r="M47" i="10"/>
  <c r="N47" i="10" s="1"/>
  <c r="W46" i="10"/>
  <c r="V46" i="10"/>
  <c r="U46" i="10"/>
  <c r="M46" i="10"/>
  <c r="N46" i="10" s="1"/>
  <c r="W45" i="10"/>
  <c r="V45" i="10"/>
  <c r="U45" i="10"/>
  <c r="M45" i="10"/>
  <c r="N45" i="10" s="1"/>
  <c r="V44" i="10"/>
  <c r="W44" i="10" s="1"/>
  <c r="U44" i="10"/>
  <c r="M44" i="10"/>
  <c r="N44" i="10" s="1"/>
  <c r="W43" i="10"/>
  <c r="V43" i="10"/>
  <c r="U43" i="10"/>
  <c r="M43" i="10"/>
  <c r="N43" i="10" s="1"/>
  <c r="W42" i="10"/>
  <c r="V42" i="10"/>
  <c r="U42" i="10"/>
  <c r="M42" i="10"/>
  <c r="N42" i="10" s="1"/>
  <c r="V41" i="10"/>
  <c r="W41" i="10" s="1"/>
  <c r="U41" i="10"/>
  <c r="M41" i="10"/>
  <c r="N41" i="10" s="1"/>
  <c r="V40" i="10"/>
  <c r="W40" i="10" s="1"/>
  <c r="U40" i="10"/>
  <c r="M40" i="10"/>
  <c r="N40" i="10" s="1"/>
  <c r="W39" i="10"/>
  <c r="V39" i="10"/>
  <c r="U39" i="10"/>
  <c r="M39" i="10"/>
  <c r="N39" i="10" s="1"/>
  <c r="W38" i="10"/>
  <c r="V38" i="10"/>
  <c r="U38" i="10"/>
  <c r="M38" i="10"/>
  <c r="N38" i="10" s="1"/>
  <c r="V37" i="10"/>
  <c r="W37" i="10" s="1"/>
  <c r="U37" i="10"/>
  <c r="M37" i="10"/>
  <c r="N37" i="10" s="1"/>
  <c r="V36" i="10"/>
  <c r="W36" i="10" s="1"/>
  <c r="U36" i="10"/>
  <c r="M36" i="10"/>
  <c r="N36" i="10" s="1"/>
  <c r="W35" i="10"/>
  <c r="V35" i="10"/>
  <c r="U35" i="10"/>
  <c r="M35" i="10"/>
  <c r="N35" i="10" s="1"/>
  <c r="V34" i="10"/>
  <c r="W34" i="10" s="1"/>
  <c r="U34" i="10"/>
  <c r="M34" i="10"/>
  <c r="N34" i="10" s="1"/>
  <c r="V33" i="10"/>
  <c r="W33" i="10" s="1"/>
  <c r="U33" i="10"/>
  <c r="M33" i="10"/>
  <c r="N33" i="10" s="1"/>
  <c r="W32" i="10"/>
  <c r="V32" i="10"/>
  <c r="U32" i="10"/>
  <c r="M32" i="10"/>
  <c r="N32" i="10" s="1"/>
  <c r="W31" i="10"/>
  <c r="V31" i="10"/>
  <c r="U31" i="10"/>
  <c r="M31" i="10"/>
  <c r="N31" i="10" s="1"/>
  <c r="V30" i="10"/>
  <c r="W30" i="10" s="1"/>
  <c r="U30" i="10"/>
  <c r="M30" i="10"/>
  <c r="N30" i="10" s="1"/>
  <c r="V29" i="10"/>
  <c r="W29" i="10" s="1"/>
  <c r="U29" i="10"/>
  <c r="M29" i="10"/>
  <c r="N29" i="10" s="1"/>
  <c r="W28" i="10"/>
  <c r="V28" i="10"/>
  <c r="U28" i="10"/>
  <c r="M28" i="10"/>
  <c r="N28" i="10" s="1"/>
  <c r="W27" i="10"/>
  <c r="V27" i="10"/>
  <c r="U27" i="10"/>
  <c r="M27" i="10"/>
  <c r="N27" i="10" s="1"/>
  <c r="V26" i="10"/>
  <c r="W26" i="10" s="1"/>
  <c r="U26" i="10"/>
  <c r="M26" i="10"/>
  <c r="N26" i="10" s="1"/>
  <c r="V25" i="10"/>
  <c r="W25" i="10" s="1"/>
  <c r="U25" i="10"/>
  <c r="M25" i="10"/>
  <c r="N25" i="10" s="1"/>
  <c r="W24" i="10"/>
  <c r="V24" i="10"/>
  <c r="U24" i="10"/>
  <c r="M24" i="10"/>
  <c r="N24" i="10" s="1"/>
  <c r="V23" i="10"/>
  <c r="W23" i="10" s="1"/>
  <c r="U23" i="10"/>
  <c r="M23" i="10"/>
  <c r="N23" i="10" s="1"/>
  <c r="V22" i="10"/>
  <c r="W22" i="10" s="1"/>
  <c r="U22" i="10"/>
  <c r="M22" i="10"/>
  <c r="N22" i="10" s="1"/>
  <c r="W21" i="10"/>
  <c r="V21" i="10"/>
  <c r="U21" i="10"/>
  <c r="M21" i="10"/>
  <c r="N21" i="10" s="1"/>
  <c r="W20" i="10"/>
  <c r="V20" i="10"/>
  <c r="U20" i="10"/>
  <c r="M20" i="10"/>
  <c r="N20" i="10" s="1"/>
  <c r="V19" i="10"/>
  <c r="W19" i="10" s="1"/>
  <c r="U19" i="10"/>
  <c r="M19" i="10"/>
  <c r="N19" i="10" s="1"/>
  <c r="V18" i="10"/>
  <c r="W18" i="10" s="1"/>
  <c r="U18" i="10"/>
  <c r="M18" i="10"/>
  <c r="N18" i="10" s="1"/>
  <c r="W17" i="10"/>
  <c r="V17" i="10"/>
  <c r="U17" i="10"/>
  <c r="M17" i="10"/>
  <c r="N17" i="10" s="1"/>
  <c r="V16" i="10"/>
  <c r="W16" i="10" s="1"/>
  <c r="U16" i="10"/>
  <c r="M16" i="10"/>
  <c r="N16" i="10" s="1"/>
  <c r="V15" i="10"/>
  <c r="W15" i="10" s="1"/>
  <c r="U15" i="10"/>
  <c r="M15" i="10"/>
  <c r="N15" i="10" s="1"/>
  <c r="V14" i="10"/>
  <c r="W14" i="10" s="1"/>
  <c r="U14" i="10"/>
  <c r="M14" i="10"/>
  <c r="N14" i="10" s="1"/>
  <c r="V13" i="10"/>
  <c r="W13" i="10" s="1"/>
  <c r="U13" i="10"/>
  <c r="M13" i="10"/>
  <c r="N13" i="10" s="1"/>
  <c r="W12" i="10"/>
  <c r="V12" i="10"/>
  <c r="U12" i="10"/>
  <c r="M12" i="10"/>
  <c r="N12" i="10" s="1"/>
  <c r="W11" i="10"/>
  <c r="V11" i="10"/>
  <c r="U11" i="10"/>
  <c r="M11" i="10"/>
  <c r="N11" i="10" s="1"/>
  <c r="V10" i="10"/>
  <c r="W10" i="10" s="1"/>
  <c r="U10" i="10"/>
  <c r="M10" i="10"/>
  <c r="N10" i="10" s="1"/>
  <c r="V9" i="10"/>
  <c r="W9" i="10" s="1"/>
  <c r="U9" i="10"/>
  <c r="M9" i="10"/>
  <c r="N9" i="10" s="1"/>
  <c r="W8" i="10"/>
  <c r="V8" i="10"/>
  <c r="U8" i="10"/>
  <c r="M8" i="10"/>
  <c r="N8" i="10" s="1"/>
  <c r="W7" i="10"/>
  <c r="V7" i="10"/>
  <c r="U7" i="10"/>
  <c r="M7" i="10"/>
  <c r="N7" i="10" s="1"/>
  <c r="V6" i="10"/>
  <c r="W6" i="10" s="1"/>
  <c r="U6" i="10"/>
  <c r="M6" i="10"/>
  <c r="N6" i="10" s="1"/>
  <c r="V105" i="9"/>
  <c r="W105" i="9" s="1"/>
  <c r="U105" i="9"/>
  <c r="M105" i="9"/>
  <c r="N105" i="9" s="1"/>
  <c r="V104" i="9"/>
  <c r="W104" i="9" s="1"/>
  <c r="U104" i="9"/>
  <c r="M104" i="9"/>
  <c r="N104" i="9" s="1"/>
  <c r="V103" i="9"/>
  <c r="W103" i="9" s="1"/>
  <c r="U103" i="9"/>
  <c r="M103" i="9"/>
  <c r="N103" i="9" s="1"/>
  <c r="W102" i="9"/>
  <c r="V102" i="9"/>
  <c r="U102" i="9"/>
  <c r="M102" i="9"/>
  <c r="N102" i="9" s="1"/>
  <c r="V101" i="9"/>
  <c r="W101" i="9" s="1"/>
  <c r="U101" i="9"/>
  <c r="M101" i="9"/>
  <c r="N101" i="9" s="1"/>
  <c r="W100" i="9"/>
  <c r="V100" i="9"/>
  <c r="U100" i="9"/>
  <c r="M100" i="9"/>
  <c r="N100" i="9" s="1"/>
  <c r="V99" i="9"/>
  <c r="W99" i="9" s="1"/>
  <c r="U99" i="9"/>
  <c r="M99" i="9"/>
  <c r="N99" i="9" s="1"/>
  <c r="V98" i="9"/>
  <c r="W98" i="9" s="1"/>
  <c r="U98" i="9"/>
  <c r="M98" i="9"/>
  <c r="N98" i="9" s="1"/>
  <c r="V97" i="9"/>
  <c r="W97" i="9" s="1"/>
  <c r="U97" i="9"/>
  <c r="M97" i="9"/>
  <c r="N97" i="9" s="1"/>
  <c r="V96" i="9"/>
  <c r="W96" i="9" s="1"/>
  <c r="U96" i="9"/>
  <c r="M96" i="9"/>
  <c r="N96" i="9" s="1"/>
  <c r="V95" i="9"/>
  <c r="W95" i="9" s="1"/>
  <c r="U95" i="9"/>
  <c r="M95" i="9"/>
  <c r="N95" i="9" s="1"/>
  <c r="V94" i="9"/>
  <c r="W94" i="9" s="1"/>
  <c r="U94" i="9"/>
  <c r="M94" i="9"/>
  <c r="N94" i="9" s="1"/>
  <c r="W93" i="9"/>
  <c r="V93" i="9"/>
  <c r="U93" i="9"/>
  <c r="M93" i="9"/>
  <c r="N93" i="9" s="1"/>
  <c r="V92" i="9"/>
  <c r="W92" i="9" s="1"/>
  <c r="U92" i="9"/>
  <c r="M92" i="9"/>
  <c r="N92" i="9" s="1"/>
  <c r="V91" i="9"/>
  <c r="W91" i="9" s="1"/>
  <c r="U91" i="9"/>
  <c r="M91" i="9"/>
  <c r="N91" i="9" s="1"/>
  <c r="V90" i="9"/>
  <c r="W90" i="9" s="1"/>
  <c r="U90" i="9"/>
  <c r="M90" i="9"/>
  <c r="N90" i="9" s="1"/>
  <c r="V89" i="9"/>
  <c r="W89" i="9" s="1"/>
  <c r="U89" i="9"/>
  <c r="M89" i="9"/>
  <c r="N89" i="9" s="1"/>
  <c r="V88" i="9"/>
  <c r="W88" i="9" s="1"/>
  <c r="U88" i="9"/>
  <c r="M88" i="9"/>
  <c r="N88" i="9" s="1"/>
  <c r="W87" i="9"/>
  <c r="V87" i="9"/>
  <c r="U87" i="9"/>
  <c r="M87" i="9"/>
  <c r="N87" i="9" s="1"/>
  <c r="V86" i="9"/>
  <c r="W86" i="9" s="1"/>
  <c r="U86" i="9"/>
  <c r="M86" i="9"/>
  <c r="N86" i="9" s="1"/>
  <c r="W85" i="9"/>
  <c r="V85" i="9"/>
  <c r="U85" i="9"/>
  <c r="M85" i="9"/>
  <c r="N85" i="9" s="1"/>
  <c r="W84" i="9"/>
  <c r="V84" i="9"/>
  <c r="U84" i="9"/>
  <c r="M84" i="9"/>
  <c r="N84" i="9" s="1"/>
  <c r="V83" i="9"/>
  <c r="W83" i="9" s="1"/>
  <c r="U83" i="9"/>
  <c r="M83" i="9"/>
  <c r="N83" i="9" s="1"/>
  <c r="V82" i="9"/>
  <c r="W82" i="9" s="1"/>
  <c r="U82" i="9"/>
  <c r="M82" i="9"/>
  <c r="N82" i="9" s="1"/>
  <c r="V81" i="9"/>
  <c r="W81" i="9" s="1"/>
  <c r="U81" i="9"/>
  <c r="M81" i="9"/>
  <c r="N81" i="9" s="1"/>
  <c r="V80" i="9"/>
  <c r="W80" i="9" s="1"/>
  <c r="U80" i="9"/>
  <c r="M80" i="9"/>
  <c r="N80" i="9" s="1"/>
  <c r="V79" i="9"/>
  <c r="W79" i="9" s="1"/>
  <c r="U79" i="9"/>
  <c r="M79" i="9"/>
  <c r="N79" i="9" s="1"/>
  <c r="W78" i="9"/>
  <c r="V78" i="9"/>
  <c r="U78" i="9"/>
  <c r="M78" i="9"/>
  <c r="N78" i="9" s="1"/>
  <c r="V77" i="9"/>
  <c r="W77" i="9" s="1"/>
  <c r="U77" i="9"/>
  <c r="M77" i="9"/>
  <c r="N77" i="9" s="1"/>
  <c r="W76" i="9"/>
  <c r="V76" i="9"/>
  <c r="U76" i="9"/>
  <c r="M76" i="9"/>
  <c r="N76" i="9" s="1"/>
  <c r="V75" i="9"/>
  <c r="W75" i="9" s="1"/>
  <c r="U75" i="9"/>
  <c r="M75" i="9"/>
  <c r="N75" i="9" s="1"/>
  <c r="V74" i="9"/>
  <c r="W74" i="9" s="1"/>
  <c r="U74" i="9"/>
  <c r="M74" i="9"/>
  <c r="N74" i="9" s="1"/>
  <c r="V73" i="9"/>
  <c r="W73" i="9" s="1"/>
  <c r="U73" i="9"/>
  <c r="M73" i="9"/>
  <c r="N73" i="9" s="1"/>
  <c r="V72" i="9"/>
  <c r="W72" i="9" s="1"/>
  <c r="U72" i="9"/>
  <c r="M72" i="9"/>
  <c r="N72" i="9" s="1"/>
  <c r="W71" i="9"/>
  <c r="V71" i="9"/>
  <c r="U71" i="9"/>
  <c r="M71" i="9"/>
  <c r="N71" i="9" s="1"/>
  <c r="V70" i="9"/>
  <c r="W70" i="9" s="1"/>
  <c r="U70" i="9"/>
  <c r="M70" i="9"/>
  <c r="N70" i="9" s="1"/>
  <c r="W69" i="9"/>
  <c r="V69" i="9"/>
  <c r="U69" i="9"/>
  <c r="M69" i="9"/>
  <c r="N69" i="9" s="1"/>
  <c r="V68" i="9"/>
  <c r="W68" i="9" s="1"/>
  <c r="U68" i="9"/>
  <c r="M68" i="9"/>
  <c r="N68" i="9" s="1"/>
  <c r="V67" i="9"/>
  <c r="W67" i="9" s="1"/>
  <c r="U67" i="9"/>
  <c r="M67" i="9"/>
  <c r="N67" i="9" s="1"/>
  <c r="V66" i="9"/>
  <c r="W66" i="9" s="1"/>
  <c r="U66" i="9"/>
  <c r="M66" i="9"/>
  <c r="N66" i="9" s="1"/>
  <c r="V65" i="9"/>
  <c r="W65" i="9" s="1"/>
  <c r="U65" i="9"/>
  <c r="M65" i="9"/>
  <c r="N65" i="9" s="1"/>
  <c r="V64" i="9"/>
  <c r="W64" i="9" s="1"/>
  <c r="U64" i="9"/>
  <c r="M64" i="9"/>
  <c r="N64" i="9" s="1"/>
  <c r="V63" i="9"/>
  <c r="W63" i="9" s="1"/>
  <c r="U63" i="9"/>
  <c r="M63" i="9"/>
  <c r="N63" i="9" s="1"/>
  <c r="W62" i="9"/>
  <c r="V62" i="9"/>
  <c r="U62" i="9"/>
  <c r="M62" i="9"/>
  <c r="N62" i="9" s="1"/>
  <c r="V61" i="9"/>
  <c r="W61" i="9" s="1"/>
  <c r="U61" i="9"/>
  <c r="M61" i="9"/>
  <c r="N61" i="9" s="1"/>
  <c r="W60" i="9"/>
  <c r="V60" i="9"/>
  <c r="U60" i="9"/>
  <c r="M60" i="9"/>
  <c r="N60" i="9" s="1"/>
  <c r="V59" i="9"/>
  <c r="W59" i="9" s="1"/>
  <c r="U59" i="9"/>
  <c r="M59" i="9"/>
  <c r="N59" i="9" s="1"/>
  <c r="V58" i="9"/>
  <c r="W58" i="9" s="1"/>
  <c r="U58" i="9"/>
  <c r="M58" i="9"/>
  <c r="N58" i="9" s="1"/>
  <c r="V57" i="9"/>
  <c r="W57" i="9" s="1"/>
  <c r="U57" i="9"/>
  <c r="M57" i="9"/>
  <c r="N57" i="9" s="1"/>
  <c r="V56" i="9"/>
  <c r="W56" i="9" s="1"/>
  <c r="U56" i="9"/>
  <c r="M56" i="9"/>
  <c r="N56" i="9" s="1"/>
  <c r="V55" i="9"/>
  <c r="W55" i="9" s="1"/>
  <c r="U55" i="9"/>
  <c r="M55" i="9"/>
  <c r="N55" i="9" s="1"/>
  <c r="V54" i="9"/>
  <c r="W54" i="9" s="1"/>
  <c r="U54" i="9"/>
  <c r="M54" i="9"/>
  <c r="N54" i="9" s="1"/>
  <c r="W53" i="9"/>
  <c r="V53" i="9"/>
  <c r="U53" i="9"/>
  <c r="M53" i="9"/>
  <c r="N53" i="9" s="1"/>
  <c r="V52" i="9"/>
  <c r="W52" i="9" s="1"/>
  <c r="U52" i="9"/>
  <c r="M52" i="9"/>
  <c r="N52" i="9" s="1"/>
  <c r="V51" i="9"/>
  <c r="W51" i="9" s="1"/>
  <c r="U51" i="9"/>
  <c r="M51" i="9"/>
  <c r="N51" i="9" s="1"/>
  <c r="V50" i="9"/>
  <c r="W50" i="9" s="1"/>
  <c r="U50" i="9"/>
  <c r="M50" i="9"/>
  <c r="N50" i="9" s="1"/>
  <c r="V49" i="9"/>
  <c r="W49" i="9" s="1"/>
  <c r="U49" i="9"/>
  <c r="M49" i="9"/>
  <c r="N49" i="9" s="1"/>
  <c r="V48" i="9"/>
  <c r="W48" i="9" s="1"/>
  <c r="U48" i="9"/>
  <c r="M48" i="9"/>
  <c r="N48" i="9" s="1"/>
  <c r="W47" i="9"/>
  <c r="V47" i="9"/>
  <c r="U47" i="9"/>
  <c r="M47" i="9"/>
  <c r="N47" i="9" s="1"/>
  <c r="V46" i="9"/>
  <c r="W46" i="9" s="1"/>
  <c r="U46" i="9"/>
  <c r="M46" i="9"/>
  <c r="N46" i="9" s="1"/>
  <c r="W45" i="9"/>
  <c r="V45" i="9"/>
  <c r="U45" i="9"/>
  <c r="M45" i="9"/>
  <c r="N45" i="9" s="1"/>
  <c r="W44" i="9"/>
  <c r="V44" i="9"/>
  <c r="U44" i="9"/>
  <c r="M44" i="9"/>
  <c r="N44" i="9" s="1"/>
  <c r="V43" i="9"/>
  <c r="W43" i="9" s="1"/>
  <c r="U43" i="9"/>
  <c r="M43" i="9"/>
  <c r="N43" i="9" s="1"/>
  <c r="V42" i="9"/>
  <c r="W42" i="9" s="1"/>
  <c r="U42" i="9"/>
  <c r="M42" i="9"/>
  <c r="N42" i="9" s="1"/>
  <c r="V41" i="9"/>
  <c r="W41" i="9" s="1"/>
  <c r="U41" i="9"/>
  <c r="M41" i="9"/>
  <c r="N41" i="9" s="1"/>
  <c r="V40" i="9"/>
  <c r="W40" i="9" s="1"/>
  <c r="U40" i="9"/>
  <c r="M40" i="9"/>
  <c r="N40" i="9" s="1"/>
  <c r="V39" i="9"/>
  <c r="W39" i="9" s="1"/>
  <c r="U39" i="9"/>
  <c r="M39" i="9"/>
  <c r="N39" i="9" s="1"/>
  <c r="W38" i="9"/>
  <c r="V38" i="9"/>
  <c r="U38" i="9"/>
  <c r="M38" i="9"/>
  <c r="N38" i="9" s="1"/>
  <c r="V37" i="9"/>
  <c r="W37" i="9" s="1"/>
  <c r="U37" i="9"/>
  <c r="M37" i="9"/>
  <c r="N37" i="9" s="1"/>
  <c r="W36" i="9"/>
  <c r="V36" i="9"/>
  <c r="U36" i="9"/>
  <c r="M36" i="9"/>
  <c r="N36" i="9" s="1"/>
  <c r="V35" i="9"/>
  <c r="W35" i="9" s="1"/>
  <c r="U35" i="9"/>
  <c r="M35" i="9"/>
  <c r="N35" i="9" s="1"/>
  <c r="V34" i="9"/>
  <c r="W34" i="9" s="1"/>
  <c r="U34" i="9"/>
  <c r="M34" i="9"/>
  <c r="N34" i="9" s="1"/>
  <c r="V33" i="9"/>
  <c r="W33" i="9" s="1"/>
  <c r="U33" i="9"/>
  <c r="M33" i="9"/>
  <c r="N33" i="9" s="1"/>
  <c r="V32" i="9"/>
  <c r="W32" i="9" s="1"/>
  <c r="U32" i="9"/>
  <c r="M32" i="9"/>
  <c r="N32" i="9" s="1"/>
  <c r="W31" i="9"/>
  <c r="V31" i="9"/>
  <c r="U31" i="9"/>
  <c r="M31" i="9"/>
  <c r="N31" i="9" s="1"/>
  <c r="V30" i="9"/>
  <c r="W30" i="9" s="1"/>
  <c r="U30" i="9"/>
  <c r="M30" i="9"/>
  <c r="N30" i="9" s="1"/>
  <c r="W29" i="9"/>
  <c r="V29" i="9"/>
  <c r="U29" i="9"/>
  <c r="M29" i="9"/>
  <c r="N29" i="9" s="1"/>
  <c r="V28" i="9"/>
  <c r="W28" i="9" s="1"/>
  <c r="U28" i="9"/>
  <c r="M28" i="9"/>
  <c r="N28" i="9" s="1"/>
  <c r="V27" i="9"/>
  <c r="W27" i="9" s="1"/>
  <c r="U27" i="9"/>
  <c r="M27" i="9"/>
  <c r="N27" i="9" s="1"/>
  <c r="V26" i="9"/>
  <c r="W26" i="9" s="1"/>
  <c r="U26" i="9"/>
  <c r="M26" i="9"/>
  <c r="N26" i="9" s="1"/>
  <c r="V25" i="9"/>
  <c r="W25" i="9" s="1"/>
  <c r="U25" i="9"/>
  <c r="M25" i="9"/>
  <c r="N25" i="9" s="1"/>
  <c r="V24" i="9"/>
  <c r="W24" i="9" s="1"/>
  <c r="U24" i="9"/>
  <c r="M24" i="9"/>
  <c r="N24" i="9" s="1"/>
  <c r="V23" i="9"/>
  <c r="W23" i="9" s="1"/>
  <c r="U23" i="9"/>
  <c r="M23" i="9"/>
  <c r="N23" i="9" s="1"/>
  <c r="W22" i="9"/>
  <c r="V22" i="9"/>
  <c r="U22" i="9"/>
  <c r="M22" i="9"/>
  <c r="N22" i="9" s="1"/>
  <c r="V21" i="9"/>
  <c r="W21" i="9" s="1"/>
  <c r="U21" i="9"/>
  <c r="M21" i="9"/>
  <c r="N21" i="9" s="1"/>
  <c r="W20" i="9"/>
  <c r="V20" i="9"/>
  <c r="U20" i="9"/>
  <c r="M20" i="9"/>
  <c r="N20" i="9" s="1"/>
  <c r="V19" i="9"/>
  <c r="W19" i="9" s="1"/>
  <c r="U19" i="9"/>
  <c r="M19" i="9"/>
  <c r="N19" i="9" s="1"/>
  <c r="V18" i="9"/>
  <c r="W18" i="9" s="1"/>
  <c r="U18" i="9"/>
  <c r="M18" i="9"/>
  <c r="N18" i="9" s="1"/>
  <c r="V17" i="9"/>
  <c r="W17" i="9" s="1"/>
  <c r="U17" i="9"/>
  <c r="M17" i="9"/>
  <c r="N17" i="9" s="1"/>
  <c r="V16" i="9"/>
  <c r="W16" i="9" s="1"/>
  <c r="U16" i="9"/>
  <c r="M16" i="9"/>
  <c r="N16" i="9" s="1"/>
  <c r="W15" i="9"/>
  <c r="V15" i="9"/>
  <c r="U15" i="9"/>
  <c r="M15" i="9"/>
  <c r="N15" i="9" s="1"/>
  <c r="W14" i="9"/>
  <c r="V14" i="9"/>
  <c r="U14" i="9"/>
  <c r="M14" i="9"/>
  <c r="N14" i="9" s="1"/>
  <c r="V13" i="9"/>
  <c r="W13" i="9" s="1"/>
  <c r="U13" i="9"/>
  <c r="M13" i="9"/>
  <c r="N13" i="9" s="1"/>
  <c r="W12" i="9"/>
  <c r="V12" i="9"/>
  <c r="U12" i="9"/>
  <c r="M12" i="9"/>
  <c r="N12" i="9" s="1"/>
  <c r="V11" i="9"/>
  <c r="W11" i="9" s="1"/>
  <c r="U11" i="9"/>
  <c r="M11" i="9"/>
  <c r="N11" i="9" s="1"/>
  <c r="V10" i="9"/>
  <c r="W10" i="9" s="1"/>
  <c r="U10" i="9"/>
  <c r="M10" i="9"/>
  <c r="N10" i="9" s="1"/>
  <c r="V9" i="9"/>
  <c r="W9" i="9" s="1"/>
  <c r="U9" i="9"/>
  <c r="M9" i="9"/>
  <c r="N9" i="9" s="1"/>
  <c r="V8" i="9"/>
  <c r="W8" i="9" s="1"/>
  <c r="U8" i="9"/>
  <c r="M8" i="9"/>
  <c r="N8" i="9" s="1"/>
  <c r="V7" i="9"/>
  <c r="W7" i="9" s="1"/>
  <c r="U7" i="9"/>
  <c r="M7" i="9"/>
  <c r="N7" i="9" s="1"/>
  <c r="W6" i="9"/>
  <c r="V6" i="9"/>
  <c r="U6" i="9"/>
  <c r="M6" i="9"/>
  <c r="N6" i="9" s="1"/>
  <c r="W105" i="8"/>
  <c r="V105" i="8"/>
  <c r="U105" i="8"/>
  <c r="M105" i="8"/>
  <c r="N105" i="8" s="1"/>
  <c r="W104" i="8"/>
  <c r="V104" i="8"/>
  <c r="U104" i="8"/>
  <c r="M104" i="8"/>
  <c r="N104" i="8" s="1"/>
  <c r="V103" i="8"/>
  <c r="W103" i="8" s="1"/>
  <c r="U103" i="8"/>
  <c r="M103" i="8"/>
  <c r="N103" i="8" s="1"/>
  <c r="V102" i="8"/>
  <c r="W102" i="8" s="1"/>
  <c r="U102" i="8"/>
  <c r="M102" i="8"/>
  <c r="N102" i="8" s="1"/>
  <c r="V101" i="8"/>
  <c r="W101" i="8" s="1"/>
  <c r="U101" i="8"/>
  <c r="M101" i="8"/>
  <c r="N101" i="8" s="1"/>
  <c r="V100" i="8"/>
  <c r="W100" i="8" s="1"/>
  <c r="U100" i="8"/>
  <c r="M100" i="8"/>
  <c r="N100" i="8" s="1"/>
  <c r="V99" i="8"/>
  <c r="W99" i="8" s="1"/>
  <c r="U99" i="8"/>
  <c r="M99" i="8"/>
  <c r="N99" i="8" s="1"/>
  <c r="V98" i="8"/>
  <c r="W98" i="8" s="1"/>
  <c r="U98" i="8"/>
  <c r="M98" i="8"/>
  <c r="N98" i="8" s="1"/>
  <c r="V97" i="8"/>
  <c r="W97" i="8" s="1"/>
  <c r="U97" i="8"/>
  <c r="M97" i="8"/>
  <c r="N97" i="8" s="1"/>
  <c r="W96" i="8"/>
  <c r="V96" i="8"/>
  <c r="U96" i="8"/>
  <c r="M96" i="8"/>
  <c r="N96" i="8" s="1"/>
  <c r="V95" i="8"/>
  <c r="W95" i="8" s="1"/>
  <c r="U95" i="8"/>
  <c r="M95" i="8"/>
  <c r="N95" i="8" s="1"/>
  <c r="V94" i="8"/>
  <c r="W94" i="8" s="1"/>
  <c r="U94" i="8"/>
  <c r="M94" i="8"/>
  <c r="N94" i="8" s="1"/>
  <c r="V93" i="8"/>
  <c r="W93" i="8" s="1"/>
  <c r="U93" i="8"/>
  <c r="M93" i="8"/>
  <c r="N93" i="8" s="1"/>
  <c r="V92" i="8"/>
  <c r="W92" i="8" s="1"/>
  <c r="U92" i="8"/>
  <c r="M92" i="8"/>
  <c r="N92" i="8" s="1"/>
  <c r="V91" i="8"/>
  <c r="W91" i="8" s="1"/>
  <c r="U91" i="8"/>
  <c r="M91" i="8"/>
  <c r="N91" i="8" s="1"/>
  <c r="V90" i="8"/>
  <c r="W90" i="8" s="1"/>
  <c r="U90" i="8"/>
  <c r="M90" i="8"/>
  <c r="N90" i="8" s="1"/>
  <c r="W89" i="8"/>
  <c r="V89" i="8"/>
  <c r="U89" i="8"/>
  <c r="M89" i="8"/>
  <c r="N89" i="8" s="1"/>
  <c r="V88" i="8"/>
  <c r="W88" i="8" s="1"/>
  <c r="U88" i="8"/>
  <c r="M88" i="8"/>
  <c r="N88" i="8" s="1"/>
  <c r="V87" i="8"/>
  <c r="W87" i="8" s="1"/>
  <c r="U87" i="8"/>
  <c r="M87" i="8"/>
  <c r="N87" i="8" s="1"/>
  <c r="V86" i="8"/>
  <c r="W86" i="8" s="1"/>
  <c r="U86" i="8"/>
  <c r="M86" i="8"/>
  <c r="N86" i="8" s="1"/>
  <c r="V85" i="8"/>
  <c r="W85" i="8" s="1"/>
  <c r="U85" i="8"/>
  <c r="M85" i="8"/>
  <c r="N85" i="8" s="1"/>
  <c r="V84" i="8"/>
  <c r="W84" i="8" s="1"/>
  <c r="U84" i="8"/>
  <c r="M84" i="8"/>
  <c r="N84" i="8" s="1"/>
  <c r="V83" i="8"/>
  <c r="W83" i="8" s="1"/>
  <c r="U83" i="8"/>
  <c r="M83" i="8"/>
  <c r="N83" i="8" s="1"/>
  <c r="V82" i="8"/>
  <c r="W82" i="8" s="1"/>
  <c r="U82" i="8"/>
  <c r="M82" i="8"/>
  <c r="N82" i="8" s="1"/>
  <c r="V81" i="8"/>
  <c r="W81" i="8" s="1"/>
  <c r="U81" i="8"/>
  <c r="M81" i="8"/>
  <c r="N81" i="8" s="1"/>
  <c r="W80" i="8"/>
  <c r="V80" i="8"/>
  <c r="U80" i="8"/>
  <c r="M80" i="8"/>
  <c r="N80" i="8" s="1"/>
  <c r="V79" i="8"/>
  <c r="W79" i="8" s="1"/>
  <c r="U79" i="8"/>
  <c r="M79" i="8"/>
  <c r="N79" i="8" s="1"/>
  <c r="V78" i="8"/>
  <c r="W78" i="8" s="1"/>
  <c r="U78" i="8"/>
  <c r="M78" i="8"/>
  <c r="N78" i="8" s="1"/>
  <c r="V77" i="8"/>
  <c r="W77" i="8" s="1"/>
  <c r="U77" i="8"/>
  <c r="M77" i="8"/>
  <c r="N77" i="8" s="1"/>
  <c r="V76" i="8"/>
  <c r="W76" i="8" s="1"/>
  <c r="U76" i="8"/>
  <c r="M76" i="8"/>
  <c r="N76" i="8" s="1"/>
  <c r="V75" i="8"/>
  <c r="W75" i="8" s="1"/>
  <c r="U75" i="8"/>
  <c r="M75" i="8"/>
  <c r="N75" i="8" s="1"/>
  <c r="V74" i="8"/>
  <c r="W74" i="8" s="1"/>
  <c r="U74" i="8"/>
  <c r="M74" i="8"/>
  <c r="N74" i="8" s="1"/>
  <c r="W73" i="8"/>
  <c r="V73" i="8"/>
  <c r="U73" i="8"/>
  <c r="M73" i="8"/>
  <c r="N73" i="8" s="1"/>
  <c r="V72" i="8"/>
  <c r="W72" i="8" s="1"/>
  <c r="U72" i="8"/>
  <c r="M72" i="8"/>
  <c r="N72" i="8" s="1"/>
  <c r="V71" i="8"/>
  <c r="W71" i="8" s="1"/>
  <c r="U71" i="8"/>
  <c r="M71" i="8"/>
  <c r="N71" i="8" s="1"/>
  <c r="V70" i="8"/>
  <c r="W70" i="8" s="1"/>
  <c r="U70" i="8"/>
  <c r="M70" i="8"/>
  <c r="N70" i="8" s="1"/>
  <c r="V69" i="8"/>
  <c r="W69" i="8" s="1"/>
  <c r="U69" i="8"/>
  <c r="M69" i="8"/>
  <c r="N69" i="8" s="1"/>
  <c r="V68" i="8"/>
  <c r="W68" i="8" s="1"/>
  <c r="U68" i="8"/>
  <c r="M68" i="8"/>
  <c r="N68" i="8" s="1"/>
  <c r="W67" i="8"/>
  <c r="V67" i="8"/>
  <c r="U67" i="8"/>
  <c r="M67" i="8"/>
  <c r="N67" i="8" s="1"/>
  <c r="V66" i="8"/>
  <c r="W66" i="8" s="1"/>
  <c r="U66" i="8"/>
  <c r="M66" i="8"/>
  <c r="N66" i="8" s="1"/>
  <c r="W65" i="8"/>
  <c r="V65" i="8"/>
  <c r="U65" i="8"/>
  <c r="M65" i="8"/>
  <c r="N65" i="8" s="1"/>
  <c r="W64" i="8"/>
  <c r="V64" i="8"/>
  <c r="U64" i="8"/>
  <c r="M64" i="8"/>
  <c r="N64" i="8" s="1"/>
  <c r="V63" i="8"/>
  <c r="W63" i="8" s="1"/>
  <c r="U63" i="8"/>
  <c r="M63" i="8"/>
  <c r="N63" i="8" s="1"/>
  <c r="W62" i="8"/>
  <c r="V62" i="8"/>
  <c r="U62" i="8"/>
  <c r="M62" i="8"/>
  <c r="N62" i="8" s="1"/>
  <c r="V61" i="8"/>
  <c r="W61" i="8" s="1"/>
  <c r="U61" i="8"/>
  <c r="M61" i="8"/>
  <c r="N61" i="8" s="1"/>
  <c r="W60" i="8"/>
  <c r="V60" i="8"/>
  <c r="U60" i="8"/>
  <c r="M60" i="8"/>
  <c r="N60" i="8" s="1"/>
  <c r="V59" i="8"/>
  <c r="W59" i="8" s="1"/>
  <c r="U59" i="8"/>
  <c r="M59" i="8"/>
  <c r="N59" i="8" s="1"/>
  <c r="W58" i="8"/>
  <c r="V58" i="8"/>
  <c r="U58" i="8"/>
  <c r="M58" i="8"/>
  <c r="N58" i="8" s="1"/>
  <c r="V57" i="8"/>
  <c r="W57" i="8" s="1"/>
  <c r="U57" i="8"/>
  <c r="M57" i="8"/>
  <c r="N57" i="8" s="1"/>
  <c r="W56" i="8"/>
  <c r="V56" i="8"/>
  <c r="U56" i="8"/>
  <c r="M56" i="8"/>
  <c r="N56" i="8" s="1"/>
  <c r="V55" i="8"/>
  <c r="W55" i="8" s="1"/>
  <c r="U55" i="8"/>
  <c r="M55" i="8"/>
  <c r="N55" i="8" s="1"/>
  <c r="V54" i="8"/>
  <c r="W54" i="8" s="1"/>
  <c r="U54" i="8"/>
  <c r="M54" i="8"/>
  <c r="N54" i="8" s="1"/>
  <c r="V53" i="8"/>
  <c r="W53" i="8" s="1"/>
  <c r="U53" i="8"/>
  <c r="M53" i="8"/>
  <c r="N53" i="8" s="1"/>
  <c r="V52" i="8"/>
  <c r="W52" i="8" s="1"/>
  <c r="U52" i="8"/>
  <c r="M52" i="8"/>
  <c r="N52" i="8" s="1"/>
  <c r="V51" i="8"/>
  <c r="W51" i="8" s="1"/>
  <c r="U51" i="8"/>
  <c r="M51" i="8"/>
  <c r="N51" i="8" s="1"/>
  <c r="V50" i="8"/>
  <c r="W50" i="8" s="1"/>
  <c r="U50" i="8"/>
  <c r="M50" i="8"/>
  <c r="N50" i="8" s="1"/>
  <c r="W49" i="8"/>
  <c r="V49" i="8"/>
  <c r="U49" i="8"/>
  <c r="M49" i="8"/>
  <c r="N49" i="8" s="1"/>
  <c r="V48" i="8"/>
  <c r="W48" i="8" s="1"/>
  <c r="U48" i="8"/>
  <c r="M48" i="8"/>
  <c r="N48" i="8" s="1"/>
  <c r="W47" i="8"/>
  <c r="V47" i="8"/>
  <c r="U47" i="8"/>
  <c r="M47" i="8"/>
  <c r="N47" i="8" s="1"/>
  <c r="V46" i="8"/>
  <c r="W46" i="8" s="1"/>
  <c r="U46" i="8"/>
  <c r="M46" i="8"/>
  <c r="N46" i="8" s="1"/>
  <c r="V45" i="8"/>
  <c r="W45" i="8" s="1"/>
  <c r="U45" i="8"/>
  <c r="M45" i="8"/>
  <c r="N45" i="8" s="1"/>
  <c r="W44" i="8"/>
  <c r="V44" i="8"/>
  <c r="U44" i="8"/>
  <c r="M44" i="8"/>
  <c r="N44" i="8" s="1"/>
  <c r="V43" i="8"/>
  <c r="W43" i="8" s="1"/>
  <c r="U43" i="8"/>
  <c r="M43" i="8"/>
  <c r="N43" i="8" s="1"/>
  <c r="W42" i="8"/>
  <c r="V42" i="8"/>
  <c r="U42" i="8"/>
  <c r="M42" i="8"/>
  <c r="N42" i="8" s="1"/>
  <c r="V41" i="8"/>
  <c r="W41" i="8" s="1"/>
  <c r="U41" i="8"/>
  <c r="M41" i="8"/>
  <c r="N41" i="8" s="1"/>
  <c r="W40" i="8"/>
  <c r="V40" i="8"/>
  <c r="U40" i="8"/>
  <c r="M40" i="8"/>
  <c r="N40" i="8" s="1"/>
  <c r="V39" i="8"/>
  <c r="W39" i="8" s="1"/>
  <c r="U39" i="8"/>
  <c r="M39" i="8"/>
  <c r="N39" i="8" s="1"/>
  <c r="W38" i="8"/>
  <c r="V38" i="8"/>
  <c r="U38" i="8"/>
  <c r="M38" i="8"/>
  <c r="N38" i="8" s="1"/>
  <c r="V37" i="8"/>
  <c r="W37" i="8" s="1"/>
  <c r="U37" i="8"/>
  <c r="M37" i="8"/>
  <c r="N37" i="8" s="1"/>
  <c r="W36" i="8"/>
  <c r="V36" i="8"/>
  <c r="U36" i="8"/>
  <c r="M36" i="8"/>
  <c r="N36" i="8" s="1"/>
  <c r="V35" i="8"/>
  <c r="W35" i="8" s="1"/>
  <c r="U35" i="8"/>
  <c r="M35" i="8"/>
  <c r="N35" i="8" s="1"/>
  <c r="V34" i="8"/>
  <c r="W34" i="8" s="1"/>
  <c r="U34" i="8"/>
  <c r="M34" i="8"/>
  <c r="N34" i="8" s="1"/>
  <c r="V33" i="8"/>
  <c r="W33" i="8" s="1"/>
  <c r="U33" i="8"/>
  <c r="M33" i="8"/>
  <c r="N33" i="8" s="1"/>
  <c r="V32" i="8"/>
  <c r="W32" i="8" s="1"/>
  <c r="U32" i="8"/>
  <c r="M32" i="8"/>
  <c r="N32" i="8" s="1"/>
  <c r="W31" i="8"/>
  <c r="V31" i="8"/>
  <c r="U31" i="8"/>
  <c r="M31" i="8"/>
  <c r="N31" i="8" s="1"/>
  <c r="V30" i="8"/>
  <c r="W30" i="8" s="1"/>
  <c r="U30" i="8"/>
  <c r="M30" i="8"/>
  <c r="N30" i="8" s="1"/>
  <c r="W29" i="8"/>
  <c r="V29" i="8"/>
  <c r="U29" i="8"/>
  <c r="M29" i="8"/>
  <c r="N29" i="8" s="1"/>
  <c r="V28" i="8"/>
  <c r="W28" i="8" s="1"/>
  <c r="U28" i="8"/>
  <c r="M28" i="8"/>
  <c r="N28" i="8" s="1"/>
  <c r="V27" i="8"/>
  <c r="W27" i="8" s="1"/>
  <c r="U27" i="8"/>
  <c r="M27" i="8"/>
  <c r="N27" i="8" s="1"/>
  <c r="V26" i="8"/>
  <c r="W26" i="8" s="1"/>
  <c r="U26" i="8"/>
  <c r="M26" i="8"/>
  <c r="N26" i="8" s="1"/>
  <c r="V25" i="8"/>
  <c r="W25" i="8" s="1"/>
  <c r="U25" i="8"/>
  <c r="N25" i="8"/>
  <c r="M25" i="8"/>
  <c r="V24" i="8"/>
  <c r="W24" i="8" s="1"/>
  <c r="U24" i="8"/>
  <c r="M24" i="8"/>
  <c r="N24" i="8" s="1"/>
  <c r="V23" i="8"/>
  <c r="W23" i="8" s="1"/>
  <c r="U23" i="8"/>
  <c r="N23" i="8"/>
  <c r="M23" i="8"/>
  <c r="V22" i="8"/>
  <c r="W22" i="8" s="1"/>
  <c r="U22" i="8"/>
  <c r="M22" i="8"/>
  <c r="N22" i="8" s="1"/>
  <c r="V21" i="8"/>
  <c r="W21" i="8" s="1"/>
  <c r="U21" i="8"/>
  <c r="N21" i="8"/>
  <c r="M21" i="8"/>
  <c r="V20" i="8"/>
  <c r="W20" i="8" s="1"/>
  <c r="U20" i="8"/>
  <c r="M20" i="8"/>
  <c r="N20" i="8" s="1"/>
  <c r="V19" i="8"/>
  <c r="W19" i="8" s="1"/>
  <c r="U19" i="8"/>
  <c r="N19" i="8"/>
  <c r="M19" i="8"/>
  <c r="V18" i="8"/>
  <c r="W18" i="8" s="1"/>
  <c r="U18" i="8"/>
  <c r="M18" i="8"/>
  <c r="N18" i="8" s="1"/>
  <c r="V17" i="8"/>
  <c r="W17" i="8" s="1"/>
  <c r="U17" i="8"/>
  <c r="M17" i="8"/>
  <c r="N17" i="8" s="1"/>
  <c r="V16" i="8"/>
  <c r="W16" i="8" s="1"/>
  <c r="U16" i="8"/>
  <c r="M16" i="8"/>
  <c r="N16" i="8" s="1"/>
  <c r="O25" i="8" s="1"/>
  <c r="R7" i="8" s="1"/>
  <c r="W15" i="8"/>
  <c r="V15" i="8"/>
  <c r="U15" i="8"/>
  <c r="N15" i="8"/>
  <c r="M15" i="8"/>
  <c r="V14" i="8"/>
  <c r="W14" i="8" s="1"/>
  <c r="U14" i="8"/>
  <c r="M14" i="8"/>
  <c r="N14" i="8" s="1"/>
  <c r="V13" i="8"/>
  <c r="W13" i="8" s="1"/>
  <c r="U13" i="8"/>
  <c r="N13" i="8"/>
  <c r="M13" i="8"/>
  <c r="V12" i="8"/>
  <c r="W12" i="8" s="1"/>
  <c r="U12" i="8"/>
  <c r="M12" i="8"/>
  <c r="N12" i="8" s="1"/>
  <c r="V11" i="8"/>
  <c r="W11" i="8" s="1"/>
  <c r="U11" i="8"/>
  <c r="M11" i="8"/>
  <c r="N11" i="8" s="1"/>
  <c r="W10" i="8"/>
  <c r="V10" i="8"/>
  <c r="U10" i="8"/>
  <c r="M10" i="8"/>
  <c r="N10" i="8" s="1"/>
  <c r="V9" i="8"/>
  <c r="W9" i="8" s="1"/>
  <c r="U9" i="8"/>
  <c r="M9" i="8"/>
  <c r="N9" i="8" s="1"/>
  <c r="W8" i="8"/>
  <c r="V8" i="8"/>
  <c r="U8" i="8"/>
  <c r="M8" i="8"/>
  <c r="N8" i="8" s="1"/>
  <c r="V7" i="8"/>
  <c r="W7" i="8" s="1"/>
  <c r="U7" i="8"/>
  <c r="M7" i="8"/>
  <c r="N7" i="8" s="1"/>
  <c r="V6" i="8"/>
  <c r="W6" i="8" s="1"/>
  <c r="U6" i="8"/>
  <c r="M6" i="8"/>
  <c r="N6" i="8" s="1"/>
  <c r="V105" i="7"/>
  <c r="W105" i="7" s="1"/>
  <c r="U105" i="7"/>
  <c r="M105" i="7"/>
  <c r="N105" i="7" s="1"/>
  <c r="V104" i="7"/>
  <c r="W104" i="7" s="1"/>
  <c r="U104" i="7"/>
  <c r="M104" i="7"/>
  <c r="N104" i="7" s="1"/>
  <c r="V103" i="7"/>
  <c r="W103" i="7" s="1"/>
  <c r="U103" i="7"/>
  <c r="M103" i="7"/>
  <c r="N103" i="7" s="1"/>
  <c r="W102" i="7"/>
  <c r="V102" i="7"/>
  <c r="U102" i="7"/>
  <c r="M102" i="7"/>
  <c r="N102" i="7" s="1"/>
  <c r="V101" i="7"/>
  <c r="W101" i="7" s="1"/>
  <c r="U101" i="7"/>
  <c r="M101" i="7"/>
  <c r="N101" i="7" s="1"/>
  <c r="V100" i="7"/>
  <c r="W100" i="7" s="1"/>
  <c r="U100" i="7"/>
  <c r="M100" i="7"/>
  <c r="N100" i="7" s="1"/>
  <c r="V99" i="7"/>
  <c r="W99" i="7" s="1"/>
  <c r="U99" i="7"/>
  <c r="M99" i="7"/>
  <c r="N99" i="7" s="1"/>
  <c r="V98" i="7"/>
  <c r="W98" i="7" s="1"/>
  <c r="U98" i="7"/>
  <c r="M98" i="7"/>
  <c r="N98" i="7" s="1"/>
  <c r="V97" i="7"/>
  <c r="W97" i="7" s="1"/>
  <c r="U97" i="7"/>
  <c r="M97" i="7"/>
  <c r="N97" i="7" s="1"/>
  <c r="S15" i="7" s="1"/>
  <c r="V96" i="7"/>
  <c r="W96" i="7" s="1"/>
  <c r="U96" i="7"/>
  <c r="M96" i="7"/>
  <c r="N96" i="7" s="1"/>
  <c r="W95" i="7"/>
  <c r="V95" i="7"/>
  <c r="U95" i="7"/>
  <c r="M95" i="7"/>
  <c r="N95" i="7" s="1"/>
  <c r="V94" i="7"/>
  <c r="W94" i="7" s="1"/>
  <c r="U94" i="7"/>
  <c r="M94" i="7"/>
  <c r="N94" i="7" s="1"/>
  <c r="V93" i="7"/>
  <c r="W93" i="7" s="1"/>
  <c r="U93" i="7"/>
  <c r="M93" i="7"/>
  <c r="N93" i="7" s="1"/>
  <c r="W92" i="7"/>
  <c r="V92" i="7"/>
  <c r="U92" i="7"/>
  <c r="M92" i="7"/>
  <c r="N92" i="7" s="1"/>
  <c r="W91" i="7"/>
  <c r="V91" i="7"/>
  <c r="U91" i="7"/>
  <c r="M91" i="7"/>
  <c r="N91" i="7" s="1"/>
  <c r="V90" i="7"/>
  <c r="W90" i="7" s="1"/>
  <c r="U90" i="7"/>
  <c r="M90" i="7"/>
  <c r="N90" i="7" s="1"/>
  <c r="V89" i="7"/>
  <c r="W89" i="7" s="1"/>
  <c r="U89" i="7"/>
  <c r="M89" i="7"/>
  <c r="N89" i="7" s="1"/>
  <c r="W88" i="7"/>
  <c r="V88" i="7"/>
  <c r="U88" i="7"/>
  <c r="M88" i="7"/>
  <c r="N88" i="7" s="1"/>
  <c r="W87" i="7"/>
  <c r="V87" i="7"/>
  <c r="U87" i="7"/>
  <c r="M87" i="7"/>
  <c r="N87" i="7" s="1"/>
  <c r="V86" i="7"/>
  <c r="W86" i="7" s="1"/>
  <c r="U86" i="7"/>
  <c r="M86" i="7"/>
  <c r="N86" i="7" s="1"/>
  <c r="V85" i="7"/>
  <c r="W85" i="7" s="1"/>
  <c r="U85" i="7"/>
  <c r="M85" i="7"/>
  <c r="N85" i="7" s="1"/>
  <c r="W84" i="7"/>
  <c r="V84" i="7"/>
  <c r="U84" i="7"/>
  <c r="M84" i="7"/>
  <c r="N84" i="7" s="1"/>
  <c r="V83" i="7"/>
  <c r="W83" i="7" s="1"/>
  <c r="U83" i="7"/>
  <c r="M83" i="7"/>
  <c r="N83" i="7" s="1"/>
  <c r="V82" i="7"/>
  <c r="W82" i="7" s="1"/>
  <c r="U82" i="7"/>
  <c r="M82" i="7"/>
  <c r="N82" i="7" s="1"/>
  <c r="W81" i="7"/>
  <c r="V81" i="7"/>
  <c r="U81" i="7"/>
  <c r="M81" i="7"/>
  <c r="N81" i="7" s="1"/>
  <c r="W80" i="7"/>
  <c r="V80" i="7"/>
  <c r="U80" i="7"/>
  <c r="M80" i="7"/>
  <c r="N80" i="7" s="1"/>
  <c r="V79" i="7"/>
  <c r="W79" i="7" s="1"/>
  <c r="U79" i="7"/>
  <c r="M79" i="7"/>
  <c r="N79" i="7" s="1"/>
  <c r="V78" i="7"/>
  <c r="W78" i="7" s="1"/>
  <c r="U78" i="7"/>
  <c r="M78" i="7"/>
  <c r="N78" i="7" s="1"/>
  <c r="W77" i="7"/>
  <c r="V77" i="7"/>
  <c r="U77" i="7"/>
  <c r="M77" i="7"/>
  <c r="N77" i="7" s="1"/>
  <c r="W76" i="7"/>
  <c r="V76" i="7"/>
  <c r="U76" i="7"/>
  <c r="M76" i="7"/>
  <c r="N76" i="7" s="1"/>
  <c r="V75" i="7"/>
  <c r="W75" i="7" s="1"/>
  <c r="U75" i="7"/>
  <c r="M75" i="7"/>
  <c r="N75" i="7" s="1"/>
  <c r="W74" i="7"/>
  <c r="V74" i="7"/>
  <c r="U74" i="7"/>
  <c r="M74" i="7"/>
  <c r="N74" i="7" s="1"/>
  <c r="W73" i="7"/>
  <c r="V73" i="7"/>
  <c r="U73" i="7"/>
  <c r="M73" i="7"/>
  <c r="N73" i="7" s="1"/>
  <c r="V72" i="7"/>
  <c r="W72" i="7" s="1"/>
  <c r="U72" i="7"/>
  <c r="M72" i="7"/>
  <c r="N72" i="7" s="1"/>
  <c r="V71" i="7"/>
  <c r="W71" i="7" s="1"/>
  <c r="U71" i="7"/>
  <c r="M71" i="7"/>
  <c r="N71" i="7" s="1"/>
  <c r="W70" i="7"/>
  <c r="V70" i="7"/>
  <c r="U70" i="7"/>
  <c r="M70" i="7"/>
  <c r="N70" i="7" s="1"/>
  <c r="W69" i="7"/>
  <c r="V69" i="7"/>
  <c r="U69" i="7"/>
  <c r="M69" i="7"/>
  <c r="N69" i="7" s="1"/>
  <c r="V68" i="7"/>
  <c r="W68" i="7" s="1"/>
  <c r="U68" i="7"/>
  <c r="M68" i="7"/>
  <c r="N68" i="7" s="1"/>
  <c r="V67" i="7"/>
  <c r="W67" i="7" s="1"/>
  <c r="U67" i="7"/>
  <c r="M67" i="7"/>
  <c r="N67" i="7" s="1"/>
  <c r="W66" i="7"/>
  <c r="V66" i="7"/>
  <c r="U66" i="7"/>
  <c r="M66" i="7"/>
  <c r="N66" i="7" s="1"/>
  <c r="W65" i="7"/>
  <c r="V65" i="7"/>
  <c r="U65" i="7"/>
  <c r="N65" i="7"/>
  <c r="M65" i="7"/>
  <c r="V64" i="7"/>
  <c r="W64" i="7" s="1"/>
  <c r="U64" i="7"/>
  <c r="M64" i="7"/>
  <c r="N64" i="7" s="1"/>
  <c r="V63" i="7"/>
  <c r="W63" i="7" s="1"/>
  <c r="U63" i="7"/>
  <c r="M63" i="7"/>
  <c r="N63" i="7" s="1"/>
  <c r="V62" i="7"/>
  <c r="W62" i="7" s="1"/>
  <c r="U62" i="7"/>
  <c r="N62" i="7"/>
  <c r="M62" i="7"/>
  <c r="V61" i="7"/>
  <c r="W61" i="7" s="1"/>
  <c r="U61" i="7"/>
  <c r="N61" i="7"/>
  <c r="M61" i="7"/>
  <c r="V60" i="7"/>
  <c r="W60" i="7" s="1"/>
  <c r="U60" i="7"/>
  <c r="M60" i="7"/>
  <c r="N60" i="7" s="1"/>
  <c r="V59" i="7"/>
  <c r="W59" i="7" s="1"/>
  <c r="U59" i="7"/>
  <c r="M59" i="7"/>
  <c r="N59" i="7" s="1"/>
  <c r="V58" i="7"/>
  <c r="W58" i="7" s="1"/>
  <c r="U58" i="7"/>
  <c r="N58" i="7"/>
  <c r="M58" i="7"/>
  <c r="V57" i="7"/>
  <c r="W57" i="7" s="1"/>
  <c r="U57" i="7"/>
  <c r="N57" i="7"/>
  <c r="M57" i="7"/>
  <c r="V56" i="7"/>
  <c r="W56" i="7" s="1"/>
  <c r="U56" i="7"/>
  <c r="M56" i="7"/>
  <c r="N56" i="7" s="1"/>
  <c r="S11" i="7" s="1"/>
  <c r="V55" i="7"/>
  <c r="W55" i="7" s="1"/>
  <c r="U55" i="7"/>
  <c r="N55" i="7"/>
  <c r="M55" i="7"/>
  <c r="V54" i="7"/>
  <c r="W54" i="7" s="1"/>
  <c r="U54" i="7"/>
  <c r="N54" i="7"/>
  <c r="M54" i="7"/>
  <c r="V53" i="7"/>
  <c r="W53" i="7" s="1"/>
  <c r="U53" i="7"/>
  <c r="M53" i="7"/>
  <c r="N53" i="7" s="1"/>
  <c r="V52" i="7"/>
  <c r="W52" i="7" s="1"/>
  <c r="U52" i="7"/>
  <c r="M52" i="7"/>
  <c r="N52" i="7" s="1"/>
  <c r="V51" i="7"/>
  <c r="W51" i="7" s="1"/>
  <c r="U51" i="7"/>
  <c r="N51" i="7"/>
  <c r="M51" i="7"/>
  <c r="V50" i="7"/>
  <c r="W50" i="7" s="1"/>
  <c r="U50" i="7"/>
  <c r="N50" i="7"/>
  <c r="M50" i="7"/>
  <c r="V49" i="7"/>
  <c r="W49" i="7" s="1"/>
  <c r="U49" i="7"/>
  <c r="M49" i="7"/>
  <c r="N49" i="7" s="1"/>
  <c r="V48" i="7"/>
  <c r="W48" i="7" s="1"/>
  <c r="U48" i="7"/>
  <c r="M48" i="7"/>
  <c r="N48" i="7" s="1"/>
  <c r="V47" i="7"/>
  <c r="W47" i="7" s="1"/>
  <c r="U47" i="7"/>
  <c r="N47" i="7"/>
  <c r="M47" i="7"/>
  <c r="V46" i="7"/>
  <c r="W46" i="7" s="1"/>
  <c r="U46" i="7"/>
  <c r="N46" i="7"/>
  <c r="M46" i="7"/>
  <c r="V45" i="7"/>
  <c r="W45" i="7" s="1"/>
  <c r="U45" i="7"/>
  <c r="M45" i="7"/>
  <c r="N45" i="7" s="1"/>
  <c r="V44" i="7"/>
  <c r="W44" i="7" s="1"/>
  <c r="U44" i="7"/>
  <c r="N44" i="7"/>
  <c r="M44" i="7"/>
  <c r="V43" i="7"/>
  <c r="W43" i="7" s="1"/>
  <c r="U43" i="7"/>
  <c r="N43" i="7"/>
  <c r="M43" i="7"/>
  <c r="W42" i="7"/>
  <c r="V42" i="7"/>
  <c r="U42" i="7"/>
  <c r="M42" i="7"/>
  <c r="N42" i="7" s="1"/>
  <c r="W41" i="7"/>
  <c r="V41" i="7"/>
  <c r="U41" i="7"/>
  <c r="M41" i="7"/>
  <c r="N41" i="7" s="1"/>
  <c r="W40" i="7"/>
  <c r="V40" i="7"/>
  <c r="U40" i="7"/>
  <c r="M40" i="7"/>
  <c r="N40" i="7" s="1"/>
  <c r="V39" i="7"/>
  <c r="W39" i="7" s="1"/>
  <c r="U39" i="7"/>
  <c r="M39" i="7"/>
  <c r="N39" i="7" s="1"/>
  <c r="V38" i="7"/>
  <c r="W38" i="7" s="1"/>
  <c r="U38" i="7"/>
  <c r="M38" i="7"/>
  <c r="N38" i="7" s="1"/>
  <c r="V37" i="7"/>
  <c r="W37" i="7" s="1"/>
  <c r="U37" i="7"/>
  <c r="M37" i="7"/>
  <c r="N37" i="7" s="1"/>
  <c r="V36" i="7"/>
  <c r="W36" i="7" s="1"/>
  <c r="U36" i="7"/>
  <c r="N36" i="7"/>
  <c r="M36" i="7"/>
  <c r="V35" i="7"/>
  <c r="W35" i="7" s="1"/>
  <c r="U35" i="7"/>
  <c r="M35" i="7"/>
  <c r="N35" i="7" s="1"/>
  <c r="V34" i="7"/>
  <c r="W34" i="7" s="1"/>
  <c r="U34" i="7"/>
  <c r="N34" i="7"/>
  <c r="M34" i="7"/>
  <c r="W33" i="7"/>
  <c r="V33" i="7"/>
  <c r="U33" i="7"/>
  <c r="M33" i="7"/>
  <c r="N33" i="7" s="1"/>
  <c r="V32" i="7"/>
  <c r="W32" i="7" s="1"/>
  <c r="U32" i="7"/>
  <c r="M32" i="7"/>
  <c r="N32" i="7" s="1"/>
  <c r="V31" i="7"/>
  <c r="W31" i="7" s="1"/>
  <c r="U31" i="7"/>
  <c r="M31" i="7"/>
  <c r="N31" i="7" s="1"/>
  <c r="V30" i="7"/>
  <c r="W30" i="7" s="1"/>
  <c r="U30" i="7"/>
  <c r="M30" i="7"/>
  <c r="N30" i="7" s="1"/>
  <c r="V29" i="7"/>
  <c r="W29" i="7" s="1"/>
  <c r="U29" i="7"/>
  <c r="M29" i="7"/>
  <c r="N29" i="7" s="1"/>
  <c r="V28" i="7"/>
  <c r="W28" i="7" s="1"/>
  <c r="U28" i="7"/>
  <c r="M28" i="7"/>
  <c r="N28" i="7" s="1"/>
  <c r="V27" i="7"/>
  <c r="W27" i="7" s="1"/>
  <c r="U27" i="7"/>
  <c r="M27" i="7"/>
  <c r="N27" i="7" s="1"/>
  <c r="V26" i="7"/>
  <c r="W26" i="7" s="1"/>
  <c r="U26" i="7"/>
  <c r="M26" i="7"/>
  <c r="N26" i="7" s="1"/>
  <c r="V25" i="7"/>
  <c r="W25" i="7" s="1"/>
  <c r="U25" i="7"/>
  <c r="N25" i="7"/>
  <c r="M25" i="7"/>
  <c r="W24" i="7"/>
  <c r="V24" i="7"/>
  <c r="U24" i="7"/>
  <c r="M24" i="7"/>
  <c r="N24" i="7" s="1"/>
  <c r="W23" i="7"/>
  <c r="V23" i="7"/>
  <c r="U23" i="7"/>
  <c r="M23" i="7"/>
  <c r="N23" i="7" s="1"/>
  <c r="V22" i="7"/>
  <c r="W22" i="7" s="1"/>
  <c r="U22" i="7"/>
  <c r="M22" i="7"/>
  <c r="N22" i="7" s="1"/>
  <c r="V21" i="7"/>
  <c r="W21" i="7" s="1"/>
  <c r="U21" i="7"/>
  <c r="M21" i="7"/>
  <c r="N21" i="7" s="1"/>
  <c r="W20" i="7"/>
  <c r="V20" i="7"/>
  <c r="U20" i="7"/>
  <c r="M20" i="7"/>
  <c r="N20" i="7" s="1"/>
  <c r="W19" i="7"/>
  <c r="V19" i="7"/>
  <c r="U19" i="7"/>
  <c r="M19" i="7"/>
  <c r="N19" i="7" s="1"/>
  <c r="W18" i="7"/>
  <c r="V18" i="7"/>
  <c r="U18" i="7"/>
  <c r="M18" i="7"/>
  <c r="N18" i="7" s="1"/>
  <c r="V17" i="7"/>
  <c r="W17" i="7" s="1"/>
  <c r="U17" i="7"/>
  <c r="M17" i="7"/>
  <c r="N17" i="7" s="1"/>
  <c r="V16" i="7"/>
  <c r="W16" i="7" s="1"/>
  <c r="U16" i="7"/>
  <c r="M16" i="7"/>
  <c r="N16" i="7" s="1"/>
  <c r="V15" i="7"/>
  <c r="W15" i="7" s="1"/>
  <c r="U15" i="7"/>
  <c r="N15" i="7"/>
  <c r="M15" i="7"/>
  <c r="W14" i="7"/>
  <c r="V14" i="7"/>
  <c r="U14" i="7"/>
  <c r="M14" i="7"/>
  <c r="N14" i="7" s="1"/>
  <c r="V13" i="7"/>
  <c r="W13" i="7" s="1"/>
  <c r="U13" i="7"/>
  <c r="N13" i="7"/>
  <c r="M13" i="7"/>
  <c r="W12" i="7"/>
  <c r="V12" i="7"/>
  <c r="U12" i="7"/>
  <c r="M12" i="7"/>
  <c r="N12" i="7" s="1"/>
  <c r="V11" i="7"/>
  <c r="W11" i="7" s="1"/>
  <c r="U11" i="7"/>
  <c r="M11" i="7"/>
  <c r="N11" i="7" s="1"/>
  <c r="V10" i="7"/>
  <c r="W10" i="7" s="1"/>
  <c r="U10" i="7"/>
  <c r="S10" i="7"/>
  <c r="M10" i="7"/>
  <c r="N10" i="7" s="1"/>
  <c r="W9" i="7"/>
  <c r="V9" i="7"/>
  <c r="U9" i="7"/>
  <c r="M9" i="7"/>
  <c r="N9" i="7" s="1"/>
  <c r="V8" i="7"/>
  <c r="W8" i="7" s="1"/>
  <c r="U8" i="7"/>
  <c r="N8" i="7"/>
  <c r="M8" i="7"/>
  <c r="V7" i="7"/>
  <c r="W7" i="7" s="1"/>
  <c r="U7" i="7"/>
  <c r="N7" i="7"/>
  <c r="M7" i="7"/>
  <c r="W6" i="7"/>
  <c r="V6" i="7"/>
  <c r="U6" i="7"/>
  <c r="M6" i="7"/>
  <c r="N6" i="7" s="1"/>
  <c r="S10" i="11" l="1"/>
  <c r="S12" i="11"/>
  <c r="S14" i="11"/>
  <c r="O75" i="10"/>
  <c r="R12" i="10" s="1"/>
  <c r="O35" i="10"/>
  <c r="R8" i="10" s="1"/>
  <c r="S7" i="10"/>
  <c r="S8" i="10"/>
  <c r="S12" i="10"/>
  <c r="R17" i="10"/>
  <c r="S7" i="9"/>
  <c r="S10" i="9"/>
  <c r="S14" i="9"/>
  <c r="O35" i="9"/>
  <c r="R8" i="9" s="1"/>
  <c r="S12" i="9"/>
  <c r="O55" i="9"/>
  <c r="R10" i="9" s="1"/>
  <c r="O95" i="9"/>
  <c r="R14" i="9" s="1"/>
  <c r="O75" i="8"/>
  <c r="R12" i="8" s="1"/>
  <c r="O35" i="8"/>
  <c r="R8" i="8" s="1"/>
  <c r="O85" i="7"/>
  <c r="R13" i="7" s="1"/>
  <c r="S13" i="7"/>
  <c r="S14" i="7"/>
  <c r="O65" i="7"/>
  <c r="R11" i="7" s="1"/>
  <c r="S9" i="7"/>
  <c r="O55" i="7"/>
  <c r="R10" i="7" s="1"/>
  <c r="O95" i="7"/>
  <c r="R14" i="7" s="1"/>
  <c r="O105" i="7"/>
  <c r="R15" i="7" s="1"/>
  <c r="S6" i="7"/>
  <c r="O45" i="11"/>
  <c r="R9" i="11" s="1"/>
  <c r="S9" i="11"/>
  <c r="S11" i="11"/>
  <c r="O65" i="11"/>
  <c r="R11" i="11" s="1"/>
  <c r="S7" i="11"/>
  <c r="R17" i="11"/>
  <c r="O15" i="11"/>
  <c r="R6" i="11" s="1"/>
  <c r="S6" i="11"/>
  <c r="O85" i="11"/>
  <c r="R13" i="11" s="1"/>
  <c r="S13" i="11"/>
  <c r="O25" i="11"/>
  <c r="R7" i="11" s="1"/>
  <c r="O35" i="11"/>
  <c r="R8" i="11" s="1"/>
  <c r="O55" i="11"/>
  <c r="R10" i="11" s="1"/>
  <c r="O75" i="11"/>
  <c r="R12" i="11" s="1"/>
  <c r="O95" i="11"/>
  <c r="R14" i="11" s="1"/>
  <c r="O105" i="11"/>
  <c r="R15" i="11" s="1"/>
  <c r="S15" i="11"/>
  <c r="S8" i="11"/>
  <c r="O95" i="10"/>
  <c r="R14" i="10" s="1"/>
  <c r="S14" i="10"/>
  <c r="O45" i="10"/>
  <c r="R9" i="10" s="1"/>
  <c r="S9" i="10"/>
  <c r="O55" i="10"/>
  <c r="R10" i="10" s="1"/>
  <c r="S10" i="10"/>
  <c r="O85" i="10"/>
  <c r="R13" i="10" s="1"/>
  <c r="S13" i="10"/>
  <c r="O15" i="10"/>
  <c r="R6" i="10" s="1"/>
  <c r="S6" i="10"/>
  <c r="S15" i="10"/>
  <c r="O25" i="10"/>
  <c r="R7" i="10" s="1"/>
  <c r="O65" i="10"/>
  <c r="R11" i="10" s="1"/>
  <c r="O15" i="9"/>
  <c r="R6" i="9" s="1"/>
  <c r="S6" i="9"/>
  <c r="R17" i="9"/>
  <c r="S9" i="9"/>
  <c r="O45" i="9"/>
  <c r="R9" i="9" s="1"/>
  <c r="S11" i="9"/>
  <c r="O65" i="9"/>
  <c r="R11" i="9" s="1"/>
  <c r="O85" i="9"/>
  <c r="R13" i="9" s="1"/>
  <c r="S13" i="9"/>
  <c r="O105" i="9"/>
  <c r="R15" i="9" s="1"/>
  <c r="S15" i="9"/>
  <c r="O75" i="9"/>
  <c r="R12" i="9" s="1"/>
  <c r="O25" i="9"/>
  <c r="R7" i="9" s="1"/>
  <c r="S8" i="9"/>
  <c r="R17" i="8"/>
  <c r="O15" i="8"/>
  <c r="R6" i="8" s="1"/>
  <c r="S6" i="8"/>
  <c r="S10" i="8"/>
  <c r="O55" i="8"/>
  <c r="R10" i="8" s="1"/>
  <c r="O95" i="8"/>
  <c r="R14" i="8" s="1"/>
  <c r="S14" i="8"/>
  <c r="S9" i="8"/>
  <c r="O45" i="8"/>
  <c r="R9" i="8" s="1"/>
  <c r="S11" i="8"/>
  <c r="O65" i="8"/>
  <c r="R11" i="8" s="1"/>
  <c r="O85" i="8"/>
  <c r="R13" i="8" s="1"/>
  <c r="S13" i="8"/>
  <c r="O105" i="8"/>
  <c r="R15" i="8" s="1"/>
  <c r="S15" i="8"/>
  <c r="S7" i="8"/>
  <c r="S8" i="8"/>
  <c r="S12" i="8"/>
  <c r="S7" i="7"/>
  <c r="O75" i="7"/>
  <c r="R12" i="7" s="1"/>
  <c r="S12" i="7"/>
  <c r="O25" i="7"/>
  <c r="R7" i="7" s="1"/>
  <c r="R17" i="7"/>
  <c r="O15" i="7"/>
  <c r="R6" i="7" s="1"/>
  <c r="O35" i="7"/>
  <c r="R8" i="7" s="1"/>
  <c r="S8" i="7"/>
  <c r="O45" i="7"/>
  <c r="R9" i="7" s="1"/>
  <c r="AA107" i="6"/>
  <c r="Z107" i="6"/>
  <c r="Y107" i="6"/>
  <c r="AA106" i="6"/>
  <c r="Z106" i="6"/>
  <c r="Y106" i="6"/>
  <c r="AA105" i="6"/>
  <c r="Z105" i="6"/>
  <c r="Y105" i="6"/>
  <c r="AA104" i="6"/>
  <c r="Z104" i="6"/>
  <c r="Y104" i="6"/>
  <c r="AA103" i="6"/>
  <c r="Z103" i="6"/>
  <c r="Y103" i="6"/>
  <c r="AA102" i="6"/>
  <c r="Z102" i="6"/>
  <c r="Y102" i="6"/>
  <c r="AA101" i="6"/>
  <c r="Z101" i="6"/>
  <c r="Y101" i="6"/>
  <c r="AA100" i="6"/>
  <c r="Z100" i="6"/>
  <c r="Y100" i="6"/>
  <c r="AA99" i="6"/>
  <c r="Z99" i="6"/>
  <c r="Y99" i="6"/>
  <c r="AA98" i="6"/>
  <c r="Z98" i="6"/>
  <c r="Y98" i="6"/>
  <c r="AA97" i="6"/>
  <c r="Z97" i="6"/>
  <c r="Y97" i="6"/>
  <c r="AA96" i="6"/>
  <c r="Z96" i="6"/>
  <c r="Y96" i="6"/>
  <c r="AA95" i="6"/>
  <c r="Z95" i="6"/>
  <c r="Y95" i="6"/>
  <c r="AA94" i="6"/>
  <c r="Z94" i="6"/>
  <c r="Y94" i="6"/>
  <c r="AA93" i="6"/>
  <c r="Z93" i="6"/>
  <c r="Y93" i="6"/>
  <c r="AA92" i="6"/>
  <c r="Z92" i="6"/>
  <c r="Y92" i="6"/>
  <c r="AA91" i="6"/>
  <c r="Z91" i="6"/>
  <c r="Y91" i="6"/>
  <c r="AA90" i="6"/>
  <c r="Z90" i="6"/>
  <c r="Y90" i="6"/>
  <c r="AA89" i="6"/>
  <c r="Z89" i="6"/>
  <c r="Y89" i="6"/>
  <c r="AA88" i="6"/>
  <c r="Z88" i="6"/>
  <c r="Y88" i="6"/>
  <c r="AA87" i="6"/>
  <c r="Z87" i="6"/>
  <c r="Y87" i="6"/>
  <c r="AA86" i="6"/>
  <c r="Z86" i="6"/>
  <c r="Y86" i="6"/>
  <c r="AA85" i="6"/>
  <c r="Z85" i="6"/>
  <c r="Y85" i="6"/>
  <c r="AA84" i="6"/>
  <c r="Z84" i="6"/>
  <c r="Y84" i="6"/>
  <c r="AA83" i="6"/>
  <c r="Z83" i="6"/>
  <c r="Y83" i="6"/>
  <c r="AA82" i="6"/>
  <c r="Z82" i="6"/>
  <c r="Y82" i="6"/>
  <c r="AA81" i="6"/>
  <c r="Z81" i="6"/>
  <c r="Y81" i="6"/>
  <c r="AA80" i="6"/>
  <c r="Z80" i="6"/>
  <c r="Y80" i="6"/>
  <c r="AA79" i="6"/>
  <c r="Z79" i="6"/>
  <c r="Y79" i="6"/>
  <c r="AA78" i="6"/>
  <c r="Z78" i="6"/>
  <c r="Y78" i="6"/>
  <c r="AA77" i="6"/>
  <c r="Z77" i="6"/>
  <c r="Y77" i="6"/>
  <c r="AA76" i="6"/>
  <c r="Z76" i="6"/>
  <c r="Y76" i="6"/>
  <c r="AA75" i="6"/>
  <c r="Z75" i="6"/>
  <c r="Y75" i="6"/>
  <c r="AA74" i="6"/>
  <c r="Z74" i="6"/>
  <c r="Y74" i="6"/>
  <c r="AA73" i="6"/>
  <c r="Z73" i="6"/>
  <c r="Y73" i="6"/>
  <c r="AA72" i="6"/>
  <c r="Z72" i="6"/>
  <c r="Y72" i="6"/>
  <c r="AA71" i="6"/>
  <c r="Z71" i="6"/>
  <c r="Y71" i="6"/>
  <c r="AA70" i="6"/>
  <c r="Z70" i="6"/>
  <c r="Y70" i="6"/>
  <c r="AA69" i="6"/>
  <c r="Z69" i="6"/>
  <c r="Y69" i="6"/>
  <c r="AA68" i="6"/>
  <c r="Z68" i="6"/>
  <c r="Y68" i="6"/>
  <c r="AA67" i="6"/>
  <c r="Z67" i="6"/>
  <c r="Y67" i="6"/>
  <c r="AA66" i="6"/>
  <c r="Z66" i="6"/>
  <c r="Y66" i="6"/>
  <c r="AA65" i="6"/>
  <c r="Z65" i="6"/>
  <c r="Y65" i="6"/>
  <c r="AA64" i="6"/>
  <c r="Z64" i="6"/>
  <c r="Y64" i="6"/>
  <c r="AA63" i="6"/>
  <c r="Z63" i="6"/>
  <c r="Y63" i="6"/>
  <c r="AA62" i="6"/>
  <c r="Z62" i="6"/>
  <c r="Y62" i="6"/>
  <c r="AA61" i="6"/>
  <c r="Z61" i="6"/>
  <c r="Y61" i="6"/>
  <c r="AA60" i="6"/>
  <c r="Z60" i="6"/>
  <c r="Y60" i="6"/>
  <c r="AA59" i="6"/>
  <c r="Z59" i="6"/>
  <c r="Y59" i="6"/>
  <c r="AA58" i="6"/>
  <c r="Z58" i="6"/>
  <c r="Y58" i="6"/>
  <c r="AA57" i="6"/>
  <c r="Z57" i="6"/>
  <c r="Y57" i="6"/>
  <c r="AA56" i="6"/>
  <c r="Z56" i="6"/>
  <c r="Y56" i="6"/>
  <c r="AA55" i="6"/>
  <c r="Z55" i="6"/>
  <c r="Y55" i="6"/>
  <c r="AA54" i="6"/>
  <c r="Z54" i="6"/>
  <c r="Y54" i="6"/>
  <c r="AA53" i="6"/>
  <c r="Z53" i="6"/>
  <c r="Y53" i="6"/>
  <c r="AA52" i="6"/>
  <c r="Z52" i="6"/>
  <c r="Y52" i="6"/>
  <c r="AA51" i="6"/>
  <c r="Z51" i="6"/>
  <c r="Y51" i="6"/>
  <c r="AA50" i="6"/>
  <c r="Z50" i="6"/>
  <c r="Y50" i="6"/>
  <c r="AA49" i="6"/>
  <c r="Z49" i="6"/>
  <c r="Y49" i="6"/>
  <c r="AA48" i="6"/>
  <c r="Z48" i="6"/>
  <c r="Y48" i="6"/>
  <c r="AA47" i="6"/>
  <c r="Z47" i="6"/>
  <c r="Y47" i="6"/>
  <c r="AA46" i="6"/>
  <c r="Z46" i="6"/>
  <c r="Y46" i="6"/>
  <c r="AA45" i="6"/>
  <c r="Z45" i="6"/>
  <c r="Y45" i="6"/>
  <c r="AA44" i="6"/>
  <c r="Z44" i="6"/>
  <c r="Y44" i="6"/>
  <c r="AA43" i="6"/>
  <c r="Z43" i="6"/>
  <c r="Y43" i="6"/>
  <c r="AA42" i="6"/>
  <c r="Z42" i="6"/>
  <c r="Y42" i="6"/>
  <c r="AA41" i="6"/>
  <c r="Z41" i="6"/>
  <c r="Y41" i="6"/>
  <c r="AA40" i="6"/>
  <c r="Z40" i="6"/>
  <c r="Y40" i="6"/>
  <c r="AA39" i="6"/>
  <c r="Z39" i="6"/>
  <c r="Y39" i="6"/>
  <c r="AA38" i="6"/>
  <c r="Z38" i="6"/>
  <c r="Y38" i="6"/>
  <c r="AA37" i="6"/>
  <c r="Z37" i="6"/>
  <c r="Y37" i="6"/>
  <c r="AA36" i="6"/>
  <c r="Z36" i="6"/>
  <c r="Y36" i="6"/>
  <c r="AA35" i="6"/>
  <c r="Z35" i="6"/>
  <c r="Y35" i="6"/>
  <c r="AA34" i="6"/>
  <c r="Z34" i="6"/>
  <c r="Y34" i="6"/>
  <c r="AA33" i="6"/>
  <c r="Z33" i="6"/>
  <c r="Y33" i="6"/>
  <c r="AA32" i="6"/>
  <c r="Z32" i="6"/>
  <c r="Y32" i="6"/>
  <c r="AA31" i="6"/>
  <c r="Z31" i="6"/>
  <c r="Y31" i="6"/>
  <c r="AA30" i="6"/>
  <c r="Z30" i="6"/>
  <c r="Y30" i="6"/>
  <c r="AA29" i="6"/>
  <c r="Z29" i="6"/>
  <c r="Y29" i="6"/>
  <c r="AA28" i="6"/>
  <c r="Z28" i="6"/>
  <c r="Y28" i="6"/>
  <c r="AA27" i="6"/>
  <c r="Z27" i="6"/>
  <c r="Y27" i="6"/>
  <c r="AA26" i="6"/>
  <c r="Z26" i="6"/>
  <c r="Y26" i="6"/>
  <c r="AA25" i="6"/>
  <c r="Z25" i="6"/>
  <c r="Y25" i="6"/>
  <c r="AA24" i="6"/>
  <c r="Z24" i="6"/>
  <c r="Y24" i="6"/>
  <c r="AA23" i="6"/>
  <c r="Z23" i="6"/>
  <c r="Y23" i="6"/>
  <c r="AA22" i="6"/>
  <c r="Z22" i="6"/>
  <c r="Y22" i="6"/>
  <c r="AA21" i="6"/>
  <c r="Z21" i="6"/>
  <c r="Y21" i="6"/>
  <c r="AA20" i="6"/>
  <c r="Z20" i="6"/>
  <c r="Y20" i="6"/>
  <c r="AA19" i="6"/>
  <c r="Z19" i="6"/>
  <c r="Y19" i="6"/>
  <c r="AA18" i="6"/>
  <c r="Z18" i="6"/>
  <c r="Y18" i="6"/>
  <c r="AA17" i="6"/>
  <c r="Z17" i="6"/>
  <c r="Y17" i="6"/>
  <c r="AA16" i="6"/>
  <c r="Z16" i="6"/>
  <c r="Y16" i="6"/>
  <c r="AA15" i="6"/>
  <c r="Z15" i="6"/>
  <c r="Y15" i="6"/>
  <c r="AA14" i="6"/>
  <c r="Z14" i="6"/>
  <c r="Y14" i="6"/>
  <c r="AA13" i="6"/>
  <c r="Z13" i="6"/>
  <c r="Y13" i="6"/>
  <c r="AA12" i="6"/>
  <c r="Z12" i="6"/>
  <c r="Y12" i="6"/>
  <c r="AA11" i="6"/>
  <c r="Z11" i="6"/>
  <c r="Y11" i="6"/>
  <c r="X6" i="6" s="1"/>
  <c r="AA10" i="6"/>
  <c r="Z10" i="6"/>
  <c r="Y10" i="6"/>
  <c r="AA9" i="6"/>
  <c r="AA5" i="6" s="1"/>
  <c r="Z9" i="6"/>
  <c r="Y9" i="6"/>
  <c r="X5" i="6" s="1"/>
  <c r="AA8" i="6"/>
  <c r="Z8" i="6"/>
  <c r="Z5" i="6" s="1"/>
  <c r="Y8" i="6"/>
  <c r="T107" i="6" l="1"/>
  <c r="S107" i="6"/>
  <c r="R107" i="6"/>
  <c r="T106" i="6"/>
  <c r="S106" i="6"/>
  <c r="R106" i="6"/>
  <c r="T105" i="6"/>
  <c r="S105" i="6"/>
  <c r="R105" i="6"/>
  <c r="T104" i="6"/>
  <c r="S104" i="6"/>
  <c r="R104" i="6"/>
  <c r="T103" i="6"/>
  <c r="S103" i="6"/>
  <c r="R103" i="6"/>
  <c r="T102" i="6"/>
  <c r="S102" i="6"/>
  <c r="R102" i="6"/>
  <c r="T101" i="6"/>
  <c r="S101" i="6"/>
  <c r="R101" i="6"/>
  <c r="T100" i="6"/>
  <c r="S100" i="6"/>
  <c r="R100" i="6"/>
  <c r="T99" i="6"/>
  <c r="S99" i="6"/>
  <c r="R99" i="6"/>
  <c r="T98" i="6"/>
  <c r="S98" i="6"/>
  <c r="R98" i="6"/>
  <c r="T97" i="6"/>
  <c r="S97" i="6"/>
  <c r="R97" i="6"/>
  <c r="T96" i="6"/>
  <c r="S96" i="6"/>
  <c r="R96" i="6"/>
  <c r="T95" i="6"/>
  <c r="S95" i="6"/>
  <c r="R95" i="6"/>
  <c r="T94" i="6"/>
  <c r="S94" i="6"/>
  <c r="R94" i="6"/>
  <c r="T93" i="6"/>
  <c r="S93" i="6"/>
  <c r="R93" i="6"/>
  <c r="T92" i="6"/>
  <c r="S92" i="6"/>
  <c r="R92" i="6"/>
  <c r="T91" i="6"/>
  <c r="S91" i="6"/>
  <c r="R91" i="6"/>
  <c r="T90" i="6"/>
  <c r="S90" i="6"/>
  <c r="R90" i="6"/>
  <c r="T89" i="6"/>
  <c r="S89" i="6"/>
  <c r="R89" i="6"/>
  <c r="T88" i="6"/>
  <c r="S88" i="6"/>
  <c r="R88" i="6"/>
  <c r="T87" i="6"/>
  <c r="S87" i="6"/>
  <c r="R87" i="6"/>
  <c r="T86" i="6"/>
  <c r="S86" i="6"/>
  <c r="R86" i="6"/>
  <c r="T85" i="6"/>
  <c r="S85" i="6"/>
  <c r="R85" i="6"/>
  <c r="T84" i="6"/>
  <c r="S84" i="6"/>
  <c r="R84" i="6"/>
  <c r="T83" i="6"/>
  <c r="S83" i="6"/>
  <c r="R83" i="6"/>
  <c r="T82" i="6"/>
  <c r="S82" i="6"/>
  <c r="R82" i="6"/>
  <c r="T81" i="6"/>
  <c r="S81" i="6"/>
  <c r="R81" i="6"/>
  <c r="T80" i="6"/>
  <c r="S80" i="6"/>
  <c r="R80" i="6"/>
  <c r="T79" i="6"/>
  <c r="S79" i="6"/>
  <c r="R79" i="6"/>
  <c r="T78" i="6"/>
  <c r="S78" i="6"/>
  <c r="R78" i="6"/>
  <c r="T77" i="6"/>
  <c r="S77" i="6"/>
  <c r="R77" i="6"/>
  <c r="T76" i="6"/>
  <c r="S76" i="6"/>
  <c r="R76" i="6"/>
  <c r="T75" i="6"/>
  <c r="S75" i="6"/>
  <c r="R75" i="6"/>
  <c r="T74" i="6"/>
  <c r="S74" i="6"/>
  <c r="R74" i="6"/>
  <c r="T73" i="6"/>
  <c r="S73" i="6"/>
  <c r="R73" i="6"/>
  <c r="T72" i="6"/>
  <c r="S72" i="6"/>
  <c r="R72" i="6"/>
  <c r="T71" i="6"/>
  <c r="S71" i="6"/>
  <c r="R71" i="6"/>
  <c r="T70" i="6"/>
  <c r="S70" i="6"/>
  <c r="R70" i="6"/>
  <c r="T69" i="6"/>
  <c r="S69" i="6"/>
  <c r="R69" i="6"/>
  <c r="T68" i="6"/>
  <c r="S68" i="6"/>
  <c r="R68" i="6"/>
  <c r="T67" i="6"/>
  <c r="S67" i="6"/>
  <c r="R67" i="6"/>
  <c r="T66" i="6"/>
  <c r="S66" i="6"/>
  <c r="R66" i="6"/>
  <c r="T65" i="6"/>
  <c r="S65" i="6"/>
  <c r="R65" i="6"/>
  <c r="T64" i="6"/>
  <c r="S64" i="6"/>
  <c r="R64" i="6"/>
  <c r="T63" i="6"/>
  <c r="S63" i="6"/>
  <c r="R63" i="6"/>
  <c r="T62" i="6"/>
  <c r="S62" i="6"/>
  <c r="R62" i="6"/>
  <c r="T61" i="6"/>
  <c r="S61" i="6"/>
  <c r="R61" i="6"/>
  <c r="T60" i="6"/>
  <c r="S60" i="6"/>
  <c r="R60" i="6"/>
  <c r="T59" i="6"/>
  <c r="S59" i="6"/>
  <c r="R59" i="6"/>
  <c r="T58" i="6"/>
  <c r="S58" i="6"/>
  <c r="R58" i="6"/>
  <c r="T57" i="6"/>
  <c r="S57" i="6"/>
  <c r="R57" i="6"/>
  <c r="T56" i="6"/>
  <c r="S56" i="6"/>
  <c r="R56" i="6"/>
  <c r="T55" i="6"/>
  <c r="S55" i="6"/>
  <c r="R55" i="6"/>
  <c r="T54" i="6"/>
  <c r="S54" i="6"/>
  <c r="R54" i="6"/>
  <c r="T53" i="6"/>
  <c r="S53" i="6"/>
  <c r="R53" i="6"/>
  <c r="T52" i="6"/>
  <c r="S52" i="6"/>
  <c r="R52" i="6"/>
  <c r="T51" i="6"/>
  <c r="S51" i="6"/>
  <c r="R51" i="6"/>
  <c r="T50" i="6"/>
  <c r="S50" i="6"/>
  <c r="R50" i="6"/>
  <c r="T49" i="6"/>
  <c r="S49" i="6"/>
  <c r="R49" i="6"/>
  <c r="T48" i="6"/>
  <c r="S48" i="6"/>
  <c r="R48" i="6"/>
  <c r="T47" i="6"/>
  <c r="S47" i="6"/>
  <c r="R47" i="6"/>
  <c r="T46" i="6"/>
  <c r="S46" i="6"/>
  <c r="R46" i="6"/>
  <c r="T45" i="6"/>
  <c r="S45" i="6"/>
  <c r="R45" i="6"/>
  <c r="T44" i="6"/>
  <c r="S44" i="6"/>
  <c r="R44" i="6"/>
  <c r="T43" i="6"/>
  <c r="S43" i="6"/>
  <c r="R43" i="6"/>
  <c r="T42" i="6"/>
  <c r="S42" i="6"/>
  <c r="R42" i="6"/>
  <c r="T41" i="6"/>
  <c r="S41" i="6"/>
  <c r="R41" i="6"/>
  <c r="T40" i="6"/>
  <c r="S40" i="6"/>
  <c r="R40" i="6"/>
  <c r="T39" i="6"/>
  <c r="S39" i="6"/>
  <c r="R39" i="6"/>
  <c r="T38" i="6"/>
  <c r="S38" i="6"/>
  <c r="R38" i="6"/>
  <c r="T37" i="6"/>
  <c r="S37" i="6"/>
  <c r="R37" i="6"/>
  <c r="T36" i="6"/>
  <c r="S36" i="6"/>
  <c r="R36" i="6"/>
  <c r="T35" i="6"/>
  <c r="S35" i="6"/>
  <c r="R35" i="6"/>
  <c r="T34" i="6"/>
  <c r="S34" i="6"/>
  <c r="R34" i="6"/>
  <c r="T33" i="6"/>
  <c r="S33" i="6"/>
  <c r="R33" i="6"/>
  <c r="T32" i="6"/>
  <c r="S32" i="6"/>
  <c r="R32" i="6"/>
  <c r="T31" i="6"/>
  <c r="S31" i="6"/>
  <c r="R31" i="6"/>
  <c r="T30" i="6"/>
  <c r="S30" i="6"/>
  <c r="R30" i="6"/>
  <c r="T29" i="6"/>
  <c r="S29" i="6"/>
  <c r="R29" i="6"/>
  <c r="T28" i="6"/>
  <c r="S28" i="6"/>
  <c r="R28" i="6"/>
  <c r="T27" i="6"/>
  <c r="S27" i="6"/>
  <c r="R27" i="6"/>
  <c r="T26" i="6"/>
  <c r="S26" i="6"/>
  <c r="R26" i="6"/>
  <c r="T25" i="6"/>
  <c r="S25" i="6"/>
  <c r="R25" i="6"/>
  <c r="T24" i="6"/>
  <c r="S24" i="6"/>
  <c r="R24" i="6"/>
  <c r="T23" i="6"/>
  <c r="S23" i="6"/>
  <c r="R23" i="6"/>
  <c r="T22" i="6"/>
  <c r="S22" i="6"/>
  <c r="R22" i="6"/>
  <c r="T21" i="6"/>
  <c r="S21" i="6"/>
  <c r="R21" i="6"/>
  <c r="T20" i="6"/>
  <c r="S20" i="6"/>
  <c r="R20" i="6"/>
  <c r="T19" i="6"/>
  <c r="S19" i="6"/>
  <c r="R19" i="6"/>
  <c r="T18" i="6"/>
  <c r="S18" i="6"/>
  <c r="R18" i="6"/>
  <c r="T17" i="6"/>
  <c r="S17" i="6"/>
  <c r="R17" i="6"/>
  <c r="T16" i="6"/>
  <c r="S16" i="6"/>
  <c r="R16" i="6"/>
  <c r="T15" i="6"/>
  <c r="S15" i="6"/>
  <c r="R15" i="6"/>
  <c r="T14" i="6"/>
  <c r="S14" i="6"/>
  <c r="R14" i="6"/>
  <c r="T13" i="6"/>
  <c r="S13" i="6"/>
  <c r="R13" i="6"/>
  <c r="T12" i="6"/>
  <c r="S12" i="6"/>
  <c r="R12" i="6"/>
  <c r="Q6" i="6" s="1"/>
  <c r="T11" i="6"/>
  <c r="S11" i="6"/>
  <c r="R11" i="6"/>
  <c r="T10" i="6"/>
  <c r="T5" i="6" s="1"/>
  <c r="S10" i="6"/>
  <c r="R10" i="6"/>
  <c r="T9" i="6"/>
  <c r="S9" i="6"/>
  <c r="S5" i="6" s="1"/>
  <c r="R9" i="6"/>
  <c r="T8" i="6"/>
  <c r="S8" i="6"/>
  <c r="R8" i="6"/>
  <c r="Q5" i="6"/>
  <c r="M107" i="6" l="1"/>
  <c r="L107" i="6"/>
  <c r="K107" i="6"/>
  <c r="M106" i="6"/>
  <c r="L106" i="6"/>
  <c r="K106" i="6"/>
  <c r="M105" i="6"/>
  <c r="L105" i="6"/>
  <c r="K105" i="6"/>
  <c r="M104" i="6"/>
  <c r="L104" i="6"/>
  <c r="K104" i="6"/>
  <c r="M103" i="6"/>
  <c r="L103" i="6"/>
  <c r="K103" i="6"/>
  <c r="M102" i="6"/>
  <c r="L102" i="6"/>
  <c r="K102" i="6"/>
  <c r="M101" i="6"/>
  <c r="L101" i="6"/>
  <c r="K101" i="6"/>
  <c r="M100" i="6"/>
  <c r="L100" i="6"/>
  <c r="K100" i="6"/>
  <c r="M99" i="6"/>
  <c r="L99" i="6"/>
  <c r="K99" i="6"/>
  <c r="M98" i="6"/>
  <c r="L98" i="6"/>
  <c r="K98" i="6"/>
  <c r="M97" i="6"/>
  <c r="L97" i="6"/>
  <c r="K97" i="6"/>
  <c r="M96" i="6"/>
  <c r="L96" i="6"/>
  <c r="K96" i="6"/>
  <c r="M95" i="6"/>
  <c r="L95" i="6"/>
  <c r="K95" i="6"/>
  <c r="M94" i="6"/>
  <c r="L94" i="6"/>
  <c r="K94" i="6"/>
  <c r="M93" i="6"/>
  <c r="L93" i="6"/>
  <c r="K93" i="6"/>
  <c r="M92" i="6"/>
  <c r="L92" i="6"/>
  <c r="K92" i="6"/>
  <c r="M91" i="6"/>
  <c r="L91" i="6"/>
  <c r="K91" i="6"/>
  <c r="M90" i="6"/>
  <c r="L90" i="6"/>
  <c r="K90" i="6"/>
  <c r="M89" i="6"/>
  <c r="L89" i="6"/>
  <c r="K89" i="6"/>
  <c r="M88" i="6"/>
  <c r="L88" i="6"/>
  <c r="K88" i="6"/>
  <c r="M87" i="6"/>
  <c r="L87" i="6"/>
  <c r="K87" i="6"/>
  <c r="M86" i="6"/>
  <c r="L86" i="6"/>
  <c r="K86" i="6"/>
  <c r="M85" i="6"/>
  <c r="L85" i="6"/>
  <c r="K85" i="6"/>
  <c r="M84" i="6"/>
  <c r="L84" i="6"/>
  <c r="K84" i="6"/>
  <c r="M83" i="6"/>
  <c r="L83" i="6"/>
  <c r="K83" i="6"/>
  <c r="M82" i="6"/>
  <c r="L82" i="6"/>
  <c r="K82" i="6"/>
  <c r="M81" i="6"/>
  <c r="L81" i="6"/>
  <c r="K81" i="6"/>
  <c r="M80" i="6"/>
  <c r="L80" i="6"/>
  <c r="K80" i="6"/>
  <c r="M79" i="6"/>
  <c r="L79" i="6"/>
  <c r="K79" i="6"/>
  <c r="M78" i="6"/>
  <c r="L78" i="6"/>
  <c r="K78" i="6"/>
  <c r="M77" i="6"/>
  <c r="L77" i="6"/>
  <c r="K77" i="6"/>
  <c r="M76" i="6"/>
  <c r="L76" i="6"/>
  <c r="K76" i="6"/>
  <c r="M75" i="6"/>
  <c r="L75" i="6"/>
  <c r="K75" i="6"/>
  <c r="M74" i="6"/>
  <c r="L74" i="6"/>
  <c r="K74" i="6"/>
  <c r="M73" i="6"/>
  <c r="L73" i="6"/>
  <c r="K73" i="6"/>
  <c r="M72" i="6"/>
  <c r="L72" i="6"/>
  <c r="K72" i="6"/>
  <c r="M71" i="6"/>
  <c r="L71" i="6"/>
  <c r="K71" i="6"/>
  <c r="M70" i="6"/>
  <c r="L70" i="6"/>
  <c r="K70" i="6"/>
  <c r="M69" i="6"/>
  <c r="L69" i="6"/>
  <c r="K69" i="6"/>
  <c r="M68" i="6"/>
  <c r="L68" i="6"/>
  <c r="K68" i="6"/>
  <c r="M67" i="6"/>
  <c r="L67" i="6"/>
  <c r="K67" i="6"/>
  <c r="M66" i="6"/>
  <c r="L66" i="6"/>
  <c r="K66" i="6"/>
  <c r="M65" i="6"/>
  <c r="L65" i="6"/>
  <c r="K65" i="6"/>
  <c r="M64" i="6"/>
  <c r="L64" i="6"/>
  <c r="K64" i="6"/>
  <c r="M63" i="6"/>
  <c r="L63" i="6"/>
  <c r="K63" i="6"/>
  <c r="M62" i="6"/>
  <c r="L62" i="6"/>
  <c r="K62" i="6"/>
  <c r="M61" i="6"/>
  <c r="L61" i="6"/>
  <c r="K61" i="6"/>
  <c r="M60" i="6"/>
  <c r="L60" i="6"/>
  <c r="K60" i="6"/>
  <c r="M59" i="6"/>
  <c r="L59" i="6"/>
  <c r="K59" i="6"/>
  <c r="M58" i="6"/>
  <c r="L58" i="6"/>
  <c r="K58" i="6"/>
  <c r="M57" i="6"/>
  <c r="L57" i="6"/>
  <c r="K57" i="6"/>
  <c r="M56" i="6"/>
  <c r="L56" i="6"/>
  <c r="K56" i="6"/>
  <c r="M55" i="6"/>
  <c r="L55" i="6"/>
  <c r="K55" i="6"/>
  <c r="M54" i="6"/>
  <c r="L54" i="6"/>
  <c r="K54" i="6"/>
  <c r="M53" i="6"/>
  <c r="L53" i="6"/>
  <c r="K53" i="6"/>
  <c r="M52" i="6"/>
  <c r="L52" i="6"/>
  <c r="K52" i="6"/>
  <c r="M51" i="6"/>
  <c r="L51" i="6"/>
  <c r="K51" i="6"/>
  <c r="M50" i="6"/>
  <c r="L50" i="6"/>
  <c r="K50" i="6"/>
  <c r="M49" i="6"/>
  <c r="L49" i="6"/>
  <c r="K49" i="6"/>
  <c r="M48" i="6"/>
  <c r="L48" i="6"/>
  <c r="K48" i="6"/>
  <c r="M47" i="6"/>
  <c r="L47" i="6"/>
  <c r="K47" i="6"/>
  <c r="M46" i="6"/>
  <c r="L46" i="6"/>
  <c r="K46" i="6"/>
  <c r="M45" i="6"/>
  <c r="L45" i="6"/>
  <c r="K45" i="6"/>
  <c r="M44" i="6"/>
  <c r="L44" i="6"/>
  <c r="K44" i="6"/>
  <c r="M43" i="6"/>
  <c r="L43" i="6"/>
  <c r="K43" i="6"/>
  <c r="M42" i="6"/>
  <c r="L42" i="6"/>
  <c r="K42" i="6"/>
  <c r="M41" i="6"/>
  <c r="L41" i="6"/>
  <c r="K41" i="6"/>
  <c r="M40" i="6"/>
  <c r="L40" i="6"/>
  <c r="K40" i="6"/>
  <c r="M39" i="6"/>
  <c r="L39" i="6"/>
  <c r="K39" i="6"/>
  <c r="M38" i="6"/>
  <c r="L38" i="6"/>
  <c r="K38" i="6"/>
  <c r="M37" i="6"/>
  <c r="L37" i="6"/>
  <c r="K37" i="6"/>
  <c r="M36" i="6"/>
  <c r="L36" i="6"/>
  <c r="K36" i="6"/>
  <c r="M35" i="6"/>
  <c r="L35" i="6"/>
  <c r="K35" i="6"/>
  <c r="M34" i="6"/>
  <c r="L34" i="6"/>
  <c r="K34" i="6"/>
  <c r="M33" i="6"/>
  <c r="L33" i="6"/>
  <c r="K33" i="6"/>
  <c r="M32" i="6"/>
  <c r="L32" i="6"/>
  <c r="K32" i="6"/>
  <c r="M31" i="6"/>
  <c r="L31" i="6"/>
  <c r="K31" i="6"/>
  <c r="M30" i="6"/>
  <c r="L30" i="6"/>
  <c r="K30" i="6"/>
  <c r="M29" i="6"/>
  <c r="L29" i="6"/>
  <c r="K29" i="6"/>
  <c r="M28" i="6"/>
  <c r="L28" i="6"/>
  <c r="K28" i="6"/>
  <c r="M27" i="6"/>
  <c r="L27" i="6"/>
  <c r="K27" i="6"/>
  <c r="M26" i="6"/>
  <c r="L26" i="6"/>
  <c r="K26" i="6"/>
  <c r="M25" i="6"/>
  <c r="L25" i="6"/>
  <c r="K25" i="6"/>
  <c r="M24" i="6"/>
  <c r="L24" i="6"/>
  <c r="K24" i="6"/>
  <c r="M23" i="6"/>
  <c r="L23" i="6"/>
  <c r="K23" i="6"/>
  <c r="M22" i="6"/>
  <c r="L22" i="6"/>
  <c r="K22" i="6"/>
  <c r="M21" i="6"/>
  <c r="L21" i="6"/>
  <c r="K21" i="6"/>
  <c r="M20" i="6"/>
  <c r="L20" i="6"/>
  <c r="K20" i="6"/>
  <c r="M19" i="6"/>
  <c r="L19" i="6"/>
  <c r="K19" i="6"/>
  <c r="M18" i="6"/>
  <c r="L18" i="6"/>
  <c r="K18" i="6"/>
  <c r="M17" i="6"/>
  <c r="L17" i="6"/>
  <c r="K17" i="6"/>
  <c r="M16" i="6"/>
  <c r="L16" i="6"/>
  <c r="K16" i="6"/>
  <c r="M15" i="6"/>
  <c r="L15" i="6"/>
  <c r="K15" i="6"/>
  <c r="M14" i="6"/>
  <c r="L14" i="6"/>
  <c r="K14" i="6"/>
  <c r="M13" i="6"/>
  <c r="L13" i="6"/>
  <c r="K13" i="6"/>
  <c r="M12" i="6"/>
  <c r="L12" i="6"/>
  <c r="K12" i="6"/>
  <c r="M11" i="6"/>
  <c r="L11" i="6"/>
  <c r="K11" i="6"/>
  <c r="J6" i="6" s="1"/>
  <c r="M10" i="6"/>
  <c r="L10" i="6"/>
  <c r="K10" i="6"/>
  <c r="M9" i="6"/>
  <c r="M5" i="6" s="1"/>
  <c r="L9" i="6"/>
  <c r="K9" i="6"/>
  <c r="J5" i="6" s="1"/>
  <c r="M8" i="6"/>
  <c r="L8" i="6"/>
  <c r="L5" i="6" s="1"/>
  <c r="K8" i="6"/>
  <c r="F107" i="6" l="1"/>
  <c r="E107" i="6"/>
  <c r="D107" i="6"/>
  <c r="F106" i="6"/>
  <c r="E106" i="6"/>
  <c r="D106" i="6"/>
  <c r="F105" i="6"/>
  <c r="E105" i="6"/>
  <c r="D105" i="6"/>
  <c r="F104" i="6"/>
  <c r="E104" i="6"/>
  <c r="D104" i="6"/>
  <c r="F103" i="6"/>
  <c r="E103" i="6"/>
  <c r="D103" i="6"/>
  <c r="F102" i="6"/>
  <c r="E102" i="6"/>
  <c r="D102" i="6"/>
  <c r="F101" i="6"/>
  <c r="E101" i="6"/>
  <c r="D101" i="6"/>
  <c r="F100" i="6"/>
  <c r="E100" i="6"/>
  <c r="D100" i="6"/>
  <c r="F99" i="6"/>
  <c r="E99" i="6"/>
  <c r="D99" i="6"/>
  <c r="F98" i="6"/>
  <c r="E98" i="6"/>
  <c r="D98" i="6"/>
  <c r="F97" i="6"/>
  <c r="E97" i="6"/>
  <c r="D97" i="6"/>
  <c r="F96" i="6"/>
  <c r="E96" i="6"/>
  <c r="D96" i="6"/>
  <c r="F95" i="6"/>
  <c r="E95" i="6"/>
  <c r="D95" i="6"/>
  <c r="F94" i="6"/>
  <c r="E94" i="6"/>
  <c r="D94" i="6"/>
  <c r="F93" i="6"/>
  <c r="E93" i="6"/>
  <c r="D93" i="6"/>
  <c r="F92" i="6"/>
  <c r="E92" i="6"/>
  <c r="D92" i="6"/>
  <c r="F91" i="6"/>
  <c r="E91" i="6"/>
  <c r="D91" i="6"/>
  <c r="F90" i="6"/>
  <c r="E90" i="6"/>
  <c r="D90" i="6"/>
  <c r="F89" i="6"/>
  <c r="E89" i="6"/>
  <c r="D89" i="6"/>
  <c r="F88" i="6"/>
  <c r="E88" i="6"/>
  <c r="D88" i="6"/>
  <c r="F87" i="6"/>
  <c r="E87" i="6"/>
  <c r="D87" i="6"/>
  <c r="F86" i="6"/>
  <c r="E86" i="6"/>
  <c r="D86" i="6"/>
  <c r="F85" i="6"/>
  <c r="E85" i="6"/>
  <c r="D85" i="6"/>
  <c r="F84" i="6"/>
  <c r="E84" i="6"/>
  <c r="D84" i="6"/>
  <c r="F83" i="6"/>
  <c r="E83" i="6"/>
  <c r="D83" i="6"/>
  <c r="F82" i="6"/>
  <c r="E82" i="6"/>
  <c r="D82" i="6"/>
  <c r="F81" i="6"/>
  <c r="E81" i="6"/>
  <c r="D81" i="6"/>
  <c r="F80" i="6"/>
  <c r="E80" i="6"/>
  <c r="D80" i="6"/>
  <c r="F79" i="6"/>
  <c r="E79" i="6"/>
  <c r="D79" i="6"/>
  <c r="F78" i="6"/>
  <c r="E78" i="6"/>
  <c r="D78" i="6"/>
  <c r="F77" i="6"/>
  <c r="E77" i="6"/>
  <c r="D77" i="6"/>
  <c r="F76" i="6"/>
  <c r="E76" i="6"/>
  <c r="D76" i="6"/>
  <c r="F75" i="6"/>
  <c r="E75" i="6"/>
  <c r="D75" i="6"/>
  <c r="F74" i="6"/>
  <c r="E74" i="6"/>
  <c r="D74" i="6"/>
  <c r="F73" i="6"/>
  <c r="E73" i="6"/>
  <c r="D73" i="6"/>
  <c r="F72" i="6"/>
  <c r="E72" i="6"/>
  <c r="D72" i="6"/>
  <c r="F71" i="6"/>
  <c r="E71" i="6"/>
  <c r="D71" i="6"/>
  <c r="F70" i="6"/>
  <c r="E70" i="6"/>
  <c r="D70" i="6"/>
  <c r="F69" i="6"/>
  <c r="E69" i="6"/>
  <c r="D69" i="6"/>
  <c r="F68" i="6"/>
  <c r="E68" i="6"/>
  <c r="D68" i="6"/>
  <c r="F67" i="6"/>
  <c r="E67" i="6"/>
  <c r="D67" i="6"/>
  <c r="F66" i="6"/>
  <c r="E66" i="6"/>
  <c r="D66" i="6"/>
  <c r="F65" i="6"/>
  <c r="E65" i="6"/>
  <c r="D65" i="6"/>
  <c r="F64" i="6"/>
  <c r="E64" i="6"/>
  <c r="D64" i="6"/>
  <c r="F63" i="6"/>
  <c r="E63" i="6"/>
  <c r="D63" i="6"/>
  <c r="F62" i="6"/>
  <c r="E62" i="6"/>
  <c r="D62" i="6"/>
  <c r="F61" i="6"/>
  <c r="E61" i="6"/>
  <c r="D61" i="6"/>
  <c r="F60" i="6"/>
  <c r="E60" i="6"/>
  <c r="D60" i="6"/>
  <c r="F59" i="6"/>
  <c r="E59" i="6"/>
  <c r="D59" i="6"/>
  <c r="F58" i="6"/>
  <c r="E58" i="6"/>
  <c r="D58" i="6"/>
  <c r="F57" i="6"/>
  <c r="E57" i="6"/>
  <c r="D57" i="6"/>
  <c r="F56" i="6"/>
  <c r="E56" i="6"/>
  <c r="D56" i="6"/>
  <c r="F55" i="6"/>
  <c r="E55" i="6"/>
  <c r="D55" i="6"/>
  <c r="F54" i="6"/>
  <c r="E54" i="6"/>
  <c r="D54" i="6"/>
  <c r="F53" i="6"/>
  <c r="E53" i="6"/>
  <c r="D53" i="6"/>
  <c r="F52" i="6"/>
  <c r="E52" i="6"/>
  <c r="D52" i="6"/>
  <c r="F51" i="6"/>
  <c r="E51" i="6"/>
  <c r="D51" i="6"/>
  <c r="F50" i="6"/>
  <c r="E50" i="6"/>
  <c r="D50" i="6"/>
  <c r="F49" i="6"/>
  <c r="E49" i="6"/>
  <c r="D49" i="6"/>
  <c r="F48" i="6"/>
  <c r="E48" i="6"/>
  <c r="D48" i="6"/>
  <c r="F47" i="6"/>
  <c r="E47" i="6"/>
  <c r="D47" i="6"/>
  <c r="F46" i="6"/>
  <c r="E46" i="6"/>
  <c r="D46" i="6"/>
  <c r="F45" i="6"/>
  <c r="E45" i="6"/>
  <c r="D45" i="6"/>
  <c r="F44" i="6"/>
  <c r="E44" i="6"/>
  <c r="D44" i="6"/>
  <c r="F43" i="6"/>
  <c r="E43" i="6"/>
  <c r="D43" i="6"/>
  <c r="F42" i="6"/>
  <c r="E42" i="6"/>
  <c r="D42" i="6"/>
  <c r="F41" i="6"/>
  <c r="E41" i="6"/>
  <c r="D41" i="6"/>
  <c r="F40" i="6"/>
  <c r="E40" i="6"/>
  <c r="D40" i="6"/>
  <c r="F39" i="6"/>
  <c r="E39" i="6"/>
  <c r="D39" i="6"/>
  <c r="F38" i="6"/>
  <c r="E38" i="6"/>
  <c r="D38" i="6"/>
  <c r="F37" i="6"/>
  <c r="E37" i="6"/>
  <c r="D37" i="6"/>
  <c r="F36" i="6"/>
  <c r="E36" i="6"/>
  <c r="D36" i="6"/>
  <c r="F35" i="6"/>
  <c r="E35" i="6"/>
  <c r="D35" i="6"/>
  <c r="F34" i="6"/>
  <c r="E34" i="6"/>
  <c r="D34" i="6"/>
  <c r="F33" i="6"/>
  <c r="E33" i="6"/>
  <c r="D33" i="6"/>
  <c r="F32" i="6"/>
  <c r="E32" i="6"/>
  <c r="D32" i="6"/>
  <c r="F31" i="6"/>
  <c r="E31" i="6"/>
  <c r="D31" i="6"/>
  <c r="F30" i="6"/>
  <c r="E30" i="6"/>
  <c r="D30" i="6"/>
  <c r="F29" i="6"/>
  <c r="E29" i="6"/>
  <c r="D29" i="6"/>
  <c r="F28" i="6"/>
  <c r="E28" i="6"/>
  <c r="D28" i="6"/>
  <c r="F27" i="6"/>
  <c r="E27" i="6"/>
  <c r="D27" i="6"/>
  <c r="F26" i="6"/>
  <c r="E26" i="6"/>
  <c r="D26" i="6"/>
  <c r="F25" i="6"/>
  <c r="E25" i="6"/>
  <c r="D25" i="6"/>
  <c r="F24" i="6"/>
  <c r="E24" i="6"/>
  <c r="D24" i="6"/>
  <c r="F23" i="6"/>
  <c r="E23" i="6"/>
  <c r="D23" i="6"/>
  <c r="F22" i="6"/>
  <c r="E22" i="6"/>
  <c r="D22" i="6"/>
  <c r="F21" i="6"/>
  <c r="E21" i="6"/>
  <c r="D21" i="6"/>
  <c r="F20" i="6"/>
  <c r="E20" i="6"/>
  <c r="D20" i="6"/>
  <c r="F19" i="6"/>
  <c r="E19" i="6"/>
  <c r="D19" i="6"/>
  <c r="F18" i="6"/>
  <c r="E18" i="6"/>
  <c r="D18" i="6"/>
  <c r="F17" i="6"/>
  <c r="E17" i="6"/>
  <c r="D17" i="6"/>
  <c r="F16" i="6"/>
  <c r="E16" i="6"/>
  <c r="D16" i="6"/>
  <c r="F15" i="6"/>
  <c r="E15" i="6"/>
  <c r="D15" i="6"/>
  <c r="F14" i="6"/>
  <c r="E14" i="6"/>
  <c r="D14" i="6"/>
  <c r="F13" i="6"/>
  <c r="E13" i="6"/>
  <c r="D13" i="6"/>
  <c r="F12" i="6"/>
  <c r="E12" i="6"/>
  <c r="D12" i="6"/>
  <c r="F11" i="6"/>
  <c r="F5" i="6" s="1"/>
  <c r="E11" i="6"/>
  <c r="D11" i="6"/>
  <c r="F10" i="6"/>
  <c r="E10" i="6"/>
  <c r="D10" i="6"/>
  <c r="F9" i="6"/>
  <c r="E9" i="6"/>
  <c r="D9" i="6"/>
  <c r="C5" i="6" s="1"/>
  <c r="F8" i="6"/>
  <c r="E8" i="6"/>
  <c r="D8" i="6"/>
  <c r="C6" i="6"/>
  <c r="E5" i="6"/>
  <c r="V105" i="1" l="1"/>
  <c r="W105" i="1" s="1"/>
  <c r="V104" i="1"/>
  <c r="W104" i="1" s="1"/>
  <c r="V103" i="1"/>
  <c r="W103" i="1" s="1"/>
  <c r="V102" i="1"/>
  <c r="W102" i="1" s="1"/>
  <c r="V101" i="1"/>
  <c r="W101" i="1" s="1"/>
  <c r="V100" i="1"/>
  <c r="W100" i="1" s="1"/>
  <c r="V99" i="1"/>
  <c r="W99" i="1" s="1"/>
  <c r="V98" i="1"/>
  <c r="W98" i="1" s="1"/>
  <c r="V97" i="1"/>
  <c r="W97" i="1" s="1"/>
  <c r="V96" i="1"/>
  <c r="W96" i="1" s="1"/>
  <c r="V95" i="1"/>
  <c r="W95" i="1" s="1"/>
  <c r="V94" i="1"/>
  <c r="W94" i="1" s="1"/>
  <c r="V93" i="1"/>
  <c r="W93" i="1" s="1"/>
  <c r="V92" i="1"/>
  <c r="W92" i="1" s="1"/>
  <c r="V91" i="1"/>
  <c r="W91" i="1" s="1"/>
  <c r="V90" i="1"/>
  <c r="W90" i="1" s="1"/>
  <c r="V89" i="1"/>
  <c r="W89" i="1" s="1"/>
  <c r="V88" i="1"/>
  <c r="W88" i="1" s="1"/>
  <c r="V87" i="1"/>
  <c r="W87" i="1" s="1"/>
  <c r="V86" i="1"/>
  <c r="W86" i="1" s="1"/>
  <c r="V85" i="1"/>
  <c r="W85" i="1" s="1"/>
  <c r="V84" i="1"/>
  <c r="W84" i="1" s="1"/>
  <c r="V83" i="1"/>
  <c r="W83" i="1" s="1"/>
  <c r="V82" i="1"/>
  <c r="W82" i="1" s="1"/>
  <c r="V81" i="1"/>
  <c r="W81" i="1" s="1"/>
  <c r="V80" i="1"/>
  <c r="W80" i="1" s="1"/>
  <c r="V79" i="1"/>
  <c r="W79" i="1" s="1"/>
  <c r="V78" i="1"/>
  <c r="W78" i="1" s="1"/>
  <c r="V77" i="1"/>
  <c r="W77" i="1" s="1"/>
  <c r="V76" i="1"/>
  <c r="W76" i="1" s="1"/>
  <c r="V75" i="1"/>
  <c r="W75" i="1" s="1"/>
  <c r="V74" i="1"/>
  <c r="W74" i="1" s="1"/>
  <c r="V73" i="1"/>
  <c r="W73" i="1" s="1"/>
  <c r="V72" i="1"/>
  <c r="W72" i="1" s="1"/>
  <c r="V71" i="1"/>
  <c r="W71" i="1" s="1"/>
  <c r="V70" i="1"/>
  <c r="W70" i="1" s="1"/>
  <c r="V69" i="1"/>
  <c r="W69" i="1" s="1"/>
  <c r="V68" i="1"/>
  <c r="W68" i="1" s="1"/>
  <c r="V67" i="1"/>
  <c r="W67" i="1" s="1"/>
  <c r="V66" i="1"/>
  <c r="W66" i="1" s="1"/>
  <c r="V65" i="1"/>
  <c r="W65" i="1" s="1"/>
  <c r="V64" i="1"/>
  <c r="W64" i="1" s="1"/>
  <c r="V63" i="1"/>
  <c r="W63" i="1" s="1"/>
  <c r="V62" i="1"/>
  <c r="W62" i="1" s="1"/>
  <c r="V61" i="1"/>
  <c r="W61" i="1" s="1"/>
  <c r="V60" i="1"/>
  <c r="W60" i="1" s="1"/>
  <c r="V59" i="1"/>
  <c r="W59" i="1" s="1"/>
  <c r="V58" i="1"/>
  <c r="W58" i="1" s="1"/>
  <c r="V57" i="1"/>
  <c r="W57" i="1" s="1"/>
  <c r="V56" i="1"/>
  <c r="W56" i="1" s="1"/>
  <c r="V55" i="1"/>
  <c r="W55" i="1" s="1"/>
  <c r="V54" i="1"/>
  <c r="W54" i="1" s="1"/>
  <c r="V53" i="1"/>
  <c r="W53" i="1" s="1"/>
  <c r="V52" i="1"/>
  <c r="W52" i="1" s="1"/>
  <c r="V51" i="1"/>
  <c r="W51" i="1" s="1"/>
  <c r="V50" i="1"/>
  <c r="W50" i="1" s="1"/>
  <c r="V49" i="1"/>
  <c r="W49" i="1" s="1"/>
  <c r="V48" i="1"/>
  <c r="W48" i="1" s="1"/>
  <c r="V47" i="1"/>
  <c r="W47" i="1" s="1"/>
  <c r="V46" i="1"/>
  <c r="W46" i="1" s="1"/>
  <c r="V45" i="1"/>
  <c r="W45" i="1" s="1"/>
  <c r="V44" i="1"/>
  <c r="W44" i="1" s="1"/>
  <c r="V43" i="1"/>
  <c r="W43" i="1" s="1"/>
  <c r="V42" i="1"/>
  <c r="W42" i="1" s="1"/>
  <c r="V41" i="1"/>
  <c r="W41" i="1" s="1"/>
  <c r="V40" i="1"/>
  <c r="W40" i="1" s="1"/>
  <c r="V39" i="1"/>
  <c r="W39" i="1" s="1"/>
  <c r="V38" i="1"/>
  <c r="W38" i="1" s="1"/>
  <c r="V37" i="1"/>
  <c r="W37" i="1" s="1"/>
  <c r="V36" i="1"/>
  <c r="W36" i="1" s="1"/>
  <c r="V35" i="1"/>
  <c r="W35" i="1" s="1"/>
  <c r="V34" i="1"/>
  <c r="W34" i="1" s="1"/>
  <c r="V33" i="1"/>
  <c r="W33" i="1" s="1"/>
  <c r="V32" i="1"/>
  <c r="W32" i="1" s="1"/>
  <c r="V31" i="1"/>
  <c r="W31" i="1" s="1"/>
  <c r="V30" i="1"/>
  <c r="W30" i="1" s="1"/>
  <c r="V29" i="1"/>
  <c r="W29" i="1" s="1"/>
  <c r="V28" i="1"/>
  <c r="W28" i="1" s="1"/>
  <c r="V27" i="1"/>
  <c r="W27" i="1" s="1"/>
  <c r="V26" i="1"/>
  <c r="W26" i="1" s="1"/>
  <c r="V25" i="1"/>
  <c r="W25" i="1" s="1"/>
  <c r="V24" i="1"/>
  <c r="W24" i="1" s="1"/>
  <c r="V23" i="1"/>
  <c r="W23" i="1" s="1"/>
  <c r="V22" i="1"/>
  <c r="W22" i="1" s="1"/>
  <c r="V21" i="1"/>
  <c r="W21" i="1" s="1"/>
  <c r="V20" i="1"/>
  <c r="W20" i="1" s="1"/>
  <c r="V19" i="1"/>
  <c r="W19" i="1" s="1"/>
  <c r="V18" i="1"/>
  <c r="W18" i="1" s="1"/>
  <c r="V17" i="1"/>
  <c r="W17" i="1" s="1"/>
  <c r="V16" i="1"/>
  <c r="W16" i="1" s="1"/>
  <c r="V15" i="1"/>
  <c r="W15" i="1" s="1"/>
  <c r="V14" i="1"/>
  <c r="W14" i="1" s="1"/>
  <c r="V13" i="1"/>
  <c r="W13" i="1" s="1"/>
  <c r="V12" i="1"/>
  <c r="W12" i="1" s="1"/>
  <c r="V11" i="1"/>
  <c r="W11" i="1" s="1"/>
  <c r="V10" i="1"/>
  <c r="W10" i="1" s="1"/>
  <c r="V9" i="1"/>
  <c r="W9" i="1" s="1"/>
  <c r="V8" i="1"/>
  <c r="W8" i="1" s="1"/>
  <c r="V7" i="1"/>
  <c r="W7" i="1" s="1"/>
  <c r="V6" i="1"/>
  <c r="W6" i="1" s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O6" i="3"/>
  <c r="N16" i="3"/>
  <c r="N15" i="3"/>
  <c r="N14" i="3"/>
  <c r="N13" i="3"/>
  <c r="N12" i="3"/>
  <c r="N11" i="3"/>
  <c r="N10" i="3"/>
  <c r="N9" i="3"/>
  <c r="N8" i="3"/>
  <c r="N7" i="3"/>
  <c r="A3" i="3"/>
  <c r="D3" i="3"/>
  <c r="M105" i="1" l="1"/>
  <c r="N105" i="1" s="1"/>
  <c r="M104" i="1"/>
  <c r="N104" i="1" s="1"/>
  <c r="M103" i="1"/>
  <c r="N103" i="1" s="1"/>
  <c r="M102" i="1"/>
  <c r="M101" i="1"/>
  <c r="N101" i="1" s="1"/>
  <c r="M100" i="1"/>
  <c r="N100" i="1" s="1"/>
  <c r="M99" i="1"/>
  <c r="N99" i="1" s="1"/>
  <c r="M98" i="1"/>
  <c r="M97" i="1"/>
  <c r="N97" i="1" s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N35" i="1" s="1"/>
  <c r="M34" i="1"/>
  <c r="M33" i="1"/>
  <c r="N33" i="1" s="1"/>
  <c r="M32" i="1"/>
  <c r="N32" i="1" s="1"/>
  <c r="M31" i="1"/>
  <c r="M30" i="1"/>
  <c r="M29" i="1"/>
  <c r="M28" i="1"/>
  <c r="M27" i="1"/>
  <c r="M26" i="1"/>
  <c r="M25" i="1"/>
  <c r="M24" i="1"/>
  <c r="M23" i="1"/>
  <c r="M22" i="1"/>
  <c r="M21" i="1"/>
  <c r="N21" i="1" s="1"/>
  <c r="M20" i="1"/>
  <c r="M19" i="1"/>
  <c r="M18" i="1"/>
  <c r="M17" i="1"/>
  <c r="M16" i="1"/>
  <c r="M15" i="1"/>
  <c r="M14" i="1"/>
  <c r="M13" i="1"/>
  <c r="M12" i="1"/>
  <c r="N12" i="1" s="1"/>
  <c r="M11" i="1"/>
  <c r="M10" i="1"/>
  <c r="M9" i="1"/>
  <c r="N9" i="1" s="1"/>
  <c r="M8" i="1"/>
  <c r="N8" i="1" s="1"/>
  <c r="M7" i="1"/>
  <c r="M6" i="1"/>
  <c r="N6" i="1" l="1"/>
  <c r="N30" i="1"/>
  <c r="N38" i="1"/>
  <c r="N17" i="1"/>
  <c r="N26" i="1"/>
  <c r="N42" i="1"/>
  <c r="N46" i="1"/>
  <c r="N50" i="1"/>
  <c r="N54" i="1"/>
  <c r="N58" i="1"/>
  <c r="N62" i="1"/>
  <c r="N66" i="1"/>
  <c r="N70" i="1"/>
  <c r="N74" i="1"/>
  <c r="N78" i="1"/>
  <c r="N82" i="1"/>
  <c r="N86" i="1"/>
  <c r="N90" i="1"/>
  <c r="N94" i="1"/>
  <c r="N27" i="1"/>
  <c r="N31" i="1"/>
  <c r="N13" i="1"/>
  <c r="N18" i="1"/>
  <c r="N22" i="1"/>
  <c r="N39" i="1"/>
  <c r="N43" i="1"/>
  <c r="N47" i="1"/>
  <c r="N51" i="1"/>
  <c r="N55" i="1"/>
  <c r="N59" i="1"/>
  <c r="N63" i="1"/>
  <c r="N67" i="1"/>
  <c r="N71" i="1"/>
  <c r="N75" i="1"/>
  <c r="N79" i="1"/>
  <c r="N83" i="1"/>
  <c r="N87" i="1"/>
  <c r="N91" i="1"/>
  <c r="N95" i="1"/>
  <c r="N24" i="1"/>
  <c r="N28" i="1"/>
  <c r="N36" i="1"/>
  <c r="N96" i="1"/>
  <c r="N10" i="1"/>
  <c r="N14" i="1"/>
  <c r="N19" i="1"/>
  <c r="N23" i="1"/>
  <c r="N40" i="1"/>
  <c r="N44" i="1"/>
  <c r="N48" i="1"/>
  <c r="N52" i="1"/>
  <c r="N56" i="1"/>
  <c r="N60" i="1"/>
  <c r="N64" i="1"/>
  <c r="N68" i="1"/>
  <c r="N72" i="1"/>
  <c r="N76" i="1"/>
  <c r="N80" i="1"/>
  <c r="N84" i="1"/>
  <c r="N88" i="1"/>
  <c r="N92" i="1"/>
  <c r="N29" i="1"/>
  <c r="N37" i="1"/>
  <c r="N7" i="1"/>
  <c r="N11" i="1"/>
  <c r="N15" i="1"/>
  <c r="N16" i="1"/>
  <c r="N20" i="1"/>
  <c r="N25" i="1"/>
  <c r="N34" i="1"/>
  <c r="N41" i="1"/>
  <c r="N45" i="1"/>
  <c r="N49" i="1"/>
  <c r="N53" i="1"/>
  <c r="N57" i="1"/>
  <c r="N61" i="1"/>
  <c r="N65" i="1"/>
  <c r="N69" i="1"/>
  <c r="N73" i="1"/>
  <c r="N77" i="1"/>
  <c r="N81" i="1"/>
  <c r="N85" i="1"/>
  <c r="N89" i="1"/>
  <c r="N93" i="1"/>
  <c r="N98" i="1"/>
  <c r="N102" i="1"/>
  <c r="S8" i="1"/>
  <c r="O35" i="1"/>
  <c r="R8" i="1" s="1"/>
  <c r="O45" i="1"/>
  <c r="R9" i="1" s="1"/>
  <c r="O105" i="1"/>
  <c r="R15" i="1" s="1"/>
  <c r="S15" i="1"/>
  <c r="S11" i="1"/>
  <c r="R17" i="1"/>
  <c r="S9" i="1"/>
  <c r="S7" i="1"/>
  <c r="O15" i="1"/>
  <c r="R6" i="1" s="1"/>
  <c r="S6" i="1"/>
  <c r="O95" i="1" l="1"/>
  <c r="R14" i="1" s="1"/>
  <c r="O65" i="1"/>
  <c r="R11" i="1" s="1"/>
  <c r="O25" i="1"/>
  <c r="R7" i="1" s="1"/>
  <c r="O75" i="1"/>
  <c r="R12" i="1" s="1"/>
  <c r="S12" i="1"/>
  <c r="O55" i="1"/>
  <c r="R10" i="1" s="1"/>
  <c r="S10" i="1"/>
  <c r="O85" i="1"/>
  <c r="R13" i="1" s="1"/>
  <c r="S13" i="1"/>
  <c r="S14" i="1"/>
  <c r="H72" i="3"/>
  <c r="F63" i="3"/>
  <c r="D36" i="3"/>
  <c r="D105" i="3"/>
  <c r="H37" i="3"/>
  <c r="J88" i="3"/>
  <c r="B43" i="3"/>
  <c r="G46" i="3"/>
  <c r="I106" i="3"/>
  <c r="E92" i="3"/>
  <c r="K78" i="3"/>
  <c r="K65" i="3"/>
  <c r="A112" i="3"/>
  <c r="H35" i="3"/>
  <c r="H25" i="3"/>
  <c r="H70" i="3"/>
  <c r="C26" i="3"/>
  <c r="A65" i="3"/>
  <c r="G112" i="3"/>
  <c r="F38" i="3"/>
  <c r="B50" i="3"/>
  <c r="K26" i="3"/>
  <c r="C43" i="3"/>
  <c r="E74" i="3"/>
  <c r="G98" i="3"/>
  <c r="F15" i="3"/>
  <c r="D10" i="3"/>
  <c r="H105" i="3"/>
  <c r="C101" i="3"/>
  <c r="H76" i="3"/>
  <c r="F13" i="3"/>
  <c r="K30" i="3"/>
  <c r="B102" i="3"/>
  <c r="A114" i="3"/>
  <c r="D48" i="3"/>
  <c r="C99" i="3"/>
  <c r="H31" i="3"/>
  <c r="K53" i="3"/>
  <c r="C113" i="3"/>
  <c r="B28" i="3"/>
  <c r="A78" i="3"/>
  <c r="D103" i="3"/>
  <c r="F64" i="3"/>
  <c r="A8" i="3"/>
  <c r="B25" i="3"/>
  <c r="A27" i="3"/>
  <c r="E63" i="3"/>
  <c r="F58" i="3"/>
  <c r="K100" i="3"/>
  <c r="E73" i="3"/>
  <c r="G95" i="3"/>
  <c r="G83" i="3"/>
  <c r="I21" i="3"/>
  <c r="C36" i="3"/>
  <c r="I8" i="3"/>
  <c r="E21" i="3"/>
  <c r="C16" i="3"/>
  <c r="H99" i="3"/>
  <c r="D119" i="3"/>
  <c r="J59" i="3"/>
  <c r="H57" i="3"/>
  <c r="G54" i="3"/>
  <c r="K104" i="3"/>
  <c r="D29" i="3"/>
  <c r="G44" i="3"/>
  <c r="J82" i="3"/>
  <c r="A63" i="3"/>
  <c r="E70" i="3"/>
  <c r="B104" i="3"/>
  <c r="G42" i="3"/>
  <c r="I61" i="3"/>
  <c r="B87" i="3"/>
  <c r="B20" i="3"/>
  <c r="G68" i="3"/>
  <c r="H59" i="3"/>
  <c r="H100" i="3"/>
  <c r="H101" i="3"/>
  <c r="I64" i="3"/>
  <c r="C7" i="3"/>
  <c r="D54" i="3"/>
  <c r="I31" i="3"/>
  <c r="F32" i="3"/>
  <c r="I33" i="3"/>
  <c r="A62" i="3"/>
  <c r="E34" i="3"/>
  <c r="F20" i="3"/>
  <c r="A20" i="3"/>
  <c r="H46" i="3"/>
  <c r="F49" i="3"/>
  <c r="C15" i="3"/>
  <c r="E118" i="3"/>
  <c r="D41" i="3"/>
  <c r="G118" i="3"/>
  <c r="E14" i="3"/>
  <c r="H94" i="3"/>
  <c r="D88" i="3"/>
  <c r="C89" i="3"/>
  <c r="B59" i="3"/>
  <c r="I67" i="3"/>
  <c r="E101" i="3"/>
  <c r="J65" i="3"/>
  <c r="C40" i="3"/>
  <c r="I12" i="3"/>
  <c r="F51" i="3"/>
  <c r="A33" i="3"/>
  <c r="F43" i="3"/>
  <c r="G33" i="3"/>
  <c r="D18" i="3"/>
  <c r="D84" i="3"/>
  <c r="E82" i="3"/>
  <c r="G117" i="3"/>
  <c r="F36" i="3"/>
  <c r="A21" i="3"/>
  <c r="J52" i="3"/>
  <c r="E11" i="3"/>
  <c r="F94" i="3"/>
  <c r="G76" i="3"/>
  <c r="K116" i="3"/>
  <c r="B103" i="3"/>
  <c r="F71" i="3"/>
  <c r="F86" i="3"/>
  <c r="B95" i="3"/>
  <c r="A47" i="3"/>
  <c r="K20" i="3"/>
  <c r="F108" i="3"/>
  <c r="I109" i="3"/>
  <c r="J74" i="3"/>
  <c r="G81" i="3"/>
  <c r="J102" i="3"/>
  <c r="B107" i="3"/>
  <c r="D77" i="3"/>
  <c r="I45" i="3"/>
  <c r="E81" i="3"/>
  <c r="C32" i="3"/>
  <c r="B101" i="3"/>
  <c r="H11" i="3"/>
  <c r="A107" i="3"/>
  <c r="G80" i="3"/>
  <c r="A10" i="3"/>
  <c r="F46" i="3"/>
  <c r="F61" i="3"/>
  <c r="I93" i="3"/>
  <c r="D14" i="3"/>
  <c r="E113" i="3"/>
  <c r="B65" i="3"/>
  <c r="I22" i="3"/>
  <c r="F75" i="3"/>
  <c r="I47" i="3"/>
  <c r="C46" i="3"/>
  <c r="A101" i="3"/>
  <c r="A39" i="3"/>
  <c r="E61" i="3"/>
  <c r="J84" i="3"/>
  <c r="E30" i="3"/>
  <c r="H50" i="3"/>
  <c r="K40" i="3"/>
  <c r="B16" i="3"/>
  <c r="B30" i="3"/>
  <c r="E83" i="3"/>
  <c r="J69" i="3"/>
  <c r="K14" i="3"/>
  <c r="A64" i="3"/>
  <c r="E15" i="3"/>
  <c r="B110" i="3"/>
  <c r="B60" i="3"/>
  <c r="G86" i="3"/>
  <c r="F69" i="3"/>
  <c r="B69" i="3"/>
  <c r="F52" i="3"/>
  <c r="D86" i="3"/>
  <c r="F21" i="3"/>
  <c r="A108" i="3"/>
  <c r="H34" i="3"/>
  <c r="D69" i="3"/>
  <c r="G102" i="3"/>
  <c r="C27" i="3"/>
  <c r="C56" i="3"/>
  <c r="E87" i="3"/>
  <c r="E20" i="3"/>
  <c r="C25" i="3"/>
  <c r="I82" i="3"/>
  <c r="I66" i="3"/>
  <c r="G79" i="3"/>
  <c r="K68" i="3"/>
  <c r="E31" i="3"/>
  <c r="J14" i="3"/>
  <c r="B92" i="3"/>
  <c r="H63" i="3"/>
  <c r="J31" i="3"/>
  <c r="H52" i="3"/>
  <c r="A7" i="3"/>
  <c r="B86" i="3"/>
  <c r="K23" i="3"/>
  <c r="B49" i="3"/>
  <c r="C92" i="3"/>
  <c r="C54" i="3"/>
  <c r="K36" i="3"/>
  <c r="B24" i="3"/>
  <c r="J85" i="3"/>
  <c r="H108" i="3"/>
  <c r="A116" i="3"/>
  <c r="A75" i="3"/>
  <c r="K48" i="3"/>
  <c r="E22" i="3"/>
  <c r="G65" i="3"/>
  <c r="F25" i="3"/>
  <c r="I103" i="3"/>
  <c r="D57" i="3"/>
  <c r="A110" i="3"/>
  <c r="A99" i="3"/>
  <c r="B10" i="3"/>
  <c r="J76" i="3"/>
  <c r="A54" i="3"/>
  <c r="K90" i="3"/>
  <c r="A41" i="3"/>
  <c r="C71" i="3"/>
  <c r="J54" i="3"/>
  <c r="F42" i="3"/>
  <c r="K93" i="3"/>
  <c r="J110" i="3"/>
  <c r="J51" i="3"/>
  <c r="G78" i="3"/>
  <c r="K71" i="3"/>
  <c r="G52" i="3"/>
  <c r="A87" i="3"/>
  <c r="H21" i="3"/>
  <c r="B27" i="3"/>
  <c r="F30" i="3"/>
  <c r="B35" i="3"/>
  <c r="I73" i="3"/>
  <c r="I39" i="3"/>
  <c r="E115" i="3"/>
  <c r="H81" i="3"/>
  <c r="H51" i="3"/>
  <c r="D92" i="3"/>
  <c r="B91" i="3"/>
  <c r="D40" i="3"/>
  <c r="J47" i="3"/>
  <c r="H49" i="3"/>
  <c r="H15" i="3"/>
  <c r="H48" i="3"/>
  <c r="B47" i="3"/>
  <c r="K101" i="3"/>
  <c r="H119" i="3"/>
  <c r="H68" i="3"/>
  <c r="F79" i="3"/>
  <c r="J18" i="3"/>
  <c r="B85" i="3"/>
  <c r="J101" i="3"/>
  <c r="D71" i="3"/>
  <c r="I107" i="3"/>
  <c r="A51" i="3"/>
  <c r="A76" i="3"/>
  <c r="A29" i="3"/>
  <c r="A55" i="3"/>
  <c r="C108" i="3"/>
  <c r="J12" i="3"/>
  <c r="B112" i="3"/>
  <c r="B73" i="3"/>
  <c r="I98" i="3"/>
  <c r="D111" i="3"/>
  <c r="I76" i="3"/>
  <c r="B42" i="3"/>
  <c r="C65" i="3"/>
  <c r="A61" i="3"/>
  <c r="A104" i="3"/>
  <c r="D65" i="3"/>
  <c r="C79" i="3"/>
  <c r="A83" i="3"/>
  <c r="J116" i="3"/>
  <c r="K57" i="3"/>
  <c r="D62" i="3"/>
  <c r="I112" i="3"/>
  <c r="A53" i="3"/>
  <c r="H8" i="3"/>
  <c r="B29" i="3"/>
  <c r="H40" i="3"/>
  <c r="B89" i="3"/>
  <c r="J104" i="3"/>
  <c r="G61" i="3"/>
  <c r="J118" i="3"/>
  <c r="D91" i="3"/>
  <c r="B72" i="3"/>
  <c r="F14" i="3"/>
  <c r="E80" i="3"/>
  <c r="G40" i="3"/>
  <c r="G37" i="3"/>
  <c r="K54" i="3"/>
  <c r="D37" i="3"/>
  <c r="E57" i="3"/>
  <c r="G87" i="3"/>
  <c r="A97" i="3"/>
  <c r="J97" i="3"/>
  <c r="E111" i="3"/>
  <c r="G74" i="3"/>
  <c r="K21" i="3"/>
  <c r="I104" i="3"/>
  <c r="B114" i="3"/>
  <c r="G119" i="3"/>
  <c r="G29" i="3"/>
  <c r="K86" i="3"/>
  <c r="G99" i="3"/>
  <c r="I43" i="3"/>
  <c r="F92" i="3"/>
  <c r="G91" i="3"/>
  <c r="I70" i="3"/>
  <c r="C105" i="3"/>
  <c r="E51" i="3"/>
  <c r="J29" i="3"/>
  <c r="F35" i="3"/>
  <c r="F29" i="3"/>
  <c r="B118" i="3"/>
  <c r="K15" i="3"/>
  <c r="H65" i="3"/>
  <c r="G59" i="3"/>
  <c r="J11" i="3"/>
  <c r="A115" i="3"/>
  <c r="A68" i="3"/>
  <c r="B39" i="3"/>
  <c r="C118" i="3"/>
  <c r="C13" i="3"/>
  <c r="C91" i="3"/>
  <c r="A72" i="3"/>
  <c r="F83" i="3"/>
  <c r="C75" i="3"/>
  <c r="J56" i="3"/>
  <c r="G21" i="3"/>
  <c r="B74" i="3"/>
  <c r="K25" i="3"/>
  <c r="A14" i="3"/>
  <c r="D15" i="3"/>
  <c r="J89" i="3"/>
  <c r="J23" i="3"/>
  <c r="I20" i="3"/>
  <c r="A45" i="3"/>
  <c r="J13" i="3"/>
  <c r="H58" i="3"/>
  <c r="C96" i="3"/>
  <c r="J81" i="3"/>
  <c r="D89" i="3"/>
  <c r="H24" i="3"/>
  <c r="J105" i="3"/>
  <c r="B15" i="3"/>
  <c r="I53" i="3"/>
  <c r="J114" i="3"/>
  <c r="K67" i="3"/>
  <c r="D24" i="3"/>
  <c r="J109" i="3"/>
  <c r="D39" i="3"/>
  <c r="J33" i="3"/>
  <c r="F99" i="3"/>
  <c r="K87" i="3"/>
  <c r="F37" i="3"/>
  <c r="H88" i="3"/>
  <c r="K79" i="3"/>
  <c r="I116" i="3"/>
  <c r="F78" i="3"/>
  <c r="C95" i="3"/>
  <c r="F118" i="3"/>
  <c r="K41" i="3"/>
  <c r="G22" i="3"/>
  <c r="G94" i="3"/>
  <c r="K63" i="3"/>
  <c r="J9" i="3"/>
  <c r="B11" i="3"/>
  <c r="C81" i="3"/>
  <c r="I102" i="3"/>
  <c r="G114" i="3"/>
  <c r="F66" i="3"/>
  <c r="A25" i="3"/>
  <c r="K59" i="3"/>
  <c r="G32" i="3"/>
  <c r="K64" i="3"/>
  <c r="H29" i="3"/>
  <c r="H60" i="3"/>
  <c r="J113" i="3"/>
  <c r="G106" i="3"/>
  <c r="F41" i="3"/>
  <c r="E104" i="3"/>
  <c r="F100" i="3"/>
  <c r="D53" i="3"/>
  <c r="G57" i="3"/>
  <c r="C76" i="3"/>
  <c r="G31" i="3"/>
  <c r="G12" i="3"/>
  <c r="J39" i="3"/>
  <c r="A34" i="3"/>
  <c r="I58" i="3"/>
  <c r="G75" i="3"/>
  <c r="J103" i="3"/>
  <c r="A86" i="3"/>
  <c r="F9" i="3"/>
  <c r="E12" i="3"/>
  <c r="C33" i="3"/>
  <c r="C24" i="3"/>
  <c r="I34" i="3"/>
  <c r="I83" i="3"/>
  <c r="B111" i="3"/>
  <c r="B54" i="3"/>
  <c r="E75" i="3"/>
  <c r="K69" i="3"/>
  <c r="E62" i="3"/>
  <c r="D43" i="3"/>
  <c r="E16" i="3"/>
  <c r="I24" i="3"/>
  <c r="B14" i="3"/>
  <c r="I37" i="3"/>
  <c r="A85" i="3"/>
  <c r="B117" i="3"/>
  <c r="I15" i="3"/>
  <c r="E26" i="3"/>
  <c r="J106" i="3"/>
  <c r="K22" i="3"/>
  <c r="E85" i="3"/>
  <c r="E91" i="3"/>
  <c r="I9" i="3"/>
  <c r="C82" i="3"/>
  <c r="J25" i="3"/>
  <c r="D97" i="3"/>
  <c r="F16" i="3"/>
  <c r="I110" i="3"/>
  <c r="E114" i="3"/>
  <c r="F23" i="3"/>
  <c r="J35" i="3"/>
  <c r="A93" i="3"/>
  <c r="C77" i="3"/>
  <c r="A81" i="3"/>
  <c r="K85" i="3"/>
  <c r="J61" i="3"/>
  <c r="J57" i="3"/>
  <c r="A119" i="3"/>
  <c r="B58" i="3"/>
  <c r="J8" i="3"/>
  <c r="J95" i="3"/>
  <c r="G51" i="3"/>
  <c r="F73" i="3"/>
  <c r="C111" i="3"/>
  <c r="A105" i="3"/>
  <c r="H7" i="3"/>
  <c r="B23" i="3"/>
  <c r="G58" i="3"/>
  <c r="G100" i="3"/>
  <c r="K94" i="3"/>
  <c r="E58" i="3"/>
  <c r="F57" i="3"/>
  <c r="F102" i="3"/>
  <c r="H95" i="3"/>
  <c r="J43" i="3"/>
  <c r="A70" i="3"/>
  <c r="B13" i="3"/>
  <c r="K58" i="3"/>
  <c r="A9" i="3"/>
  <c r="G39" i="3"/>
  <c r="G116" i="3"/>
  <c r="K8" i="3"/>
  <c r="E46" i="3"/>
  <c r="G45" i="3"/>
  <c r="D93" i="3"/>
  <c r="A106" i="3"/>
  <c r="B98" i="3"/>
  <c r="K72" i="3"/>
  <c r="G69" i="3"/>
  <c r="D115" i="3"/>
  <c r="D32" i="3"/>
  <c r="J27" i="3"/>
  <c r="K83" i="3"/>
  <c r="I48" i="3"/>
  <c r="H61" i="3"/>
  <c r="K114" i="3"/>
  <c r="I65" i="3"/>
  <c r="E103" i="3"/>
  <c r="G56" i="3"/>
  <c r="D118" i="3"/>
  <c r="F111" i="3"/>
  <c r="C78" i="3"/>
  <c r="H64" i="3"/>
  <c r="F89" i="3"/>
  <c r="C51" i="3"/>
  <c r="K115" i="3"/>
  <c r="J28" i="3"/>
  <c r="B93" i="3"/>
  <c r="I115" i="3"/>
  <c r="A94" i="3"/>
  <c r="E64" i="3"/>
  <c r="A43" i="3"/>
  <c r="K102" i="3"/>
  <c r="C18" i="3"/>
  <c r="A40" i="3"/>
  <c r="K109" i="3"/>
  <c r="F88" i="3"/>
  <c r="G70" i="3"/>
  <c r="C48" i="3"/>
  <c r="B48" i="3"/>
  <c r="K38" i="3"/>
  <c r="D35" i="3"/>
  <c r="I18" i="3"/>
  <c r="J77" i="3"/>
  <c r="D28" i="3"/>
  <c r="H28" i="3"/>
  <c r="C80" i="3"/>
  <c r="F53" i="3"/>
  <c r="G60" i="3"/>
  <c r="E13" i="3"/>
  <c r="A56" i="3"/>
  <c r="B21" i="3"/>
  <c r="K89" i="3"/>
  <c r="K31" i="3"/>
  <c r="A84" i="3"/>
  <c r="F50" i="3"/>
  <c r="E116" i="3"/>
  <c r="I111" i="3"/>
  <c r="K97" i="3"/>
  <c r="C29" i="3"/>
  <c r="D38" i="3"/>
  <c r="C57" i="3"/>
  <c r="A23" i="3"/>
  <c r="K32" i="3"/>
  <c r="H55" i="3"/>
  <c r="J112" i="3"/>
  <c r="F82" i="3"/>
  <c r="I55" i="3"/>
  <c r="G34" i="3"/>
  <c r="K61" i="3"/>
  <c r="I86" i="3"/>
  <c r="F44" i="3"/>
  <c r="B40" i="3"/>
  <c r="H30" i="3"/>
  <c r="A16" i="3"/>
  <c r="A12" i="3"/>
  <c r="C23" i="3"/>
  <c r="D45" i="3"/>
  <c r="B77" i="3"/>
  <c r="J20" i="3"/>
  <c r="K52" i="3"/>
  <c r="J45" i="3"/>
  <c r="J117" i="3"/>
  <c r="D74" i="3"/>
  <c r="B96" i="3"/>
  <c r="B46" i="3"/>
  <c r="F26" i="3"/>
  <c r="H12" i="3"/>
  <c r="E53" i="3"/>
  <c r="H110" i="3"/>
  <c r="C12" i="3"/>
  <c r="C38" i="3"/>
  <c r="A46" i="3"/>
  <c r="K106" i="3"/>
  <c r="E65" i="3"/>
  <c r="D107" i="3"/>
  <c r="C68" i="3"/>
  <c r="I50" i="3"/>
  <c r="F18" i="3"/>
  <c r="F104" i="3"/>
  <c r="E105" i="3"/>
  <c r="J41" i="3"/>
  <c r="H16" i="3"/>
  <c r="G20" i="3"/>
  <c r="K76" i="3"/>
  <c r="H106" i="3"/>
  <c r="K28" i="3"/>
  <c r="H111" i="3"/>
  <c r="D46" i="3"/>
  <c r="G53" i="3"/>
  <c r="A111" i="3"/>
  <c r="E94" i="3"/>
  <c r="G30" i="3"/>
  <c r="C67" i="3"/>
  <c r="I32" i="3"/>
  <c r="H117" i="3"/>
  <c r="E9" i="3"/>
  <c r="A32" i="3"/>
  <c r="C104" i="3"/>
  <c r="E10" i="3"/>
  <c r="D99" i="3"/>
  <c r="D117" i="3"/>
  <c r="I74" i="3"/>
  <c r="E67" i="3"/>
  <c r="H53" i="3"/>
  <c r="H75" i="3"/>
  <c r="C61" i="3"/>
  <c r="I101" i="3"/>
  <c r="E102" i="3"/>
  <c r="K60" i="3"/>
  <c r="E32" i="3"/>
  <c r="H44" i="3"/>
  <c r="H115" i="3"/>
  <c r="A36" i="3"/>
  <c r="J70" i="3"/>
  <c r="F97" i="3"/>
  <c r="B56" i="3"/>
  <c r="H78" i="3"/>
  <c r="B18" i="3"/>
  <c r="J58" i="3"/>
  <c r="D30" i="3"/>
  <c r="B7" i="3"/>
  <c r="H38" i="3"/>
  <c r="J46" i="3"/>
  <c r="F101" i="3"/>
  <c r="F98" i="3"/>
  <c r="H23" i="3"/>
  <c r="E29" i="3"/>
  <c r="I91" i="3"/>
  <c r="A44" i="3"/>
  <c r="C107" i="3"/>
  <c r="I42" i="3"/>
  <c r="H54" i="3"/>
  <c r="I25" i="3"/>
  <c r="F115" i="3"/>
  <c r="D9" i="3"/>
  <c r="C37" i="3"/>
  <c r="J87" i="3"/>
  <c r="A100" i="3"/>
  <c r="A90" i="3"/>
  <c r="I56" i="3"/>
  <c r="A88" i="3"/>
  <c r="D112" i="3"/>
  <c r="J100" i="3"/>
  <c r="B26" i="3"/>
  <c r="E95" i="3"/>
  <c r="D94" i="3"/>
  <c r="G24" i="3"/>
  <c r="G88" i="3"/>
  <c r="F45" i="3"/>
  <c r="K37" i="3"/>
  <c r="G66" i="3"/>
  <c r="G25" i="3"/>
  <c r="G14" i="3"/>
  <c r="E7" i="3"/>
  <c r="J49" i="3"/>
  <c r="B55" i="3"/>
  <c r="K92" i="3"/>
  <c r="I41" i="3"/>
  <c r="G28" i="3"/>
  <c r="H66" i="3"/>
  <c r="H27" i="3"/>
  <c r="G73" i="3"/>
  <c r="I114" i="3"/>
  <c r="K43" i="3"/>
  <c r="D25" i="3"/>
  <c r="C93" i="3"/>
  <c r="J16" i="3"/>
  <c r="E59" i="3"/>
  <c r="I80" i="3"/>
  <c r="I71" i="3"/>
  <c r="A60" i="3"/>
  <c r="K27" i="3"/>
  <c r="F85" i="3"/>
  <c r="F81" i="3"/>
  <c r="I99" i="3"/>
  <c r="F68" i="3"/>
  <c r="D11" i="3"/>
  <c r="B66" i="3"/>
  <c r="G89" i="3"/>
  <c r="G27" i="3"/>
  <c r="D60" i="3"/>
  <c r="E37" i="3"/>
  <c r="C64" i="3"/>
  <c r="J72" i="3"/>
  <c r="A92" i="3"/>
  <c r="H10" i="3"/>
  <c r="F60" i="3"/>
  <c r="K35" i="3"/>
  <c r="B119" i="3"/>
  <c r="I75" i="3"/>
  <c r="D75" i="3"/>
  <c r="I117" i="3"/>
  <c r="I85" i="3"/>
  <c r="D113" i="3"/>
  <c r="G38" i="3"/>
  <c r="K29" i="3"/>
  <c r="G97" i="3"/>
  <c r="B37" i="3"/>
  <c r="J75" i="3"/>
  <c r="C74" i="3"/>
  <c r="G110" i="3"/>
  <c r="J44" i="3"/>
  <c r="E66" i="3"/>
  <c r="H92" i="3"/>
  <c r="B62" i="3"/>
  <c r="K119" i="3"/>
  <c r="D90" i="3"/>
  <c r="K55" i="3"/>
  <c r="A57" i="3"/>
  <c r="F31" i="3"/>
  <c r="G10" i="3"/>
  <c r="G8" i="3"/>
  <c r="D47" i="3"/>
  <c r="F72" i="3"/>
  <c r="D68" i="3"/>
  <c r="B70" i="3"/>
  <c r="C21" i="3"/>
  <c r="K105" i="3"/>
  <c r="E54" i="3"/>
  <c r="G36" i="3"/>
  <c r="B41" i="3"/>
  <c r="J64" i="3"/>
  <c r="F34" i="3"/>
  <c r="D61" i="3"/>
  <c r="D23" i="3"/>
  <c r="I119" i="3"/>
  <c r="C52" i="3"/>
  <c r="J21" i="3"/>
  <c r="I63" i="3"/>
  <c r="A50" i="3"/>
  <c r="H84" i="3"/>
  <c r="E77" i="3"/>
  <c r="K118" i="3"/>
  <c r="D63" i="3"/>
  <c r="F62" i="3"/>
  <c r="I95" i="3"/>
  <c r="G23" i="3"/>
  <c r="K111" i="3"/>
  <c r="H82" i="3"/>
  <c r="I60" i="3"/>
  <c r="F40" i="3"/>
  <c r="B44" i="3"/>
  <c r="I79" i="3"/>
  <c r="C114" i="3"/>
  <c r="I36" i="3"/>
  <c r="F87" i="3"/>
  <c r="E109" i="3"/>
  <c r="B68" i="3"/>
  <c r="A113" i="3"/>
  <c r="E68" i="3"/>
  <c r="H112" i="3"/>
  <c r="A15" i="3"/>
  <c r="J115" i="3"/>
  <c r="J111" i="3"/>
  <c r="D16" i="3"/>
  <c r="A71" i="3"/>
  <c r="E86" i="3"/>
  <c r="C94" i="3"/>
  <c r="H33" i="3"/>
  <c r="K50" i="3"/>
  <c r="C35" i="3"/>
  <c r="D80" i="3"/>
  <c r="I84" i="3"/>
  <c r="K13" i="3"/>
  <c r="D64" i="3"/>
  <c r="F55" i="3"/>
  <c r="J107" i="3"/>
  <c r="D55" i="3"/>
  <c r="C88" i="3"/>
  <c r="J53" i="3"/>
  <c r="H67" i="3"/>
  <c r="G72" i="3"/>
  <c r="I16" i="3"/>
  <c r="E45" i="3"/>
  <c r="K117" i="3"/>
  <c r="H118" i="3"/>
  <c r="C90" i="3"/>
  <c r="F80" i="3"/>
  <c r="K88" i="3"/>
  <c r="B115" i="3"/>
  <c r="I52" i="3"/>
  <c r="J96" i="3"/>
  <c r="B45" i="3"/>
  <c r="J83" i="3"/>
  <c r="J93" i="3"/>
  <c r="C47" i="3"/>
  <c r="D100" i="3"/>
  <c r="G7" i="3"/>
  <c r="E84" i="3"/>
  <c r="B38" i="3"/>
  <c r="J99" i="3"/>
  <c r="I113" i="3"/>
  <c r="F65" i="3"/>
  <c r="E76" i="3"/>
  <c r="F47" i="3"/>
  <c r="E107" i="3"/>
  <c r="C103" i="3"/>
  <c r="K81" i="3"/>
  <c r="I105" i="3"/>
  <c r="J42" i="3"/>
  <c r="K47" i="3"/>
  <c r="F24" i="3"/>
  <c r="E52" i="3"/>
  <c r="K45" i="3"/>
  <c r="K108" i="3"/>
  <c r="G18" i="3"/>
  <c r="C112" i="3"/>
  <c r="C110" i="3"/>
  <c r="H77" i="3"/>
  <c r="J50" i="3"/>
  <c r="B51" i="3"/>
  <c r="H104" i="3"/>
  <c r="A82" i="3"/>
  <c r="K107" i="3"/>
  <c r="C86" i="3"/>
  <c r="B9" i="3"/>
  <c r="G16" i="3"/>
  <c r="E72" i="3"/>
  <c r="A49" i="3"/>
  <c r="F112" i="3"/>
  <c r="I90" i="3"/>
  <c r="H74" i="3"/>
  <c r="K66" i="3"/>
  <c r="H26" i="3"/>
  <c r="A117" i="3"/>
  <c r="D33" i="3"/>
  <c r="K73" i="3"/>
  <c r="H62" i="3"/>
  <c r="F96" i="3"/>
  <c r="C109" i="3"/>
  <c r="D13" i="3"/>
  <c r="G93" i="3"/>
  <c r="E93" i="3"/>
  <c r="K16" i="3"/>
  <c r="I77" i="3"/>
  <c r="K103" i="3"/>
  <c r="A59" i="3"/>
  <c r="K99" i="3"/>
  <c r="H20" i="3"/>
  <c r="J86" i="3"/>
  <c r="K112" i="3"/>
  <c r="F8" i="3"/>
  <c r="K113" i="3"/>
  <c r="A98" i="3"/>
  <c r="E40" i="3"/>
  <c r="K24" i="3"/>
  <c r="F54" i="3"/>
  <c r="F84" i="3"/>
  <c r="H102" i="3"/>
  <c r="C41" i="3"/>
  <c r="C100" i="3"/>
  <c r="K7" i="3"/>
  <c r="B116" i="3"/>
  <c r="E56" i="3"/>
  <c r="A118" i="3"/>
  <c r="G67" i="3"/>
  <c r="I88" i="3"/>
  <c r="A102" i="3"/>
  <c r="A38" i="3"/>
  <c r="B99" i="3"/>
  <c r="K77" i="3"/>
  <c r="C98" i="3"/>
  <c r="J73" i="3"/>
  <c r="G63" i="3"/>
  <c r="D98" i="3"/>
  <c r="A11" i="3"/>
  <c r="G113" i="3"/>
  <c r="G71" i="3"/>
  <c r="J92" i="3"/>
  <c r="I51" i="3"/>
  <c r="I100" i="3"/>
  <c r="J32" i="3"/>
  <c r="H18" i="3"/>
  <c r="F48" i="3"/>
  <c r="E98" i="3"/>
  <c r="E108" i="3"/>
  <c r="J66" i="3"/>
  <c r="B108" i="3"/>
  <c r="K74" i="3"/>
  <c r="I14" i="3"/>
  <c r="F7" i="3"/>
  <c r="B64" i="3"/>
  <c r="F67" i="3"/>
  <c r="G77" i="3"/>
  <c r="D26" i="3"/>
  <c r="I92" i="3"/>
  <c r="I57" i="3"/>
  <c r="C22" i="3"/>
  <c r="C119" i="3"/>
  <c r="D101" i="3"/>
  <c r="H13" i="3"/>
  <c r="G111" i="3"/>
  <c r="I40" i="3"/>
  <c r="B57" i="3"/>
  <c r="F70" i="3"/>
  <c r="G103" i="3"/>
  <c r="D27" i="3"/>
  <c r="C28" i="3"/>
  <c r="B33" i="3"/>
  <c r="F10" i="3"/>
  <c r="I89" i="3"/>
  <c r="B97" i="3"/>
  <c r="B22" i="3"/>
  <c r="B88" i="3"/>
  <c r="I94" i="3"/>
  <c r="J91" i="3"/>
  <c r="F106" i="3"/>
  <c r="C30" i="3"/>
  <c r="D50" i="3"/>
  <c r="A13" i="3"/>
  <c r="J34" i="3"/>
  <c r="G109" i="3"/>
  <c r="H87" i="3"/>
  <c r="H56" i="3"/>
  <c r="D106" i="3"/>
  <c r="H79" i="3"/>
  <c r="A109" i="3"/>
  <c r="C73" i="3"/>
  <c r="E8" i="3"/>
  <c r="B76" i="3"/>
  <c r="D87" i="3"/>
  <c r="D96" i="3"/>
  <c r="D114" i="3"/>
  <c r="I26" i="3"/>
  <c r="K75" i="3"/>
  <c r="I108" i="3"/>
  <c r="C31" i="3"/>
  <c r="E106" i="3"/>
  <c r="F11" i="3"/>
  <c r="J62" i="3"/>
  <c r="H98" i="3"/>
  <c r="G43" i="3"/>
  <c r="I49" i="3"/>
  <c r="E90" i="3"/>
  <c r="J60" i="3"/>
  <c r="G64" i="3"/>
  <c r="K12" i="3"/>
  <c r="B80" i="3"/>
  <c r="A77" i="3"/>
  <c r="D42" i="3"/>
  <c r="F77" i="3"/>
  <c r="B106" i="3"/>
  <c r="A52" i="3"/>
  <c r="C106" i="3"/>
  <c r="C49" i="3"/>
  <c r="E78" i="3"/>
  <c r="F28" i="3"/>
  <c r="A80" i="3"/>
  <c r="B94" i="3"/>
  <c r="E24" i="3"/>
  <c r="F116" i="3"/>
  <c r="I7" i="3"/>
  <c r="H109" i="3"/>
  <c r="I54" i="3"/>
  <c r="A24" i="3"/>
  <c r="A96" i="3"/>
  <c r="G13" i="3"/>
  <c r="F114" i="3"/>
  <c r="K11" i="3"/>
  <c r="C116" i="3"/>
  <c r="I62" i="3"/>
  <c r="F105" i="3"/>
  <c r="B90" i="3"/>
  <c r="C55" i="3"/>
  <c r="J26" i="3"/>
  <c r="E55" i="3"/>
  <c r="H47" i="3"/>
  <c r="E27" i="3"/>
  <c r="B75" i="3"/>
  <c r="J79" i="3"/>
  <c r="J119" i="3"/>
  <c r="H116" i="3"/>
  <c r="C20" i="3"/>
  <c r="B52" i="3"/>
  <c r="F12" i="3"/>
  <c r="J15" i="3"/>
  <c r="J55" i="3"/>
  <c r="F95" i="3"/>
  <c r="B81" i="3"/>
  <c r="A73" i="3"/>
  <c r="J63" i="3"/>
  <c r="H69" i="3"/>
  <c r="E60" i="3"/>
  <c r="E89" i="3"/>
  <c r="H41" i="3"/>
  <c r="H89" i="3"/>
  <c r="C11" i="3"/>
  <c r="K34" i="3"/>
  <c r="K44" i="3"/>
  <c r="I118" i="3"/>
  <c r="J80" i="3"/>
  <c r="I97" i="3"/>
  <c r="G35" i="3"/>
  <c r="F27" i="3"/>
  <c r="C34" i="3"/>
  <c r="H42" i="3"/>
  <c r="E99" i="3"/>
  <c r="J40" i="3"/>
  <c r="I11" i="3"/>
  <c r="K98" i="3"/>
  <c r="E44" i="3"/>
  <c r="I78" i="3"/>
  <c r="F110" i="3"/>
  <c r="C83" i="3"/>
  <c r="A79" i="3"/>
  <c r="A26" i="3"/>
  <c r="D79" i="3"/>
  <c r="C85" i="3"/>
  <c r="H9" i="3"/>
  <c r="I23" i="3"/>
  <c r="H73" i="3"/>
  <c r="D58" i="3"/>
  <c r="K9" i="3"/>
  <c r="C115" i="3"/>
  <c r="C87" i="3"/>
  <c r="I35" i="3"/>
  <c r="F59" i="3"/>
  <c r="E110" i="3"/>
  <c r="G9" i="3"/>
  <c r="E97" i="3"/>
  <c r="K84" i="3"/>
  <c r="K70" i="3"/>
  <c r="C117" i="3"/>
  <c r="H71" i="3"/>
  <c r="J7" i="3"/>
  <c r="F56" i="3"/>
  <c r="G85" i="3"/>
  <c r="D102" i="3"/>
  <c r="D49" i="3"/>
  <c r="K42" i="3"/>
  <c r="G62" i="3"/>
  <c r="E88" i="3"/>
  <c r="A103" i="3"/>
  <c r="J10" i="3"/>
  <c r="A91" i="3"/>
  <c r="H43" i="3"/>
  <c r="C45" i="3"/>
  <c r="A31" i="3"/>
  <c r="B53" i="3"/>
  <c r="E43" i="3"/>
  <c r="B67" i="3"/>
  <c r="F39" i="3"/>
  <c r="E41" i="3"/>
  <c r="J30" i="3"/>
  <c r="F119" i="3"/>
  <c r="I28" i="3"/>
  <c r="A66" i="3"/>
  <c r="I38" i="3"/>
  <c r="E117" i="3"/>
  <c r="I13" i="3"/>
  <c r="B34" i="3"/>
  <c r="F93" i="3"/>
  <c r="E42" i="3"/>
  <c r="C58" i="3"/>
  <c r="A48" i="3"/>
  <c r="K56" i="3"/>
  <c r="J78" i="3"/>
  <c r="F103" i="3"/>
  <c r="I96" i="3"/>
  <c r="G82" i="3"/>
  <c r="E79" i="3"/>
  <c r="B31" i="3"/>
  <c r="H85" i="3"/>
  <c r="D85" i="3"/>
  <c r="G50" i="3"/>
  <c r="D31" i="3"/>
  <c r="A42" i="3"/>
  <c r="I29" i="3"/>
  <c r="C9" i="3"/>
  <c r="G90" i="3"/>
  <c r="B12" i="3"/>
  <c r="B82" i="3"/>
  <c r="B84" i="3"/>
  <c r="D104" i="3"/>
  <c r="C50" i="3"/>
  <c r="K95" i="3"/>
  <c r="G48" i="3"/>
  <c r="E28" i="3"/>
  <c r="I30" i="3"/>
  <c r="C66" i="3"/>
  <c r="K18" i="3"/>
  <c r="E38" i="3"/>
  <c r="D95" i="3"/>
  <c r="E36" i="3"/>
  <c r="D109" i="3"/>
  <c r="C70" i="3"/>
  <c r="F91" i="3"/>
  <c r="K62" i="3"/>
  <c r="B109" i="3"/>
  <c r="F90" i="3"/>
  <c r="A58" i="3"/>
  <c r="C14" i="3"/>
  <c r="K33" i="3"/>
  <c r="K39" i="3"/>
  <c r="C60" i="3"/>
  <c r="A74" i="3"/>
  <c r="J98" i="3"/>
  <c r="I68" i="3"/>
  <c r="E23" i="3"/>
  <c r="E119" i="3"/>
  <c r="D76" i="3"/>
  <c r="D7" i="3"/>
  <c r="C63" i="3"/>
  <c r="G92" i="3"/>
  <c r="A89" i="3"/>
  <c r="I81" i="3"/>
  <c r="G41" i="3"/>
  <c r="E49" i="3"/>
  <c r="G104" i="3"/>
  <c r="K91" i="3"/>
  <c r="B32" i="3"/>
  <c r="C59" i="3"/>
  <c r="A35" i="3"/>
  <c r="D116" i="3"/>
  <c r="H103" i="3"/>
  <c r="D20" i="3"/>
  <c r="C69" i="3"/>
  <c r="K82" i="3"/>
  <c r="H86" i="3"/>
  <c r="D21" i="3"/>
  <c r="G108" i="3"/>
  <c r="F22" i="3"/>
  <c r="D82" i="3"/>
  <c r="E112" i="3"/>
  <c r="C62" i="3"/>
  <c r="I44" i="3"/>
  <c r="A67" i="3"/>
  <c r="I59" i="3"/>
  <c r="H90" i="3"/>
  <c r="A30" i="3"/>
  <c r="H45" i="3"/>
  <c r="B113" i="3"/>
  <c r="D81" i="3"/>
  <c r="F74" i="3"/>
  <c r="C97" i="3"/>
  <c r="H83" i="3"/>
  <c r="B78" i="3"/>
  <c r="C8" i="3"/>
  <c r="B63" i="3"/>
  <c r="J24" i="3"/>
  <c r="G107" i="3"/>
  <c r="A22" i="3"/>
  <c r="E25" i="3"/>
  <c r="D67" i="3"/>
  <c r="B105" i="3"/>
  <c r="D51" i="3"/>
  <c r="J108" i="3"/>
  <c r="B8" i="3"/>
  <c r="G55" i="3"/>
  <c r="K49" i="3"/>
  <c r="J37" i="3"/>
  <c r="E18" i="3"/>
  <c r="D12" i="3"/>
  <c r="I46" i="3"/>
  <c r="H36" i="3"/>
  <c r="A95" i="3"/>
  <c r="I72" i="3"/>
  <c r="B100" i="3"/>
  <c r="J36" i="3"/>
  <c r="K51" i="3"/>
  <c r="D83" i="3"/>
  <c r="J71" i="3"/>
  <c r="F117" i="3"/>
  <c r="C72" i="3"/>
  <c r="D59" i="3"/>
  <c r="D22" i="3"/>
  <c r="A69" i="3"/>
  <c r="J38" i="3"/>
  <c r="G84" i="3"/>
  <c r="D73" i="3"/>
  <c r="H39" i="3"/>
  <c r="E48" i="3"/>
  <c r="E33" i="3"/>
  <c r="D8" i="3"/>
  <c r="C42" i="3"/>
  <c r="G11" i="3"/>
  <c r="C44" i="3"/>
  <c r="J67" i="3"/>
  <c r="F76" i="3"/>
  <c r="K96" i="3"/>
  <c r="G49" i="3"/>
  <c r="G96" i="3"/>
  <c r="H22" i="3"/>
  <c r="J94" i="3"/>
  <c r="F109" i="3"/>
  <c r="C102" i="3"/>
  <c r="E100" i="3"/>
  <c r="G26" i="3"/>
  <c r="H96" i="3"/>
  <c r="G105" i="3"/>
  <c r="G15" i="3"/>
  <c r="E71" i="3"/>
  <c r="A37" i="3"/>
  <c r="J90" i="3"/>
  <c r="E35" i="3"/>
  <c r="B36" i="3"/>
  <c r="D52" i="3"/>
  <c r="B61" i="3"/>
  <c r="H32" i="3"/>
  <c r="I87" i="3"/>
  <c r="D70" i="3"/>
  <c r="H80" i="3"/>
  <c r="H97" i="3"/>
  <c r="D72" i="3"/>
  <c r="G101" i="3"/>
  <c r="G115" i="3"/>
  <c r="C39" i="3"/>
  <c r="B79" i="3"/>
  <c r="J48" i="3"/>
  <c r="C84" i="3"/>
  <c r="H114" i="3"/>
  <c r="D110" i="3"/>
  <c r="H107" i="3"/>
  <c r="F107" i="3"/>
  <c r="E47" i="3"/>
  <c r="C53" i="3"/>
  <c r="H91" i="3"/>
  <c r="H93" i="3"/>
  <c r="H14" i="3"/>
  <c r="I69" i="3"/>
  <c r="K110" i="3"/>
  <c r="K80" i="3"/>
  <c r="D66" i="3"/>
  <c r="C10" i="3"/>
  <c r="F33" i="3"/>
  <c r="G47" i="3"/>
  <c r="K46" i="3"/>
  <c r="A28" i="3"/>
  <c r="K10" i="3"/>
  <c r="E69" i="3"/>
  <c r="B83" i="3"/>
  <c r="E50" i="3"/>
  <c r="F113" i="3"/>
  <c r="D108" i="3"/>
  <c r="D56" i="3"/>
  <c r="D34" i="3"/>
  <c r="E39" i="3"/>
  <c r="D44" i="3"/>
  <c r="B71" i="3"/>
  <c r="E96" i="3"/>
  <c r="D78" i="3"/>
  <c r="H113" i="3"/>
  <c r="I10" i="3"/>
  <c r="J68" i="3"/>
  <c r="I27" i="3"/>
  <c r="J22" i="3"/>
  <c r="O10" i="3" l="1"/>
  <c r="O16" i="3"/>
  <c r="O13" i="3"/>
  <c r="O12" i="3"/>
  <c r="J3" i="3"/>
  <c r="O7" i="3"/>
  <c r="O11" i="3"/>
  <c r="O14" i="3"/>
  <c r="O8" i="3"/>
  <c r="O15" i="3"/>
  <c r="O9" i="3"/>
</calcChain>
</file>

<file path=xl/sharedStrings.xml><?xml version="1.0" encoding="utf-8"?>
<sst xmlns="http://schemas.openxmlformats.org/spreadsheetml/2006/main" count="1723" uniqueCount="77">
  <si>
    <t>Reference File:</t>
  </si>
  <si>
    <t>Test Data File:</t>
  </si>
  <si>
    <t>Speaker:</t>
  </si>
  <si>
    <t>Match Method:</t>
  </si>
  <si>
    <t>Extraction Method:</t>
  </si>
  <si>
    <t>..name</t>
  </si>
  <si>
    <t>Word 2</t>
  </si>
  <si>
    <t>Word 1</t>
  </si>
  <si>
    <t>Word 3</t>
  </si>
  <si>
    <t>Word 4</t>
  </si>
  <si>
    <t>Word 5</t>
  </si>
  <si>
    <t>Word 6</t>
  </si>
  <si>
    <t>Word 7</t>
  </si>
  <si>
    <t>Word 8</t>
  </si>
  <si>
    <t>Word 9</t>
  </si>
  <si>
    <t>Word 10</t>
  </si>
  <si>
    <t>Best Match</t>
  </si>
  <si>
    <t>Correct</t>
  </si>
  <si>
    <t>Match Summary</t>
  </si>
  <si>
    <t>Rate</t>
  </si>
  <si>
    <t>Attempts</t>
  </si>
  <si>
    <t>TOTAL ACCURACY</t>
  </si>
  <si>
    <t>Reference Data</t>
  </si>
  <si>
    <t>Utterances</t>
  </si>
  <si>
    <t>Created:</t>
  </si>
  <si>
    <t>..time</t>
  </si>
  <si>
    <t>Accuracy</t>
  </si>
  <si>
    <t xml:space="preserve"> </t>
  </si>
  <si>
    <t>Score</t>
  </si>
  <si>
    <t>Word</t>
  </si>
  <si>
    <t>Margin</t>
  </si>
  <si>
    <t>Spoken</t>
  </si>
  <si>
    <t>Guess</t>
  </si>
  <si>
    <t>Rating</t>
  </si>
  <si>
    <t>Test Description:</t>
  </si>
  <si>
    <t>Match Threshold:</t>
  </si>
  <si>
    <t>Jason</t>
  </si>
  <si>
    <t>2014-12-07, 18:06:38</t>
  </si>
  <si>
    <t>False Pos</t>
  </si>
  <si>
    <t>False Neg</t>
  </si>
  <si>
    <t>ONE</t>
  </si>
  <si>
    <t>FOUR</t>
  </si>
  <si>
    <t>TWO</t>
  </si>
  <si>
    <t>THREE</t>
  </si>
  <si>
    <t>FIVE</t>
  </si>
  <si>
    <t>SIX</t>
  </si>
  <si>
    <t>SEVEN</t>
  </si>
  <si>
    <t>EIGHT</t>
  </si>
  <si>
    <t>NINE</t>
  </si>
  <si>
    <t>ZERO</t>
  </si>
  <si>
    <t xml:space="preserve">Misses </t>
  </si>
  <si>
    <t>missed?</t>
  </si>
  <si>
    <t>No Covariance</t>
  </si>
  <si>
    <t>All 5 Methods</t>
  </si>
  <si>
    <t>No DTW</t>
  </si>
  <si>
    <t>No LPC/Cov</t>
  </si>
  <si>
    <t>Jason - Num</t>
  </si>
  <si>
    <t>R_Dave_LR</t>
  </si>
  <si>
    <t>D_Dave_LR</t>
  </si>
  <si>
    <t>Dave</t>
  </si>
  <si>
    <t>2014-12-08, 03:16:54</t>
  </si>
  <si>
    <t>LPCC Array</t>
  </si>
  <si>
    <t>LPCC DTW</t>
  </si>
  <si>
    <t>BANANAS</t>
  </si>
  <si>
    <t>MISSISSIPPI</t>
  </si>
  <si>
    <t>BLUE</t>
  </si>
  <si>
    <t>BLOOM</t>
  </si>
  <si>
    <t>TRUMPET</t>
  </si>
  <si>
    <t>JASON</t>
  </si>
  <si>
    <t>SCOTT</t>
  </si>
  <si>
    <t>DAVE</t>
  </si>
  <si>
    <t>ANTONIA</t>
  </si>
  <si>
    <t>LPC - covariance</t>
  </si>
  <si>
    <t>LPC - euclidean</t>
  </si>
  <si>
    <t>LPCC - covariance</t>
  </si>
  <si>
    <t>LPCC - euclidean</t>
  </si>
  <si>
    <t>LPCC Array - LPCC DTW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</si>
</sst>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 tint="-4.9989318521683403E-2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1" tint="0.499984740745262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theme="1" tint="0.499984740745262"/>
      </bottom>
      <diagonal/>
    </border>
    <border>
      <left style="medium">
        <color indexed="64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medium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thin">
        <color indexed="64"/>
      </right>
      <top style="thin">
        <color theme="1" tint="0.4999847407452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1" tint="0.499984740745262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5" borderId="0" applyNumberFormat="0" applyBorder="0" applyAlignment="0" applyProtection="0"/>
  </cellStyleXfs>
  <cellXfs count="128">
    <xf numFmtId="0" fontId="0" fillId="0" borderId="0" xfId="0"/>
    <xf numFmtId="164" fontId="0" fillId="0" borderId="8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9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right"/>
    </xf>
    <xf numFmtId="164" fontId="0" fillId="2" borderId="0" xfId="0" applyNumberFormat="1" applyFill="1" applyBorder="1" applyAlignment="1">
      <alignment horizontal="center"/>
    </xf>
    <xf numFmtId="9" fontId="0" fillId="2" borderId="0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164" fontId="0" fillId="0" borderId="13" xfId="0" applyNumberFormat="1" applyFill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164" fontId="0" fillId="0" borderId="15" xfId="0" applyNumberFormat="1" applyFill="1" applyBorder="1" applyAlignment="1">
      <alignment horizontal="center"/>
    </xf>
    <xf numFmtId="1" fontId="0" fillId="0" borderId="4" xfId="0" applyNumberFormat="1" applyFill="1" applyBorder="1" applyAlignment="1">
      <alignment horizontal="center"/>
    </xf>
    <xf numFmtId="164" fontId="0" fillId="0" borderId="16" xfId="0" applyNumberFormat="1" applyFill="1" applyBorder="1" applyAlignment="1">
      <alignment horizontal="center"/>
    </xf>
    <xf numFmtId="164" fontId="0" fillId="0" borderId="17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1" fontId="0" fillId="0" borderId="5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9" fontId="0" fillId="0" borderId="3" xfId="0" applyNumberFormat="1" applyFill="1" applyBorder="1" applyAlignment="1">
      <alignment horizontal="center"/>
    </xf>
    <xf numFmtId="9" fontId="0" fillId="0" borderId="4" xfId="0" applyNumberFormat="1" applyFill="1" applyBorder="1" applyAlignment="1">
      <alignment horizontal="center"/>
    </xf>
    <xf numFmtId="9" fontId="0" fillId="0" borderId="5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9" fontId="1" fillId="0" borderId="1" xfId="0" applyNumberFormat="1" applyFont="1" applyFill="1" applyBorder="1" applyAlignment="1">
      <alignment horizontal="center"/>
    </xf>
    <xf numFmtId="164" fontId="1" fillId="0" borderId="7" xfId="0" applyNumberFormat="1" applyFont="1" applyFill="1" applyBorder="1" applyAlignment="1">
      <alignment horizontal="left"/>
    </xf>
    <xf numFmtId="164" fontId="1" fillId="0" borderId="8" xfId="0" applyNumberFormat="1" applyFont="1" applyFill="1" applyBorder="1" applyAlignment="1">
      <alignment horizontal="left"/>
    </xf>
    <xf numFmtId="164" fontId="1" fillId="0" borderId="27" xfId="0" applyNumberFormat="1" applyFont="1" applyFill="1" applyBorder="1" applyAlignment="1">
      <alignment horizontal="left"/>
    </xf>
    <xf numFmtId="164" fontId="1" fillId="0" borderId="10" xfId="0" applyNumberFormat="1" applyFont="1" applyFill="1" applyBorder="1" applyAlignment="1">
      <alignment horizontal="left"/>
    </xf>
    <xf numFmtId="164" fontId="0" fillId="0" borderId="8" xfId="0" applyNumberForma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0" fontId="0" fillId="2" borderId="0" xfId="0" applyFill="1"/>
    <xf numFmtId="164" fontId="0" fillId="2" borderId="28" xfId="0" applyNumberFormat="1" applyFill="1" applyBorder="1" applyAlignment="1"/>
    <xf numFmtId="0" fontId="0" fillId="4" borderId="30" xfId="0" applyFill="1" applyBorder="1" applyAlignment="1">
      <alignment horizontal="center" textRotation="45" wrapText="1"/>
    </xf>
    <xf numFmtId="0" fontId="0" fillId="2" borderId="0" xfId="0" quotePrefix="1" applyFill="1"/>
    <xf numFmtId="0" fontId="0" fillId="0" borderId="18" xfId="0" applyNumberFormat="1" applyFill="1" applyBorder="1" applyAlignment="1">
      <alignment horizontal="center"/>
    </xf>
    <xf numFmtId="0" fontId="0" fillId="0" borderId="19" xfId="0" applyNumberFormat="1" applyFill="1" applyBorder="1" applyAlignment="1">
      <alignment horizontal="center"/>
    </xf>
    <xf numFmtId="0" fontId="0" fillId="0" borderId="20" xfId="0" applyNumberFormat="1" applyFill="1" applyBorder="1" applyAlignment="1">
      <alignment horizontal="center"/>
    </xf>
    <xf numFmtId="0" fontId="0" fillId="0" borderId="21" xfId="0" applyNumberFormat="1" applyFill="1" applyBorder="1" applyAlignment="1">
      <alignment horizontal="center"/>
    </xf>
    <xf numFmtId="0" fontId="0" fillId="0" borderId="22" xfId="0" applyNumberFormat="1" applyFill="1" applyBorder="1" applyAlignment="1">
      <alignment horizontal="center"/>
    </xf>
    <xf numFmtId="0" fontId="0" fillId="0" borderId="23" xfId="0" applyNumberFormat="1" applyFill="1" applyBorder="1" applyAlignment="1">
      <alignment horizontal="center"/>
    </xf>
    <xf numFmtId="0" fontId="0" fillId="0" borderId="24" xfId="0" applyNumberFormat="1" applyFill="1" applyBorder="1" applyAlignment="1">
      <alignment horizontal="center"/>
    </xf>
    <xf numFmtId="0" fontId="0" fillId="0" borderId="25" xfId="0" applyNumberFormat="1" applyFill="1" applyBorder="1" applyAlignment="1">
      <alignment horizontal="center"/>
    </xf>
    <xf numFmtId="0" fontId="0" fillId="0" borderId="26" xfId="0" applyNumberFormat="1" applyFill="1" applyBorder="1" applyAlignment="1">
      <alignment horizontal="center"/>
    </xf>
    <xf numFmtId="0" fontId="0" fillId="0" borderId="22" xfId="0" quotePrefix="1" applyNumberForma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4" fontId="0" fillId="0" borderId="8" xfId="0" applyNumberForma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164" fontId="0" fillId="2" borderId="0" xfId="0" applyNumberFormat="1" applyFill="1"/>
    <xf numFmtId="0" fontId="0" fillId="4" borderId="7" xfId="0" applyFill="1" applyBorder="1" applyAlignment="1">
      <alignment horizontal="right"/>
    </xf>
    <xf numFmtId="0" fontId="0" fillId="4" borderId="31" xfId="0" applyFill="1" applyBorder="1" applyAlignment="1">
      <alignment horizontal="right"/>
    </xf>
    <xf numFmtId="0" fontId="0" fillId="4" borderId="27" xfId="0" applyFill="1" applyBorder="1" applyAlignment="1">
      <alignment horizontal="right"/>
    </xf>
    <xf numFmtId="9" fontId="0" fillId="0" borderId="9" xfId="0" applyNumberFormat="1" applyFill="1" applyBorder="1" applyAlignment="1">
      <alignment horizontal="center"/>
    </xf>
    <xf numFmtId="9" fontId="0" fillId="0" borderId="28" xfId="0" applyNumberFormat="1" applyFill="1" applyBorder="1" applyAlignment="1">
      <alignment horizontal="center"/>
    </xf>
    <xf numFmtId="9" fontId="0" fillId="0" borderId="11" xfId="0" applyNumberForma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4" fontId="0" fillId="0" borderId="8" xfId="0" applyNumberForma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0" fontId="0" fillId="6" borderId="0" xfId="0" applyFill="1"/>
    <xf numFmtId="164" fontId="0" fillId="0" borderId="8" xfId="0" applyNumberFormat="1" applyFill="1" applyBorder="1" applyAlignment="1"/>
    <xf numFmtId="164" fontId="0" fillId="0" borderId="9" xfId="0" applyNumberFormat="1" applyFill="1" applyBorder="1" applyAlignment="1"/>
    <xf numFmtId="164" fontId="0" fillId="0" borderId="10" xfId="0" applyNumberFormat="1" applyFill="1" applyBorder="1" applyAlignment="1"/>
    <xf numFmtId="164" fontId="0" fillId="0" borderId="11" xfId="0" applyNumberFormat="1" applyFill="1" applyBorder="1" applyAlignment="1"/>
    <xf numFmtId="164" fontId="1" fillId="4" borderId="7" xfId="0" applyNumberFormat="1" applyFont="1" applyFill="1" applyBorder="1" applyAlignment="1">
      <alignment horizontal="left"/>
    </xf>
    <xf numFmtId="164" fontId="0" fillId="4" borderId="8" xfId="0" applyNumberFormat="1" applyFill="1" applyBorder="1" applyAlignment="1"/>
    <xf numFmtId="164" fontId="1" fillId="4" borderId="8" xfId="0" applyNumberFormat="1" applyFont="1" applyFill="1" applyBorder="1" applyAlignment="1">
      <alignment horizontal="left"/>
    </xf>
    <xf numFmtId="164" fontId="0" fillId="4" borderId="8" xfId="0" applyNumberFormat="1" applyFill="1" applyBorder="1" applyAlignment="1">
      <alignment horizontal="left"/>
    </xf>
    <xf numFmtId="164" fontId="0" fillId="4" borderId="9" xfId="0" applyNumberFormat="1" applyFill="1" applyBorder="1" applyAlignment="1"/>
    <xf numFmtId="164" fontId="1" fillId="4" borderId="27" xfId="0" applyNumberFormat="1" applyFont="1" applyFill="1" applyBorder="1" applyAlignment="1">
      <alignment horizontal="left"/>
    </xf>
    <xf numFmtId="164" fontId="0" fillId="4" borderId="10" xfId="0" applyNumberFormat="1" applyFill="1" applyBorder="1" applyAlignment="1"/>
    <xf numFmtId="164" fontId="1" fillId="4" borderId="10" xfId="0" applyNumberFormat="1" applyFont="1" applyFill="1" applyBorder="1" applyAlignment="1">
      <alignment horizontal="left"/>
    </xf>
    <xf numFmtId="164" fontId="0" fillId="4" borderId="10" xfId="0" applyNumberFormat="1" applyFill="1" applyBorder="1" applyAlignment="1">
      <alignment horizontal="left"/>
    </xf>
    <xf numFmtId="164" fontId="0" fillId="4" borderId="11" xfId="0" applyNumberFormat="1" applyFill="1" applyBorder="1" applyAlignment="1"/>
    <xf numFmtId="0" fontId="0" fillId="4" borderId="9" xfId="0" applyFill="1" applyBorder="1"/>
    <xf numFmtId="0" fontId="0" fillId="4" borderId="27" xfId="0" applyFill="1" applyBorder="1"/>
    <xf numFmtId="0" fontId="0" fillId="4" borderId="10" xfId="0" applyFill="1" applyBorder="1"/>
    <xf numFmtId="0" fontId="0" fillId="4" borderId="11" xfId="0" applyFill="1" applyBorder="1"/>
    <xf numFmtId="0" fontId="1" fillId="4" borderId="7" xfId="0" applyFont="1" applyFill="1" applyBorder="1"/>
    <xf numFmtId="0" fontId="2" fillId="5" borderId="2" xfId="1" applyBorder="1" applyAlignment="1">
      <alignment horizontal="center"/>
    </xf>
    <xf numFmtId="0" fontId="2" fillId="5" borderId="29" xfId="1" applyBorder="1" applyAlignment="1">
      <alignment horizontal="center"/>
    </xf>
    <xf numFmtId="0" fontId="2" fillId="5" borderId="6" xfId="1" applyBorder="1" applyAlignment="1">
      <alignment horizontal="center"/>
    </xf>
    <xf numFmtId="0" fontId="2" fillId="5" borderId="8" xfId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0" fillId="4" borderId="35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41" xfId="0" applyFill="1" applyBorder="1"/>
    <xf numFmtId="0" fontId="0" fillId="5" borderId="42" xfId="1" applyFont="1" applyBorder="1" applyAlignment="1">
      <alignment horizontal="center"/>
    </xf>
    <xf numFmtId="0" fontId="0" fillId="5" borderId="43" xfId="1" applyFont="1" applyBorder="1" applyAlignment="1">
      <alignment horizontal="center"/>
    </xf>
    <xf numFmtId="0" fontId="0" fillId="4" borderId="44" xfId="0" applyFill="1" applyBorder="1" applyAlignment="1">
      <alignment horizontal="center"/>
    </xf>
    <xf numFmtId="0" fontId="0" fillId="4" borderId="45" xfId="0" applyFill="1" applyBorder="1" applyAlignment="1">
      <alignment horizontal="center"/>
    </xf>
    <xf numFmtId="0" fontId="0" fillId="4" borderId="46" xfId="0" applyFill="1" applyBorder="1" applyAlignment="1">
      <alignment horizontal="center"/>
    </xf>
    <xf numFmtId="0" fontId="1" fillId="4" borderId="27" xfId="0" applyFont="1" applyFill="1" applyBorder="1"/>
    <xf numFmtId="0" fontId="1" fillId="4" borderId="42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48" xfId="0" applyFill="1" applyBorder="1" applyAlignment="1">
      <alignment horizontal="center"/>
    </xf>
    <xf numFmtId="0" fontId="0" fillId="4" borderId="49" xfId="0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4" fontId="1" fillId="0" borderId="29" xfId="0" applyNumberFormat="1" applyFont="1" applyFill="1" applyBorder="1" applyAlignment="1">
      <alignment horizontal="center"/>
    </xf>
    <xf numFmtId="164" fontId="0" fillId="0" borderId="8" xfId="0" applyNumberFormat="1" applyFont="1" applyFill="1" applyBorder="1" applyAlignment="1">
      <alignment horizontal="left"/>
    </xf>
    <xf numFmtId="164" fontId="0" fillId="0" borderId="8" xfId="0" applyNumberFormat="1" applyFill="1" applyBorder="1" applyAlignment="1">
      <alignment horizontal="left"/>
    </xf>
    <xf numFmtId="164" fontId="0" fillId="0" borderId="9" xfId="0" applyNumberFormat="1" applyFill="1" applyBorder="1" applyAlignment="1">
      <alignment horizontal="left"/>
    </xf>
    <xf numFmtId="164" fontId="0" fillId="0" borderId="10" xfId="0" applyNumberFormat="1" applyFon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164" fontId="0" fillId="0" borderId="11" xfId="0" applyNumberFormat="1" applyFill="1" applyBorder="1" applyAlignment="1">
      <alignment horizontal="left"/>
    </xf>
    <xf numFmtId="10" fontId="1" fillId="3" borderId="2" xfId="0" applyNumberFormat="1" applyFont="1" applyFill="1" applyBorder="1" applyAlignment="1">
      <alignment horizontal="center"/>
    </xf>
    <xf numFmtId="10" fontId="1" fillId="3" borderId="6" xfId="0" applyNumberFormat="1" applyFont="1" applyFill="1" applyBorder="1" applyAlignment="1">
      <alignment horizontal="center"/>
    </xf>
    <xf numFmtId="0" fontId="0" fillId="4" borderId="2" xfId="0" applyFill="1" applyBorder="1" applyAlignment="1">
      <alignment horizontal="left"/>
    </xf>
    <xf numFmtId="0" fontId="0" fillId="4" borderId="29" xfId="0" applyFill="1" applyBorder="1" applyAlignment="1">
      <alignment horizontal="left"/>
    </xf>
    <xf numFmtId="0" fontId="0" fillId="4" borderId="6" xfId="0" applyFill="1" applyBorder="1" applyAlignment="1">
      <alignment horizontal="left"/>
    </xf>
    <xf numFmtId="164" fontId="0" fillId="2" borderId="10" xfId="0" applyNumberFormat="1" applyFill="1" applyBorder="1" applyAlignment="1">
      <alignment horizontal="center"/>
    </xf>
    <xf numFmtId="10" fontId="1" fillId="0" borderId="2" xfId="0" applyNumberFormat="1" applyFont="1" applyFill="1" applyBorder="1" applyAlignment="1">
      <alignment horizontal="center"/>
    </xf>
    <xf numFmtId="10" fontId="1" fillId="0" borderId="6" xfId="0" applyNumberFormat="1" applyFont="1" applyFill="1" applyBorder="1" applyAlignment="1">
      <alignment horizontal="center"/>
    </xf>
  </cellXfs>
  <cellStyles count="2">
    <cellStyle name="20% - Accent1" xfId="1" builtinId="30"/>
    <cellStyle name="Normal" xfId="0" builtinId="0"/>
  </cellStyles>
  <dxfs count="5464"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19"/>
  <sheetViews>
    <sheetView tabSelected="1" workbookViewId="0">
      <selection activeCell="J2" sqref="J2:K2"/>
    </sheetView>
  </sheetViews>
  <sheetFormatPr defaultRowHeight="15" x14ac:dyDescent="0.25"/>
  <cols>
    <col min="1" max="1" width="14.5703125" style="37" bestFit="1" customWidth="1"/>
    <col min="2" max="6" width="9.140625" style="37"/>
    <col min="7" max="7" width="9.140625" style="37" customWidth="1"/>
    <col min="8" max="13" width="9.140625" style="37"/>
    <col min="14" max="14" width="23.140625" style="37" customWidth="1"/>
    <col min="15" max="16384" width="9.140625" style="37"/>
  </cols>
  <sheetData>
    <row r="1" spans="1:15" x14ac:dyDescent="0.25">
      <c r="A1" s="31" t="s">
        <v>0</v>
      </c>
      <c r="B1" s="114" t="s">
        <v>57</v>
      </c>
      <c r="C1" s="114"/>
      <c r="D1" s="114"/>
      <c r="E1" s="32"/>
      <c r="F1" s="35"/>
      <c r="G1" s="115"/>
      <c r="H1" s="115"/>
      <c r="I1" s="32" t="s">
        <v>2</v>
      </c>
      <c r="J1" s="115" t="s">
        <v>59</v>
      </c>
      <c r="K1" s="116"/>
    </row>
    <row r="2" spans="1:15" ht="15.75" thickBot="1" x14ac:dyDescent="0.3">
      <c r="A2" s="33" t="s">
        <v>1</v>
      </c>
      <c r="B2" s="117" t="s">
        <v>58</v>
      </c>
      <c r="C2" s="117"/>
      <c r="D2" s="117"/>
      <c r="E2" s="34"/>
      <c r="F2" s="36"/>
      <c r="G2" s="118"/>
      <c r="H2" s="118"/>
      <c r="I2" s="34" t="s">
        <v>24</v>
      </c>
      <c r="J2" s="118" t="s">
        <v>60</v>
      </c>
      <c r="K2" s="119"/>
    </row>
    <row r="3" spans="1:15" ht="15.75" thickBot="1" x14ac:dyDescent="0.3">
      <c r="A3" s="122" t="str">
        <f>"reference:"&amp;B1</f>
        <v>reference:R_Dave_LR</v>
      </c>
      <c r="B3" s="123"/>
      <c r="C3" s="124"/>
      <c r="D3" s="122" t="str">
        <f>"data:"&amp;B2</f>
        <v>data:D_Dave_LR</v>
      </c>
      <c r="E3" s="123"/>
      <c r="F3" s="123"/>
      <c r="G3" s="124"/>
      <c r="H3" s="112" t="s">
        <v>21</v>
      </c>
      <c r="I3" s="113"/>
      <c r="J3" s="120">
        <f ca="1">SUMIF(B18:K18,"&gt;0")/COUNTIF(B18:K18,"&gt;0")</f>
        <v>0.52200000000000002</v>
      </c>
      <c r="K3" s="121"/>
    </row>
    <row r="5" spans="1:15" ht="87.75" customHeight="1" thickBot="1" x14ac:dyDescent="0.3">
      <c r="B5" s="39" t="s">
        <v>72</v>
      </c>
      <c r="C5" s="39" t="s">
        <v>73</v>
      </c>
      <c r="D5" s="39" t="s">
        <v>74</v>
      </c>
      <c r="E5" s="39" t="s">
        <v>75</v>
      </c>
      <c r="F5" s="39" t="s">
        <v>76</v>
      </c>
      <c r="G5" s="39" t="e">
        <v>#N/A</v>
      </c>
      <c r="H5" s="39" t="e">
        <v>#N/A</v>
      </c>
      <c r="I5" s="39" t="e">
        <v>#N/A</v>
      </c>
      <c r="J5" s="39" t="e">
        <v>#N/A</v>
      </c>
      <c r="K5" s="39" t="e">
        <v>#N/A</v>
      </c>
    </row>
    <row r="6" spans="1:15" ht="15.75" thickBot="1" x14ac:dyDescent="0.3">
      <c r="A6" s="38"/>
      <c r="B6" s="28" t="s">
        <v>19</v>
      </c>
      <c r="C6" s="28" t="s">
        <v>19</v>
      </c>
      <c r="D6" s="28" t="s">
        <v>19</v>
      </c>
      <c r="E6" s="28" t="s">
        <v>19</v>
      </c>
      <c r="F6" s="28" t="s">
        <v>19</v>
      </c>
      <c r="G6" s="28" t="s">
        <v>19</v>
      </c>
      <c r="H6" s="28" t="s">
        <v>19</v>
      </c>
      <c r="I6" s="28" t="s">
        <v>19</v>
      </c>
      <c r="J6" s="28" t="s">
        <v>19</v>
      </c>
      <c r="K6" s="28" t="s">
        <v>19</v>
      </c>
      <c r="N6" s="54"/>
      <c r="O6" s="5" t="str">
        <f>B2</f>
        <v>D_Dave_LR</v>
      </c>
    </row>
    <row r="7" spans="1:15" x14ac:dyDescent="0.25">
      <c r="A7" s="22" t="str">
        <f ca="1">INDIRECT("'"&amp;B$5&amp;"'!$Q"&amp;ROW(A7)-1)</f>
        <v>Word 1</v>
      </c>
      <c r="B7" s="25">
        <f t="shared" ref="B7:K7" ca="1" si="0">INDIRECT("'"&amp;B$5&amp;"'!$R6")</f>
        <v>0.2</v>
      </c>
      <c r="C7" s="25">
        <f t="shared" ca="1" si="0"/>
        <v>0.8</v>
      </c>
      <c r="D7" s="25">
        <f t="shared" ca="1" si="0"/>
        <v>0</v>
      </c>
      <c r="E7" s="25">
        <f t="shared" ca="1" si="0"/>
        <v>0.3</v>
      </c>
      <c r="F7" s="25">
        <f t="shared" ca="1" si="0"/>
        <v>0</v>
      </c>
      <c r="G7" s="25" t="e">
        <f t="shared" ca="1" si="0"/>
        <v>#N/A</v>
      </c>
      <c r="H7" s="25" t="e">
        <f t="shared" ca="1" si="0"/>
        <v>#N/A</v>
      </c>
      <c r="I7" s="25" t="e">
        <f t="shared" ca="1" si="0"/>
        <v>#N/A</v>
      </c>
      <c r="J7" s="25" t="e">
        <f t="shared" ca="1" si="0"/>
        <v>#N/A</v>
      </c>
      <c r="K7" s="25" t="e">
        <f t="shared" ca="1" si="0"/>
        <v>#N/A</v>
      </c>
      <c r="L7" s="40"/>
      <c r="N7" s="55" t="str">
        <f>B5</f>
        <v>LPC - covariance</v>
      </c>
      <c r="O7" s="58">
        <f ca="1">IFERROR(B18," ")</f>
        <v>0.26</v>
      </c>
    </row>
    <row r="8" spans="1:15" x14ac:dyDescent="0.25">
      <c r="A8" s="23" t="str">
        <f t="shared" ref="A8:A16" ca="1" si="1">INDIRECT("'"&amp;B$5&amp;"'!$Q"&amp;ROW(A8)-1)</f>
        <v>Word 2</v>
      </c>
      <c r="B8" s="26">
        <f t="shared" ref="B8:K8" ca="1" si="2">INDIRECT("'"&amp;B$5&amp;"'!$R7")</f>
        <v>0.1</v>
      </c>
      <c r="C8" s="26">
        <f t="shared" ca="1" si="2"/>
        <v>0.9</v>
      </c>
      <c r="D8" s="26">
        <f t="shared" ca="1" si="2"/>
        <v>0</v>
      </c>
      <c r="E8" s="26">
        <f t="shared" ca="1" si="2"/>
        <v>1</v>
      </c>
      <c r="F8" s="26">
        <f t="shared" ca="1" si="2"/>
        <v>0.6</v>
      </c>
      <c r="G8" s="26" t="e">
        <f t="shared" ca="1" si="2"/>
        <v>#N/A</v>
      </c>
      <c r="H8" s="26" t="e">
        <f t="shared" ca="1" si="2"/>
        <v>#N/A</v>
      </c>
      <c r="I8" s="26" t="e">
        <f t="shared" ca="1" si="2"/>
        <v>#N/A</v>
      </c>
      <c r="J8" s="26" t="e">
        <f t="shared" ca="1" si="2"/>
        <v>#N/A</v>
      </c>
      <c r="K8" s="26" t="e">
        <f t="shared" ca="1" si="2"/>
        <v>#N/A</v>
      </c>
      <c r="N8" s="56" t="str">
        <f>C5</f>
        <v>LPC - euclidean</v>
      </c>
      <c r="O8" s="59">
        <f ca="1">IFERROR(C18," ")</f>
        <v>0.76</v>
      </c>
    </row>
    <row r="9" spans="1:15" x14ac:dyDescent="0.25">
      <c r="A9" s="23" t="str">
        <f t="shared" ca="1" si="1"/>
        <v>Word 3</v>
      </c>
      <c r="B9" s="26">
        <f t="shared" ref="B9:K9" ca="1" si="3">INDIRECT("'"&amp;B$5&amp;"'!$R8")</f>
        <v>0</v>
      </c>
      <c r="C9" s="26">
        <f t="shared" ca="1" si="3"/>
        <v>1</v>
      </c>
      <c r="D9" s="26">
        <f t="shared" ca="1" si="3"/>
        <v>0.2</v>
      </c>
      <c r="E9" s="26">
        <f t="shared" ca="1" si="3"/>
        <v>1</v>
      </c>
      <c r="F9" s="26">
        <f t="shared" ca="1" si="3"/>
        <v>0.4</v>
      </c>
      <c r="G9" s="26" t="e">
        <f t="shared" ca="1" si="3"/>
        <v>#N/A</v>
      </c>
      <c r="H9" s="26" t="e">
        <f t="shared" ca="1" si="3"/>
        <v>#N/A</v>
      </c>
      <c r="I9" s="26" t="e">
        <f t="shared" ca="1" si="3"/>
        <v>#N/A</v>
      </c>
      <c r="J9" s="26" t="e">
        <f t="shared" ca="1" si="3"/>
        <v>#N/A</v>
      </c>
      <c r="K9" s="26" t="e">
        <f t="shared" ca="1" si="3"/>
        <v>#N/A</v>
      </c>
      <c r="N9" s="56" t="str">
        <f>D5</f>
        <v>LPCC - covariance</v>
      </c>
      <c r="O9" s="59">
        <f ca="1">IFERROR(D18," ")</f>
        <v>0.28999999999999998</v>
      </c>
    </row>
    <row r="10" spans="1:15" x14ac:dyDescent="0.25">
      <c r="A10" s="23" t="str">
        <f t="shared" ca="1" si="1"/>
        <v>Word 4</v>
      </c>
      <c r="B10" s="26">
        <f t="shared" ref="B10:K10" ca="1" si="4">INDIRECT("'"&amp;B$5&amp;"'!$R9")</f>
        <v>0</v>
      </c>
      <c r="C10" s="26">
        <f t="shared" ca="1" si="4"/>
        <v>0.4</v>
      </c>
      <c r="D10" s="26">
        <f t="shared" ca="1" si="4"/>
        <v>0</v>
      </c>
      <c r="E10" s="26">
        <f t="shared" ca="1" si="4"/>
        <v>0.2</v>
      </c>
      <c r="F10" s="26">
        <f t="shared" ca="1" si="4"/>
        <v>0.7</v>
      </c>
      <c r="G10" s="26" t="e">
        <f t="shared" ca="1" si="4"/>
        <v>#N/A</v>
      </c>
      <c r="H10" s="26" t="e">
        <f t="shared" ca="1" si="4"/>
        <v>#N/A</v>
      </c>
      <c r="I10" s="26" t="e">
        <f t="shared" ca="1" si="4"/>
        <v>#N/A</v>
      </c>
      <c r="J10" s="26" t="e">
        <f t="shared" ca="1" si="4"/>
        <v>#N/A</v>
      </c>
      <c r="K10" s="26" t="e">
        <f t="shared" ca="1" si="4"/>
        <v>#N/A</v>
      </c>
      <c r="N10" s="56" t="str">
        <f>E5</f>
        <v>LPCC - euclidean</v>
      </c>
      <c r="O10" s="59">
        <f ca="1">IFERROR(E18," ")</f>
        <v>0.72</v>
      </c>
    </row>
    <row r="11" spans="1:15" x14ac:dyDescent="0.25">
      <c r="A11" s="23" t="str">
        <f t="shared" ca="1" si="1"/>
        <v>Word 5</v>
      </c>
      <c r="B11" s="26">
        <f t="shared" ref="B11:K11" ca="1" si="5">INDIRECT("'"&amp;B$5&amp;"'!$R10")</f>
        <v>1</v>
      </c>
      <c r="C11" s="26">
        <f t="shared" ca="1" si="5"/>
        <v>1</v>
      </c>
      <c r="D11" s="26">
        <f t="shared" ca="1" si="5"/>
        <v>1</v>
      </c>
      <c r="E11" s="26">
        <f t="shared" ca="1" si="5"/>
        <v>1</v>
      </c>
      <c r="F11" s="26">
        <f t="shared" ca="1" si="5"/>
        <v>0.8</v>
      </c>
      <c r="G11" s="26" t="e">
        <f t="shared" ca="1" si="5"/>
        <v>#N/A</v>
      </c>
      <c r="H11" s="26" t="e">
        <f t="shared" ca="1" si="5"/>
        <v>#N/A</v>
      </c>
      <c r="I11" s="26" t="e">
        <f t="shared" ca="1" si="5"/>
        <v>#N/A</v>
      </c>
      <c r="J11" s="26" t="e">
        <f t="shared" ca="1" si="5"/>
        <v>#N/A</v>
      </c>
      <c r="K11" s="26" t="e">
        <f t="shared" ca="1" si="5"/>
        <v>#N/A</v>
      </c>
      <c r="N11" s="56" t="str">
        <f>F5</f>
        <v>LPCC Array - LPCC DTW</v>
      </c>
      <c r="O11" s="59">
        <f ca="1">IFERROR(F18," ")</f>
        <v>0.57999999999999996</v>
      </c>
    </row>
    <row r="12" spans="1:15" x14ac:dyDescent="0.25">
      <c r="A12" s="23" t="str">
        <f t="shared" ca="1" si="1"/>
        <v>Word 6</v>
      </c>
      <c r="B12" s="26">
        <f t="shared" ref="B12:K12" ca="1" si="6">INDIRECT("'"&amp;B$5&amp;"'!$R11")</f>
        <v>0</v>
      </c>
      <c r="C12" s="26">
        <f t="shared" ca="1" si="6"/>
        <v>0.6</v>
      </c>
      <c r="D12" s="26">
        <f t="shared" ca="1" si="6"/>
        <v>0.1</v>
      </c>
      <c r="E12" s="26">
        <f t="shared" ca="1" si="6"/>
        <v>0.7</v>
      </c>
      <c r="F12" s="26">
        <f t="shared" ca="1" si="6"/>
        <v>0.5</v>
      </c>
      <c r="G12" s="26" t="e">
        <f t="shared" ca="1" si="6"/>
        <v>#N/A</v>
      </c>
      <c r="H12" s="26" t="e">
        <f t="shared" ca="1" si="6"/>
        <v>#N/A</v>
      </c>
      <c r="I12" s="26" t="e">
        <f t="shared" ca="1" si="6"/>
        <v>#N/A</v>
      </c>
      <c r="J12" s="26" t="e">
        <f t="shared" ca="1" si="6"/>
        <v>#N/A</v>
      </c>
      <c r="K12" s="26" t="e">
        <f t="shared" ca="1" si="6"/>
        <v>#N/A</v>
      </c>
      <c r="N12" s="56" t="e">
        <f>G5</f>
        <v>#N/A</v>
      </c>
      <c r="O12" s="59" t="str">
        <f ca="1">IFERROR(G18," ")</f>
        <v xml:space="preserve"> </v>
      </c>
    </row>
    <row r="13" spans="1:15" x14ac:dyDescent="0.25">
      <c r="A13" s="23" t="str">
        <f t="shared" ca="1" si="1"/>
        <v>Word 7</v>
      </c>
      <c r="B13" s="26">
        <f t="shared" ref="B13:K13" ca="1" si="7">INDIRECT("'"&amp;B$5&amp;"'!$R12")</f>
        <v>0</v>
      </c>
      <c r="C13" s="26">
        <f t="shared" ca="1" si="7"/>
        <v>0.8</v>
      </c>
      <c r="D13" s="26">
        <f t="shared" ca="1" si="7"/>
        <v>0.1</v>
      </c>
      <c r="E13" s="26">
        <f t="shared" ca="1" si="7"/>
        <v>1</v>
      </c>
      <c r="F13" s="26">
        <f t="shared" ca="1" si="7"/>
        <v>0.6</v>
      </c>
      <c r="G13" s="26" t="e">
        <f t="shared" ca="1" si="7"/>
        <v>#N/A</v>
      </c>
      <c r="H13" s="26" t="e">
        <f t="shared" ca="1" si="7"/>
        <v>#N/A</v>
      </c>
      <c r="I13" s="26" t="e">
        <f t="shared" ca="1" si="7"/>
        <v>#N/A</v>
      </c>
      <c r="J13" s="26" t="e">
        <f t="shared" ca="1" si="7"/>
        <v>#N/A</v>
      </c>
      <c r="K13" s="26" t="e">
        <f t="shared" ca="1" si="7"/>
        <v>#N/A</v>
      </c>
      <c r="N13" s="56" t="e">
        <f>H5</f>
        <v>#N/A</v>
      </c>
      <c r="O13" s="59" t="str">
        <f ca="1">IFERROR(H18," ")</f>
        <v xml:space="preserve"> </v>
      </c>
    </row>
    <row r="14" spans="1:15" x14ac:dyDescent="0.25">
      <c r="A14" s="23" t="str">
        <f t="shared" ca="1" si="1"/>
        <v>Word 8</v>
      </c>
      <c r="B14" s="26">
        <f t="shared" ref="B14:K14" ca="1" si="8">INDIRECT("'"&amp;B$5&amp;"'!$R13")</f>
        <v>0.2</v>
      </c>
      <c r="C14" s="26">
        <f t="shared" ca="1" si="8"/>
        <v>0.7</v>
      </c>
      <c r="D14" s="26">
        <f t="shared" ca="1" si="8"/>
        <v>0.3</v>
      </c>
      <c r="E14" s="26">
        <f t="shared" ca="1" si="8"/>
        <v>0.9</v>
      </c>
      <c r="F14" s="26">
        <f t="shared" ca="1" si="8"/>
        <v>1</v>
      </c>
      <c r="G14" s="26" t="e">
        <f t="shared" ca="1" si="8"/>
        <v>#N/A</v>
      </c>
      <c r="H14" s="26" t="e">
        <f t="shared" ca="1" si="8"/>
        <v>#N/A</v>
      </c>
      <c r="I14" s="26" t="e">
        <f t="shared" ca="1" si="8"/>
        <v>#N/A</v>
      </c>
      <c r="J14" s="26" t="e">
        <f t="shared" ca="1" si="8"/>
        <v>#N/A</v>
      </c>
      <c r="K14" s="26" t="e">
        <f t="shared" ca="1" si="8"/>
        <v>#N/A</v>
      </c>
      <c r="N14" s="56" t="e">
        <f>I5</f>
        <v>#N/A</v>
      </c>
      <c r="O14" s="59" t="str">
        <f ca="1">IFERROR(I18," ")</f>
        <v xml:space="preserve"> </v>
      </c>
    </row>
    <row r="15" spans="1:15" x14ac:dyDescent="0.25">
      <c r="A15" s="23" t="str">
        <f t="shared" ca="1" si="1"/>
        <v>Word 9</v>
      </c>
      <c r="B15" s="26">
        <f t="shared" ref="B15:K15" ca="1" si="9">INDIRECT("'"&amp;B$5&amp;"'!$R14")</f>
        <v>0.2</v>
      </c>
      <c r="C15" s="26">
        <f t="shared" ca="1" si="9"/>
        <v>0.4</v>
      </c>
      <c r="D15" s="26">
        <f t="shared" ca="1" si="9"/>
        <v>0.2</v>
      </c>
      <c r="E15" s="26">
        <f t="shared" ca="1" si="9"/>
        <v>0.2</v>
      </c>
      <c r="F15" s="26">
        <f t="shared" ca="1" si="9"/>
        <v>0.3</v>
      </c>
      <c r="G15" s="26" t="e">
        <f t="shared" ca="1" si="9"/>
        <v>#N/A</v>
      </c>
      <c r="H15" s="26" t="e">
        <f t="shared" ca="1" si="9"/>
        <v>#N/A</v>
      </c>
      <c r="I15" s="26" t="e">
        <f t="shared" ca="1" si="9"/>
        <v>#N/A</v>
      </c>
      <c r="J15" s="26" t="e">
        <f t="shared" ca="1" si="9"/>
        <v>#N/A</v>
      </c>
      <c r="K15" s="26" t="e">
        <f t="shared" ca="1" si="9"/>
        <v>#N/A</v>
      </c>
      <c r="N15" s="56" t="e">
        <f>J5</f>
        <v>#N/A</v>
      </c>
      <c r="O15" s="59" t="str">
        <f ca="1">IFERROR(J18," ")</f>
        <v xml:space="preserve"> </v>
      </c>
    </row>
    <row r="16" spans="1:15" ht="15.75" thickBot="1" x14ac:dyDescent="0.3">
      <c r="A16" s="24" t="str">
        <f t="shared" ca="1" si="1"/>
        <v>Word 10</v>
      </c>
      <c r="B16" s="27">
        <f t="shared" ref="B16:K16" ca="1" si="10">INDIRECT("'"&amp;B$5&amp;"'!$R15")</f>
        <v>0.9</v>
      </c>
      <c r="C16" s="27">
        <f t="shared" ca="1" si="10"/>
        <v>1</v>
      </c>
      <c r="D16" s="27">
        <f t="shared" ca="1" si="10"/>
        <v>1</v>
      </c>
      <c r="E16" s="27">
        <f t="shared" ca="1" si="10"/>
        <v>0.9</v>
      </c>
      <c r="F16" s="27">
        <f t="shared" ca="1" si="10"/>
        <v>0.9</v>
      </c>
      <c r="G16" s="27" t="e">
        <f t="shared" ca="1" si="10"/>
        <v>#N/A</v>
      </c>
      <c r="H16" s="27" t="e">
        <f t="shared" ca="1" si="10"/>
        <v>#N/A</v>
      </c>
      <c r="I16" s="27" t="e">
        <f t="shared" ca="1" si="10"/>
        <v>#N/A</v>
      </c>
      <c r="J16" s="27" t="e">
        <f t="shared" ca="1" si="10"/>
        <v>#N/A</v>
      </c>
      <c r="K16" s="27" t="e">
        <f t="shared" ca="1" si="10"/>
        <v>#N/A</v>
      </c>
      <c r="N16" s="57" t="e">
        <f>K5</f>
        <v>#N/A</v>
      </c>
      <c r="O16" s="60" t="str">
        <f ca="1">IFERROR(K18," ")</f>
        <v xml:space="preserve"> </v>
      </c>
    </row>
    <row r="17" spans="1:11" ht="15.75" thickBo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ht="15.75" thickBot="1" x14ac:dyDescent="0.3">
      <c r="A18" s="51" t="s">
        <v>26</v>
      </c>
      <c r="B18" s="30">
        <f t="shared" ref="B18:K18" ca="1" si="11">INDIRECT("'"&amp;B$5&amp;"'!$R17")</f>
        <v>0.26</v>
      </c>
      <c r="C18" s="30">
        <f t="shared" ca="1" si="11"/>
        <v>0.76</v>
      </c>
      <c r="D18" s="30">
        <f t="shared" ca="1" si="11"/>
        <v>0.28999999999999998</v>
      </c>
      <c r="E18" s="30">
        <f t="shared" ca="1" si="11"/>
        <v>0.72</v>
      </c>
      <c r="F18" s="30">
        <f t="shared" ca="1" si="11"/>
        <v>0.57999999999999996</v>
      </c>
      <c r="G18" s="30" t="e">
        <f t="shared" ca="1" si="11"/>
        <v>#N/A</v>
      </c>
      <c r="H18" s="30" t="e">
        <f t="shared" ca="1" si="11"/>
        <v>#N/A</v>
      </c>
      <c r="I18" s="30" t="e">
        <f t="shared" ca="1" si="11"/>
        <v>#N/A</v>
      </c>
      <c r="J18" s="30" t="e">
        <f t="shared" ca="1" si="11"/>
        <v>#N/A</v>
      </c>
      <c r="K18" s="30" t="e">
        <f t="shared" ca="1" si="11"/>
        <v>#N/A</v>
      </c>
    </row>
    <row r="19" spans="1:11" ht="15.75" thickBot="1" x14ac:dyDescent="0.3"/>
    <row r="20" spans="1:11" x14ac:dyDescent="0.25">
      <c r="A20" s="22" t="str">
        <f ca="1">INDIRECT("'"&amp;B$5&amp;"'!$A"&amp;ROW(B20)-14)</f>
        <v>BANANAS</v>
      </c>
      <c r="B20" s="25" t="str">
        <f t="shared" ref="B20:K20" ca="1" si="12">IFERROR(INDIRECT("'"&amp;B$5&amp;"'!$M"&amp;ROW(B20)-14)," ")</f>
        <v>BANANAS</v>
      </c>
      <c r="C20" s="25" t="str">
        <f t="shared" ca="1" si="12"/>
        <v>BANANAS</v>
      </c>
      <c r="D20" s="25" t="str">
        <f t="shared" ca="1" si="12"/>
        <v>ANTONIA</v>
      </c>
      <c r="E20" s="25" t="str">
        <f t="shared" ca="1" si="12"/>
        <v>BANANAS</v>
      </c>
      <c r="F20" s="25" t="str">
        <f t="shared" ca="1" si="12"/>
        <v>MISSISSIPPI</v>
      </c>
      <c r="G20" s="25" t="str">
        <f t="shared" ca="1" si="12"/>
        <v xml:space="preserve"> </v>
      </c>
      <c r="H20" s="25" t="str">
        <f t="shared" ca="1" si="12"/>
        <v xml:space="preserve"> </v>
      </c>
      <c r="I20" s="25" t="str">
        <f t="shared" ca="1" si="12"/>
        <v xml:space="preserve"> </v>
      </c>
      <c r="J20" s="25" t="str">
        <f t="shared" ca="1" si="12"/>
        <v xml:space="preserve"> </v>
      </c>
      <c r="K20" s="25" t="str">
        <f t="shared" ca="1" si="12"/>
        <v xml:space="preserve"> </v>
      </c>
    </row>
    <row r="21" spans="1:11" x14ac:dyDescent="0.25">
      <c r="A21" s="23" t="str">
        <f t="shared" ref="A21:A84" ca="1" si="13">INDIRECT("'"&amp;B$5&amp;"'!$A"&amp;ROW(B21)-14)</f>
        <v>BANANAS</v>
      </c>
      <c r="B21" s="26" t="str">
        <f t="shared" ref="B21:F36" ca="1" si="14">IFERROR(INDIRECT("'"&amp;B$5&amp;"'!$M"&amp;ROW(B21)-14)," ")</f>
        <v>ANTONIA</v>
      </c>
      <c r="C21" s="26" t="str">
        <f t="shared" ca="1" si="14"/>
        <v>BANANAS</v>
      </c>
      <c r="D21" s="26" t="str">
        <f t="shared" ca="1" si="14"/>
        <v>ANTONIA</v>
      </c>
      <c r="E21" s="26" t="str">
        <f t="shared" ca="1" si="14"/>
        <v>MISSISSIPPI</v>
      </c>
      <c r="F21" s="26" t="str">
        <f t="shared" ca="1" si="14"/>
        <v>JASON</v>
      </c>
      <c r="G21" s="26" t="str">
        <f t="shared" ref="G21:K37" ca="1" si="15">IFERROR(INDIRECT("'"&amp;G$5&amp;"'!$M"&amp;ROW(G21)-14)," ")</f>
        <v xml:space="preserve"> </v>
      </c>
      <c r="H21" s="26" t="str">
        <f t="shared" ca="1" si="15"/>
        <v xml:space="preserve"> </v>
      </c>
      <c r="I21" s="26" t="str">
        <f t="shared" ca="1" si="15"/>
        <v xml:space="preserve"> </v>
      </c>
      <c r="J21" s="26" t="str">
        <f t="shared" ca="1" si="15"/>
        <v xml:space="preserve"> </v>
      </c>
      <c r="K21" s="26" t="str">
        <f t="shared" ca="1" si="15"/>
        <v xml:space="preserve"> </v>
      </c>
    </row>
    <row r="22" spans="1:11" x14ac:dyDescent="0.25">
      <c r="A22" s="23" t="str">
        <f t="shared" ca="1" si="13"/>
        <v>BANANAS</v>
      </c>
      <c r="B22" s="26" t="str">
        <f t="shared" ca="1" si="14"/>
        <v>ANTONIA</v>
      </c>
      <c r="C22" s="26" t="str">
        <f t="shared" ca="1" si="14"/>
        <v>BANANAS</v>
      </c>
      <c r="D22" s="26" t="str">
        <f t="shared" ca="1" si="14"/>
        <v>ANTONIA</v>
      </c>
      <c r="E22" s="26" t="str">
        <f t="shared" ca="1" si="14"/>
        <v>MISSISSIPPI</v>
      </c>
      <c r="F22" s="26" t="str">
        <f t="shared" ca="1" si="14"/>
        <v>MISSISSIPPI</v>
      </c>
      <c r="G22" s="26" t="str">
        <f t="shared" ca="1" si="15"/>
        <v xml:space="preserve"> </v>
      </c>
      <c r="H22" s="26" t="str">
        <f t="shared" ca="1" si="15"/>
        <v xml:space="preserve"> </v>
      </c>
      <c r="I22" s="26" t="str">
        <f t="shared" ca="1" si="15"/>
        <v xml:space="preserve"> </v>
      </c>
      <c r="J22" s="26" t="str">
        <f t="shared" ca="1" si="15"/>
        <v xml:space="preserve"> </v>
      </c>
      <c r="K22" s="26" t="str">
        <f t="shared" ca="1" si="15"/>
        <v xml:space="preserve"> </v>
      </c>
    </row>
    <row r="23" spans="1:11" x14ac:dyDescent="0.25">
      <c r="A23" s="23" t="str">
        <f t="shared" ca="1" si="13"/>
        <v>BANANAS</v>
      </c>
      <c r="B23" s="26" t="str">
        <f t="shared" ca="1" si="14"/>
        <v>ANTONIA</v>
      </c>
      <c r="C23" s="26" t="str">
        <f t="shared" ca="1" si="14"/>
        <v>BANANAS</v>
      </c>
      <c r="D23" s="26" t="str">
        <f t="shared" ca="1" si="14"/>
        <v>ANTONIA</v>
      </c>
      <c r="E23" s="26" t="str">
        <f t="shared" ca="1" si="14"/>
        <v>BANANAS</v>
      </c>
      <c r="F23" s="26" t="str">
        <f t="shared" ca="1" si="14"/>
        <v>MISSISSIPPI</v>
      </c>
      <c r="G23" s="26" t="str">
        <f t="shared" ca="1" si="15"/>
        <v xml:space="preserve"> </v>
      </c>
      <c r="H23" s="26" t="str">
        <f t="shared" ca="1" si="15"/>
        <v xml:space="preserve"> </v>
      </c>
      <c r="I23" s="26" t="str">
        <f t="shared" ca="1" si="15"/>
        <v xml:space="preserve"> </v>
      </c>
      <c r="J23" s="26" t="str">
        <f t="shared" ca="1" si="15"/>
        <v xml:space="preserve"> </v>
      </c>
      <c r="K23" s="26" t="str">
        <f t="shared" ca="1" si="15"/>
        <v xml:space="preserve"> </v>
      </c>
    </row>
    <row r="24" spans="1:11" x14ac:dyDescent="0.25">
      <c r="A24" s="23" t="str">
        <f t="shared" ca="1" si="13"/>
        <v>BANANAS</v>
      </c>
      <c r="B24" s="26" t="str">
        <f t="shared" ca="1" si="14"/>
        <v>ANTONIA</v>
      </c>
      <c r="C24" s="26" t="str">
        <f t="shared" ca="1" si="14"/>
        <v>ANTONIA</v>
      </c>
      <c r="D24" s="26" t="str">
        <f t="shared" ca="1" si="14"/>
        <v>ANTONIA</v>
      </c>
      <c r="E24" s="26" t="str">
        <f t="shared" ca="1" si="14"/>
        <v>ANTONIA</v>
      </c>
      <c r="F24" s="26" t="str">
        <f t="shared" ca="1" si="14"/>
        <v>JASON</v>
      </c>
      <c r="G24" s="26" t="str">
        <f t="shared" ca="1" si="15"/>
        <v xml:space="preserve"> </v>
      </c>
      <c r="H24" s="26" t="str">
        <f t="shared" ca="1" si="15"/>
        <v xml:space="preserve"> </v>
      </c>
      <c r="I24" s="26" t="str">
        <f t="shared" ca="1" si="15"/>
        <v xml:space="preserve"> </v>
      </c>
      <c r="J24" s="26" t="str">
        <f t="shared" ca="1" si="15"/>
        <v xml:space="preserve"> </v>
      </c>
      <c r="K24" s="26" t="str">
        <f t="shared" ca="1" si="15"/>
        <v xml:space="preserve"> </v>
      </c>
    </row>
    <row r="25" spans="1:11" x14ac:dyDescent="0.25">
      <c r="A25" s="23" t="str">
        <f t="shared" ca="1" si="13"/>
        <v>BANANAS</v>
      </c>
      <c r="B25" s="26" t="str">
        <f t="shared" ca="1" si="14"/>
        <v>ANTONIA</v>
      </c>
      <c r="C25" s="26" t="str">
        <f t="shared" ca="1" si="14"/>
        <v>BANANAS</v>
      </c>
      <c r="D25" s="26" t="str">
        <f t="shared" ca="1" si="14"/>
        <v>ANTONIA</v>
      </c>
      <c r="E25" s="26" t="str">
        <f t="shared" ca="1" si="14"/>
        <v>MISSISSIPPI</v>
      </c>
      <c r="F25" s="26" t="str">
        <f t="shared" ca="1" si="14"/>
        <v>JASON</v>
      </c>
      <c r="G25" s="26" t="str">
        <f t="shared" ca="1" si="15"/>
        <v xml:space="preserve"> </v>
      </c>
      <c r="H25" s="26" t="str">
        <f t="shared" ca="1" si="15"/>
        <v xml:space="preserve"> </v>
      </c>
      <c r="I25" s="26" t="str">
        <f t="shared" ca="1" si="15"/>
        <v xml:space="preserve"> </v>
      </c>
      <c r="J25" s="26" t="str">
        <f t="shared" ca="1" si="15"/>
        <v xml:space="preserve"> </v>
      </c>
      <c r="K25" s="26" t="str">
        <f t="shared" ca="1" si="15"/>
        <v xml:space="preserve"> </v>
      </c>
    </row>
    <row r="26" spans="1:11" x14ac:dyDescent="0.25">
      <c r="A26" s="23" t="str">
        <f t="shared" ca="1" si="13"/>
        <v>BANANAS</v>
      </c>
      <c r="B26" s="26" t="str">
        <f t="shared" ca="1" si="14"/>
        <v>ANTONIA</v>
      </c>
      <c r="C26" s="26" t="str">
        <f t="shared" ca="1" si="14"/>
        <v>BANANAS</v>
      </c>
      <c r="D26" s="26" t="str">
        <f t="shared" ca="1" si="14"/>
        <v>ANTONIA</v>
      </c>
      <c r="E26" s="26" t="str">
        <f t="shared" ca="1" si="14"/>
        <v>MISSISSIPPI</v>
      </c>
      <c r="F26" s="26" t="str">
        <f t="shared" ca="1" si="14"/>
        <v>MISSISSIPPI</v>
      </c>
      <c r="G26" s="26" t="str">
        <f t="shared" ca="1" si="15"/>
        <v xml:space="preserve"> </v>
      </c>
      <c r="H26" s="26" t="str">
        <f t="shared" ca="1" si="15"/>
        <v xml:space="preserve"> </v>
      </c>
      <c r="I26" s="26" t="str">
        <f t="shared" ca="1" si="15"/>
        <v xml:space="preserve"> </v>
      </c>
      <c r="J26" s="26" t="str">
        <f t="shared" ca="1" si="15"/>
        <v xml:space="preserve"> </v>
      </c>
      <c r="K26" s="26" t="str">
        <f t="shared" ca="1" si="15"/>
        <v xml:space="preserve"> </v>
      </c>
    </row>
    <row r="27" spans="1:11" x14ac:dyDescent="0.25">
      <c r="A27" s="23" t="str">
        <f t="shared" ca="1" si="13"/>
        <v>BANANAS</v>
      </c>
      <c r="B27" s="26" t="str">
        <f t="shared" ca="1" si="14"/>
        <v>ANTONIA</v>
      </c>
      <c r="C27" s="26" t="str">
        <f t="shared" ca="1" si="14"/>
        <v>BANANAS</v>
      </c>
      <c r="D27" s="26" t="str">
        <f t="shared" ca="1" si="14"/>
        <v>ANTONIA</v>
      </c>
      <c r="E27" s="26" t="str">
        <f t="shared" ca="1" si="14"/>
        <v>ANTONIA</v>
      </c>
      <c r="F27" s="26" t="str">
        <f t="shared" ca="1" si="14"/>
        <v>MISSISSIPPI</v>
      </c>
      <c r="G27" s="26" t="str">
        <f t="shared" ca="1" si="15"/>
        <v xml:space="preserve"> </v>
      </c>
      <c r="H27" s="26" t="str">
        <f t="shared" ca="1" si="15"/>
        <v xml:space="preserve"> </v>
      </c>
      <c r="I27" s="26" t="str">
        <f t="shared" ca="1" si="15"/>
        <v xml:space="preserve"> </v>
      </c>
      <c r="J27" s="26" t="str">
        <f t="shared" ca="1" si="15"/>
        <v xml:space="preserve"> </v>
      </c>
      <c r="K27" s="26" t="str">
        <f t="shared" ca="1" si="15"/>
        <v xml:space="preserve"> </v>
      </c>
    </row>
    <row r="28" spans="1:11" x14ac:dyDescent="0.25">
      <c r="A28" s="23" t="str">
        <f t="shared" ca="1" si="13"/>
        <v>BANANAS</v>
      </c>
      <c r="B28" s="26" t="str">
        <f t="shared" ca="1" si="14"/>
        <v>ANTONIA</v>
      </c>
      <c r="C28" s="26" t="str">
        <f t="shared" ca="1" si="14"/>
        <v>ANTONIA</v>
      </c>
      <c r="D28" s="26" t="str">
        <f t="shared" ca="1" si="14"/>
        <v>ANTONIA</v>
      </c>
      <c r="E28" s="26" t="str">
        <f t="shared" ca="1" si="14"/>
        <v>ANTONIA</v>
      </c>
      <c r="F28" s="26" t="str">
        <f t="shared" ca="1" si="14"/>
        <v>MISSISSIPPI</v>
      </c>
      <c r="G28" s="26" t="str">
        <f t="shared" ca="1" si="15"/>
        <v xml:space="preserve"> </v>
      </c>
      <c r="H28" s="26" t="str">
        <f t="shared" ca="1" si="15"/>
        <v xml:space="preserve"> </v>
      </c>
      <c r="I28" s="26" t="str">
        <f t="shared" ca="1" si="15"/>
        <v xml:space="preserve"> </v>
      </c>
      <c r="J28" s="26" t="str">
        <f t="shared" ca="1" si="15"/>
        <v xml:space="preserve"> </v>
      </c>
      <c r="K28" s="26" t="str">
        <f t="shared" ca="1" si="15"/>
        <v xml:space="preserve"> </v>
      </c>
    </row>
    <row r="29" spans="1:11" ht="15.75" thickBot="1" x14ac:dyDescent="0.3">
      <c r="A29" s="24" t="str">
        <f t="shared" ca="1" si="13"/>
        <v>BANANAS</v>
      </c>
      <c r="B29" s="27" t="str">
        <f t="shared" ca="1" si="14"/>
        <v>BANANAS</v>
      </c>
      <c r="C29" s="27" t="str">
        <f t="shared" ca="1" si="14"/>
        <v>BANANAS</v>
      </c>
      <c r="D29" s="27" t="str">
        <f t="shared" ca="1" si="14"/>
        <v>ANTONIA</v>
      </c>
      <c r="E29" s="27" t="str">
        <f t="shared" ca="1" si="14"/>
        <v>BANANAS</v>
      </c>
      <c r="F29" s="27" t="str">
        <f t="shared" ca="1" si="14"/>
        <v>JASON</v>
      </c>
      <c r="G29" s="27" t="str">
        <f t="shared" ca="1" si="15"/>
        <v xml:space="preserve"> </v>
      </c>
      <c r="H29" s="27" t="str">
        <f t="shared" ca="1" si="15"/>
        <v xml:space="preserve"> </v>
      </c>
      <c r="I29" s="27" t="str">
        <f t="shared" ca="1" si="15"/>
        <v xml:space="preserve"> </v>
      </c>
      <c r="J29" s="27" t="str">
        <f t="shared" ca="1" si="15"/>
        <v xml:space="preserve"> </v>
      </c>
      <c r="K29" s="27" t="str">
        <f t="shared" ca="1" si="15"/>
        <v xml:space="preserve"> </v>
      </c>
    </row>
    <row r="30" spans="1:11" x14ac:dyDescent="0.25">
      <c r="A30" s="22" t="str">
        <f t="shared" ca="1" si="13"/>
        <v>MISSISSIPPI</v>
      </c>
      <c r="B30" s="25" t="str">
        <f t="shared" ca="1" si="14"/>
        <v>MISSISSIPPI</v>
      </c>
      <c r="C30" s="25" t="str">
        <f t="shared" ca="1" si="14"/>
        <v>MISSISSIPPI</v>
      </c>
      <c r="D30" s="25" t="str">
        <f t="shared" ca="1" si="14"/>
        <v>ANTONIA</v>
      </c>
      <c r="E30" s="25" t="str">
        <f t="shared" ca="1" si="14"/>
        <v>MISSISSIPPI</v>
      </c>
      <c r="F30" s="25" t="str">
        <f t="shared" ca="1" si="14"/>
        <v>JASON</v>
      </c>
      <c r="G30" s="25" t="str">
        <f t="shared" ca="1" si="15"/>
        <v xml:space="preserve"> </v>
      </c>
      <c r="H30" s="25" t="str">
        <f t="shared" ca="1" si="15"/>
        <v xml:space="preserve"> </v>
      </c>
      <c r="I30" s="25" t="str">
        <f t="shared" ca="1" si="15"/>
        <v xml:space="preserve"> </v>
      </c>
      <c r="J30" s="25" t="str">
        <f t="shared" ca="1" si="15"/>
        <v xml:space="preserve"> </v>
      </c>
      <c r="K30" s="25" t="str">
        <f t="shared" ca="1" si="15"/>
        <v xml:space="preserve"> </v>
      </c>
    </row>
    <row r="31" spans="1:11" x14ac:dyDescent="0.25">
      <c r="A31" s="23" t="str">
        <f t="shared" ca="1" si="13"/>
        <v>MISSISSIPPI</v>
      </c>
      <c r="B31" s="26" t="str">
        <f t="shared" ca="1" si="14"/>
        <v>ANTONIA</v>
      </c>
      <c r="C31" s="26" t="str">
        <f t="shared" ca="1" si="14"/>
        <v>MISSISSIPPI</v>
      </c>
      <c r="D31" s="26" t="str">
        <f t="shared" ca="1" si="14"/>
        <v>ANTONIA</v>
      </c>
      <c r="E31" s="26" t="str">
        <f t="shared" ca="1" si="14"/>
        <v>MISSISSIPPI</v>
      </c>
      <c r="F31" s="26" t="str">
        <f t="shared" ca="1" si="14"/>
        <v>MISSISSIPPI</v>
      </c>
      <c r="G31" s="26" t="str">
        <f t="shared" ca="1" si="15"/>
        <v xml:space="preserve"> </v>
      </c>
      <c r="H31" s="26" t="str">
        <f t="shared" ca="1" si="15"/>
        <v xml:space="preserve"> </v>
      </c>
      <c r="I31" s="26" t="str">
        <f t="shared" ca="1" si="15"/>
        <v xml:space="preserve"> </v>
      </c>
      <c r="J31" s="26" t="str">
        <f t="shared" ca="1" si="15"/>
        <v xml:space="preserve"> </v>
      </c>
      <c r="K31" s="26" t="str">
        <f t="shared" ca="1" si="15"/>
        <v xml:space="preserve"> </v>
      </c>
    </row>
    <row r="32" spans="1:11" x14ac:dyDescent="0.25">
      <c r="A32" s="23" t="str">
        <f t="shared" ca="1" si="13"/>
        <v>MISSISSIPPI</v>
      </c>
      <c r="B32" s="26" t="str">
        <f t="shared" ca="1" si="14"/>
        <v>ANTONIA</v>
      </c>
      <c r="C32" s="26" t="str">
        <f t="shared" ca="1" si="14"/>
        <v>MISSISSIPPI</v>
      </c>
      <c r="D32" s="26" t="str">
        <f t="shared" ca="1" si="14"/>
        <v>ANTONIA</v>
      </c>
      <c r="E32" s="26" t="str">
        <f t="shared" ca="1" si="14"/>
        <v>MISSISSIPPI</v>
      </c>
      <c r="F32" s="26" t="str">
        <f t="shared" ca="1" si="14"/>
        <v>JASON</v>
      </c>
      <c r="G32" s="26" t="str">
        <f t="shared" ca="1" si="15"/>
        <v xml:space="preserve"> </v>
      </c>
      <c r="H32" s="26" t="str">
        <f t="shared" ca="1" si="15"/>
        <v xml:space="preserve"> </v>
      </c>
      <c r="I32" s="26" t="str">
        <f t="shared" ca="1" si="15"/>
        <v xml:space="preserve"> </v>
      </c>
      <c r="J32" s="26" t="str">
        <f t="shared" ca="1" si="15"/>
        <v xml:space="preserve"> </v>
      </c>
      <c r="K32" s="26" t="str">
        <f t="shared" ca="1" si="15"/>
        <v xml:space="preserve"> </v>
      </c>
    </row>
    <row r="33" spans="1:11" x14ac:dyDescent="0.25">
      <c r="A33" s="23" t="str">
        <f t="shared" ca="1" si="13"/>
        <v>MISSISSIPPI</v>
      </c>
      <c r="B33" s="26" t="str">
        <f t="shared" ca="1" si="14"/>
        <v>ANTONIA</v>
      </c>
      <c r="C33" s="26" t="str">
        <f t="shared" ca="1" si="14"/>
        <v>MISSISSIPPI</v>
      </c>
      <c r="D33" s="26" t="str">
        <f t="shared" ca="1" si="14"/>
        <v>ANTONIA</v>
      </c>
      <c r="E33" s="26" t="str">
        <f t="shared" ca="1" si="14"/>
        <v>MISSISSIPPI</v>
      </c>
      <c r="F33" s="26" t="str">
        <f t="shared" ca="1" si="14"/>
        <v>MISSISSIPPI</v>
      </c>
      <c r="G33" s="26" t="str">
        <f t="shared" ca="1" si="15"/>
        <v xml:space="preserve"> </v>
      </c>
      <c r="H33" s="26" t="str">
        <f t="shared" ca="1" si="15"/>
        <v xml:space="preserve"> </v>
      </c>
      <c r="I33" s="26" t="str">
        <f t="shared" ca="1" si="15"/>
        <v xml:space="preserve"> </v>
      </c>
      <c r="J33" s="26" t="str">
        <f t="shared" ca="1" si="15"/>
        <v xml:space="preserve"> </v>
      </c>
      <c r="K33" s="26" t="str">
        <f t="shared" ca="1" si="15"/>
        <v xml:space="preserve"> </v>
      </c>
    </row>
    <row r="34" spans="1:11" x14ac:dyDescent="0.25">
      <c r="A34" s="23" t="str">
        <f t="shared" ca="1" si="13"/>
        <v>MISSISSIPPI</v>
      </c>
      <c r="B34" s="26" t="str">
        <f t="shared" ca="1" si="14"/>
        <v>ANTONIA</v>
      </c>
      <c r="C34" s="26" t="str">
        <f t="shared" ca="1" si="14"/>
        <v>MISSISSIPPI</v>
      </c>
      <c r="D34" s="26" t="str">
        <f t="shared" ca="1" si="14"/>
        <v>ANTONIA</v>
      </c>
      <c r="E34" s="26" t="str">
        <f t="shared" ca="1" si="14"/>
        <v>MISSISSIPPI</v>
      </c>
      <c r="F34" s="26" t="str">
        <f t="shared" ca="1" si="14"/>
        <v>JASON</v>
      </c>
      <c r="G34" s="26" t="str">
        <f t="shared" ca="1" si="15"/>
        <v xml:space="preserve"> </v>
      </c>
      <c r="H34" s="26" t="str">
        <f t="shared" ca="1" si="15"/>
        <v xml:space="preserve"> </v>
      </c>
      <c r="I34" s="26" t="str">
        <f t="shared" ca="1" si="15"/>
        <v xml:space="preserve"> </v>
      </c>
      <c r="J34" s="26" t="str">
        <f t="shared" ca="1" si="15"/>
        <v xml:space="preserve"> </v>
      </c>
      <c r="K34" s="26" t="str">
        <f t="shared" ca="1" si="15"/>
        <v xml:space="preserve"> </v>
      </c>
    </row>
    <row r="35" spans="1:11" x14ac:dyDescent="0.25">
      <c r="A35" s="23" t="str">
        <f t="shared" ca="1" si="13"/>
        <v>MISSISSIPPI</v>
      </c>
      <c r="B35" s="26" t="str">
        <f t="shared" ca="1" si="14"/>
        <v>ANTONIA</v>
      </c>
      <c r="C35" s="26" t="str">
        <f t="shared" ca="1" si="14"/>
        <v>MISSISSIPPI</v>
      </c>
      <c r="D35" s="26" t="str">
        <f t="shared" ca="1" si="14"/>
        <v>ANTONIA</v>
      </c>
      <c r="E35" s="26" t="str">
        <f t="shared" ca="1" si="14"/>
        <v>MISSISSIPPI</v>
      </c>
      <c r="F35" s="26" t="str">
        <f t="shared" ca="1" si="14"/>
        <v>MISSISSIPPI</v>
      </c>
      <c r="G35" s="26" t="str">
        <f t="shared" ca="1" si="15"/>
        <v xml:space="preserve"> </v>
      </c>
      <c r="H35" s="26" t="str">
        <f t="shared" ca="1" si="15"/>
        <v xml:space="preserve"> </v>
      </c>
      <c r="I35" s="26" t="str">
        <f t="shared" ca="1" si="15"/>
        <v xml:space="preserve"> </v>
      </c>
      <c r="J35" s="26" t="str">
        <f t="shared" ca="1" si="15"/>
        <v xml:space="preserve"> </v>
      </c>
      <c r="K35" s="26" t="str">
        <f t="shared" ca="1" si="15"/>
        <v xml:space="preserve"> </v>
      </c>
    </row>
    <row r="36" spans="1:11" x14ac:dyDescent="0.25">
      <c r="A36" s="23" t="str">
        <f t="shared" ca="1" si="13"/>
        <v>MISSISSIPPI</v>
      </c>
      <c r="B36" s="26" t="str">
        <f t="shared" ca="1" si="14"/>
        <v>ANTONIA</v>
      </c>
      <c r="C36" s="26" t="str">
        <f t="shared" ca="1" si="14"/>
        <v>MISSISSIPPI</v>
      </c>
      <c r="D36" s="26" t="str">
        <f t="shared" ca="1" si="14"/>
        <v>ANTONIA</v>
      </c>
      <c r="E36" s="26" t="str">
        <f t="shared" ca="1" si="14"/>
        <v>MISSISSIPPI</v>
      </c>
      <c r="F36" s="26" t="str">
        <f t="shared" ref="F36" ca="1" si="16">IFERROR(INDIRECT("'"&amp;F$5&amp;"'!$M"&amp;ROW(F36)-14)," ")</f>
        <v>MISSISSIPPI</v>
      </c>
      <c r="G36" s="26" t="str">
        <f t="shared" ca="1" si="15"/>
        <v xml:space="preserve"> </v>
      </c>
      <c r="H36" s="26" t="str">
        <f t="shared" ca="1" si="15"/>
        <v xml:space="preserve"> </v>
      </c>
      <c r="I36" s="26" t="str">
        <f t="shared" ca="1" si="15"/>
        <v xml:space="preserve"> </v>
      </c>
      <c r="J36" s="26" t="str">
        <f t="shared" ca="1" si="15"/>
        <v xml:space="preserve"> </v>
      </c>
      <c r="K36" s="26" t="str">
        <f t="shared" ca="1" si="15"/>
        <v xml:space="preserve"> </v>
      </c>
    </row>
    <row r="37" spans="1:11" x14ac:dyDescent="0.25">
      <c r="A37" s="23" t="str">
        <f t="shared" ca="1" si="13"/>
        <v>MISSISSIPPI</v>
      </c>
      <c r="B37" s="26" t="b">
        <f t="shared" ref="B37:H52" ca="1" si="17">IFERROR(INDIRECT("'"&amp;B$5&amp;"'!$M"&amp;ROW(B37)-14)," ")</f>
        <v>1</v>
      </c>
      <c r="C37" s="26" t="str">
        <f t="shared" ca="1" si="17"/>
        <v>JASON</v>
      </c>
      <c r="D37" s="26" t="str">
        <f t="shared" ca="1" si="17"/>
        <v>ANTONIA</v>
      </c>
      <c r="E37" s="26" t="str">
        <f t="shared" ca="1" si="17"/>
        <v>MISSISSIPPI</v>
      </c>
      <c r="F37" s="26" t="str">
        <f t="shared" ca="1" si="17"/>
        <v>MISSISSIPPI</v>
      </c>
      <c r="G37" s="26" t="str">
        <f t="shared" ca="1" si="17"/>
        <v xml:space="preserve"> </v>
      </c>
      <c r="H37" s="26" t="str">
        <f t="shared" ca="1" si="17"/>
        <v xml:space="preserve"> </v>
      </c>
      <c r="I37" s="26" t="str">
        <f t="shared" ca="1" si="15"/>
        <v xml:space="preserve"> </v>
      </c>
      <c r="J37" s="26" t="str">
        <f t="shared" ca="1" si="15"/>
        <v xml:space="preserve"> </v>
      </c>
      <c r="K37" s="26" t="str">
        <f t="shared" ca="1" si="15"/>
        <v xml:space="preserve"> </v>
      </c>
    </row>
    <row r="38" spans="1:11" x14ac:dyDescent="0.25">
      <c r="A38" s="23" t="str">
        <f t="shared" ca="1" si="13"/>
        <v>MISSISSIPPI</v>
      </c>
      <c r="B38" s="26" t="str">
        <f t="shared" ca="1" si="17"/>
        <v>ANTONIA</v>
      </c>
      <c r="C38" s="26" t="str">
        <f t="shared" ca="1" si="17"/>
        <v>MISSISSIPPI</v>
      </c>
      <c r="D38" s="26" t="str">
        <f t="shared" ca="1" si="17"/>
        <v>ANTONIA</v>
      </c>
      <c r="E38" s="26" t="str">
        <f t="shared" ca="1" si="17"/>
        <v>MISSISSIPPI</v>
      </c>
      <c r="F38" s="26" t="str">
        <f t="shared" ca="1" si="17"/>
        <v>MISSISSIPPI</v>
      </c>
      <c r="G38" s="26" t="str">
        <f t="shared" ca="1" si="17"/>
        <v xml:space="preserve"> </v>
      </c>
      <c r="H38" s="26" t="str">
        <f t="shared" ca="1" si="17"/>
        <v xml:space="preserve"> </v>
      </c>
      <c r="I38" s="26" t="str">
        <f t="shared" ref="I38:K101" ca="1" si="18">IFERROR(INDIRECT("'"&amp;I$5&amp;"'!$M"&amp;ROW(I38)-14)," ")</f>
        <v xml:space="preserve"> </v>
      </c>
      <c r="J38" s="26" t="str">
        <f t="shared" ca="1" si="18"/>
        <v xml:space="preserve"> </v>
      </c>
      <c r="K38" s="26" t="str">
        <f t="shared" ca="1" si="18"/>
        <v xml:space="preserve"> </v>
      </c>
    </row>
    <row r="39" spans="1:11" ht="15.75" thickBot="1" x14ac:dyDescent="0.3">
      <c r="A39" s="24" t="str">
        <f t="shared" ca="1" si="13"/>
        <v>MISSISSIPPI</v>
      </c>
      <c r="B39" s="27" t="str">
        <f t="shared" ca="1" si="17"/>
        <v>ANTONIA</v>
      </c>
      <c r="C39" s="27" t="str">
        <f t="shared" ca="1" si="17"/>
        <v>MISSISSIPPI</v>
      </c>
      <c r="D39" s="27" t="str">
        <f t="shared" ca="1" si="17"/>
        <v>ANTONIA</v>
      </c>
      <c r="E39" s="27" t="str">
        <f t="shared" ca="1" si="17"/>
        <v>MISSISSIPPI</v>
      </c>
      <c r="F39" s="27" t="str">
        <f t="shared" ca="1" si="17"/>
        <v>DAVE</v>
      </c>
      <c r="G39" s="27" t="str">
        <f t="shared" ca="1" si="17"/>
        <v xml:space="preserve"> </v>
      </c>
      <c r="H39" s="27" t="str">
        <f t="shared" ca="1" si="17"/>
        <v xml:space="preserve"> </v>
      </c>
      <c r="I39" s="27" t="str">
        <f t="shared" ca="1" si="18"/>
        <v xml:space="preserve"> </v>
      </c>
      <c r="J39" s="27" t="str">
        <f t="shared" ca="1" si="18"/>
        <v xml:space="preserve"> </v>
      </c>
      <c r="K39" s="27" t="str">
        <f t="shared" ca="1" si="18"/>
        <v xml:space="preserve"> </v>
      </c>
    </row>
    <row r="40" spans="1:11" x14ac:dyDescent="0.25">
      <c r="A40" s="22" t="str">
        <f t="shared" ca="1" si="13"/>
        <v>BLUE</v>
      </c>
      <c r="B40" s="25" t="str">
        <f t="shared" ca="1" si="17"/>
        <v>ANTONIA</v>
      </c>
      <c r="C40" s="25" t="str">
        <f t="shared" ca="1" si="17"/>
        <v>BLUE</v>
      </c>
      <c r="D40" s="25" t="str">
        <f t="shared" ca="1" si="17"/>
        <v>ANTONIA</v>
      </c>
      <c r="E40" s="25" t="str">
        <f t="shared" ca="1" si="17"/>
        <v>BLUE</v>
      </c>
      <c r="F40" s="25" t="str">
        <f t="shared" ca="1" si="17"/>
        <v>TRUMPET</v>
      </c>
      <c r="G40" s="25" t="str">
        <f t="shared" ca="1" si="17"/>
        <v xml:space="preserve"> </v>
      </c>
      <c r="H40" s="25" t="str">
        <f t="shared" ca="1" si="17"/>
        <v xml:space="preserve"> </v>
      </c>
      <c r="I40" s="25" t="str">
        <f t="shared" ca="1" si="18"/>
        <v xml:space="preserve"> </v>
      </c>
      <c r="J40" s="25" t="str">
        <f t="shared" ca="1" si="18"/>
        <v xml:space="preserve"> </v>
      </c>
      <c r="K40" s="25" t="str">
        <f t="shared" ca="1" si="18"/>
        <v xml:space="preserve"> </v>
      </c>
    </row>
    <row r="41" spans="1:11" x14ac:dyDescent="0.25">
      <c r="A41" s="23" t="str">
        <f t="shared" ca="1" si="13"/>
        <v>BLUE</v>
      </c>
      <c r="B41" s="26" t="str">
        <f t="shared" ca="1" si="17"/>
        <v>ANTONIA</v>
      </c>
      <c r="C41" s="26" t="str">
        <f t="shared" ca="1" si="17"/>
        <v>BLUE</v>
      </c>
      <c r="D41" s="26" t="str">
        <f t="shared" ca="1" si="17"/>
        <v>BLUE</v>
      </c>
      <c r="E41" s="26" t="str">
        <f t="shared" ca="1" si="17"/>
        <v>BLUE</v>
      </c>
      <c r="F41" s="26" t="str">
        <f t="shared" ca="1" si="17"/>
        <v>BLUE</v>
      </c>
      <c r="G41" s="26" t="str">
        <f t="shared" ca="1" si="17"/>
        <v xml:space="preserve"> </v>
      </c>
      <c r="H41" s="26" t="str">
        <f t="shared" ca="1" si="17"/>
        <v xml:space="preserve"> </v>
      </c>
      <c r="I41" s="26" t="str">
        <f t="shared" ca="1" si="18"/>
        <v xml:space="preserve"> </v>
      </c>
      <c r="J41" s="26" t="str">
        <f t="shared" ca="1" si="18"/>
        <v xml:space="preserve"> </v>
      </c>
      <c r="K41" s="26" t="str">
        <f t="shared" ca="1" si="18"/>
        <v xml:space="preserve"> </v>
      </c>
    </row>
    <row r="42" spans="1:11" x14ac:dyDescent="0.25">
      <c r="A42" s="23" t="str">
        <f t="shared" ca="1" si="13"/>
        <v>BLUE</v>
      </c>
      <c r="B42" s="26" t="str">
        <f t="shared" ca="1" si="17"/>
        <v>ANTONIA</v>
      </c>
      <c r="C42" s="26" t="str">
        <f t="shared" ca="1" si="17"/>
        <v>BLUE</v>
      </c>
      <c r="D42" s="26" t="str">
        <f t="shared" ca="1" si="17"/>
        <v>ANTONIA</v>
      </c>
      <c r="E42" s="26" t="str">
        <f t="shared" ca="1" si="17"/>
        <v>BLUE</v>
      </c>
      <c r="F42" s="26" t="str">
        <f t="shared" ca="1" si="17"/>
        <v>SCOTT</v>
      </c>
      <c r="G42" s="26" t="str">
        <f t="shared" ca="1" si="17"/>
        <v xml:space="preserve"> </v>
      </c>
      <c r="H42" s="26" t="str">
        <f t="shared" ca="1" si="17"/>
        <v xml:space="preserve"> </v>
      </c>
      <c r="I42" s="26" t="str">
        <f t="shared" ca="1" si="18"/>
        <v xml:space="preserve"> </v>
      </c>
      <c r="J42" s="26" t="str">
        <f t="shared" ca="1" si="18"/>
        <v xml:space="preserve"> </v>
      </c>
      <c r="K42" s="26" t="str">
        <f t="shared" ca="1" si="18"/>
        <v xml:space="preserve"> </v>
      </c>
    </row>
    <row r="43" spans="1:11" x14ac:dyDescent="0.25">
      <c r="A43" s="23" t="str">
        <f t="shared" ca="1" si="13"/>
        <v>BLUE</v>
      </c>
      <c r="B43" s="26" t="str">
        <f t="shared" ca="1" si="17"/>
        <v>ANTONIA</v>
      </c>
      <c r="C43" s="26" t="str">
        <f t="shared" ca="1" si="17"/>
        <v>BLUE</v>
      </c>
      <c r="D43" s="26" t="str">
        <f t="shared" ca="1" si="17"/>
        <v>ANTONIA</v>
      </c>
      <c r="E43" s="26" t="str">
        <f t="shared" ca="1" si="17"/>
        <v>BLUE</v>
      </c>
      <c r="F43" s="26" t="b">
        <f t="shared" ca="1" si="17"/>
        <v>1</v>
      </c>
      <c r="G43" s="26" t="str">
        <f t="shared" ca="1" si="17"/>
        <v xml:space="preserve"> </v>
      </c>
      <c r="H43" s="26" t="str">
        <f t="shared" ca="1" si="17"/>
        <v xml:space="preserve"> </v>
      </c>
      <c r="I43" s="26" t="str">
        <f t="shared" ca="1" si="18"/>
        <v xml:space="preserve"> </v>
      </c>
      <c r="J43" s="26" t="str">
        <f t="shared" ca="1" si="18"/>
        <v xml:space="preserve"> </v>
      </c>
      <c r="K43" s="26" t="str">
        <f t="shared" ca="1" si="18"/>
        <v xml:space="preserve"> </v>
      </c>
    </row>
    <row r="44" spans="1:11" x14ac:dyDescent="0.25">
      <c r="A44" s="23" t="str">
        <f t="shared" ca="1" si="13"/>
        <v>BLUE</v>
      </c>
      <c r="B44" s="26" t="str">
        <f t="shared" ca="1" si="17"/>
        <v>ANTONIA</v>
      </c>
      <c r="C44" s="26" t="str">
        <f t="shared" ca="1" si="17"/>
        <v>BLUE</v>
      </c>
      <c r="D44" s="26" t="str">
        <f t="shared" ca="1" si="17"/>
        <v>ANTONIA</v>
      </c>
      <c r="E44" s="26" t="str">
        <f t="shared" ca="1" si="17"/>
        <v>BLUE</v>
      </c>
      <c r="F44" s="26" t="str">
        <f t="shared" ca="1" si="17"/>
        <v>BLUE</v>
      </c>
      <c r="G44" s="26" t="str">
        <f t="shared" ca="1" si="17"/>
        <v xml:space="preserve"> </v>
      </c>
      <c r="H44" s="26" t="str">
        <f t="shared" ca="1" si="17"/>
        <v xml:space="preserve"> </v>
      </c>
      <c r="I44" s="26" t="str">
        <f t="shared" ca="1" si="18"/>
        <v xml:space="preserve"> </v>
      </c>
      <c r="J44" s="26" t="str">
        <f t="shared" ca="1" si="18"/>
        <v xml:space="preserve"> </v>
      </c>
      <c r="K44" s="26" t="str">
        <f t="shared" ca="1" si="18"/>
        <v xml:space="preserve"> </v>
      </c>
    </row>
    <row r="45" spans="1:11" x14ac:dyDescent="0.25">
      <c r="A45" s="23" t="str">
        <f t="shared" ca="1" si="13"/>
        <v>BLUE</v>
      </c>
      <c r="B45" s="26" t="str">
        <f t="shared" ca="1" si="17"/>
        <v>ANTONIA</v>
      </c>
      <c r="C45" s="26" t="str">
        <f t="shared" ca="1" si="17"/>
        <v>BLUE</v>
      </c>
      <c r="D45" s="26" t="str">
        <f t="shared" ca="1" si="17"/>
        <v>BLUE</v>
      </c>
      <c r="E45" s="26" t="str">
        <f t="shared" ca="1" si="17"/>
        <v>BLUE</v>
      </c>
      <c r="F45" s="26" t="str">
        <f t="shared" ca="1" si="17"/>
        <v>SCOTT</v>
      </c>
      <c r="G45" s="26" t="str">
        <f t="shared" ca="1" si="17"/>
        <v xml:space="preserve"> </v>
      </c>
      <c r="H45" s="26" t="str">
        <f t="shared" ca="1" si="17"/>
        <v xml:space="preserve"> </v>
      </c>
      <c r="I45" s="26" t="str">
        <f t="shared" ca="1" si="18"/>
        <v xml:space="preserve"> </v>
      </c>
      <c r="J45" s="26" t="str">
        <f t="shared" ca="1" si="18"/>
        <v xml:space="preserve"> </v>
      </c>
      <c r="K45" s="26" t="str">
        <f t="shared" ca="1" si="18"/>
        <v xml:space="preserve"> </v>
      </c>
    </row>
    <row r="46" spans="1:11" x14ac:dyDescent="0.25">
      <c r="A46" s="23" t="str">
        <f t="shared" ca="1" si="13"/>
        <v>BLUE</v>
      </c>
      <c r="B46" s="26" t="str">
        <f t="shared" ca="1" si="17"/>
        <v>ANTONIA</v>
      </c>
      <c r="C46" s="26" t="str">
        <f t="shared" ca="1" si="17"/>
        <v>BLUE</v>
      </c>
      <c r="D46" s="26" t="str">
        <f t="shared" ca="1" si="17"/>
        <v>ANTONIA</v>
      </c>
      <c r="E46" s="26" t="str">
        <f t="shared" ca="1" si="17"/>
        <v>BLUE</v>
      </c>
      <c r="F46" s="26" t="str">
        <f t="shared" ca="1" si="17"/>
        <v>TRUMPET</v>
      </c>
      <c r="G46" s="26" t="str">
        <f t="shared" ca="1" si="17"/>
        <v xml:space="preserve"> </v>
      </c>
      <c r="H46" s="26" t="str">
        <f t="shared" ca="1" si="17"/>
        <v xml:space="preserve"> </v>
      </c>
      <c r="I46" s="26" t="str">
        <f t="shared" ca="1" si="18"/>
        <v xml:space="preserve"> </v>
      </c>
      <c r="J46" s="26" t="str">
        <f t="shared" ca="1" si="18"/>
        <v xml:space="preserve"> </v>
      </c>
      <c r="K46" s="26" t="str">
        <f t="shared" ca="1" si="18"/>
        <v xml:space="preserve"> </v>
      </c>
    </row>
    <row r="47" spans="1:11" x14ac:dyDescent="0.25">
      <c r="A47" s="23" t="str">
        <f t="shared" ca="1" si="13"/>
        <v>BLUE</v>
      </c>
      <c r="B47" s="26" t="str">
        <f t="shared" ca="1" si="17"/>
        <v>ANTONIA</v>
      </c>
      <c r="C47" s="26" t="str">
        <f t="shared" ca="1" si="17"/>
        <v>BLUE</v>
      </c>
      <c r="D47" s="26" t="str">
        <f t="shared" ca="1" si="17"/>
        <v>ANTONIA</v>
      </c>
      <c r="E47" s="26" t="str">
        <f t="shared" ca="1" si="17"/>
        <v>BLUE</v>
      </c>
      <c r="F47" s="26" t="str">
        <f t="shared" ca="1" si="17"/>
        <v>BLUE</v>
      </c>
      <c r="G47" s="26" t="str">
        <f t="shared" ca="1" si="17"/>
        <v xml:space="preserve"> </v>
      </c>
      <c r="H47" s="26" t="str">
        <f t="shared" ca="1" si="17"/>
        <v xml:space="preserve"> </v>
      </c>
      <c r="I47" s="26" t="str">
        <f t="shared" ca="1" si="18"/>
        <v xml:space="preserve"> </v>
      </c>
      <c r="J47" s="26" t="str">
        <f t="shared" ca="1" si="18"/>
        <v xml:space="preserve"> </v>
      </c>
      <c r="K47" s="26" t="str">
        <f t="shared" ca="1" si="18"/>
        <v xml:space="preserve"> </v>
      </c>
    </row>
    <row r="48" spans="1:11" x14ac:dyDescent="0.25">
      <c r="A48" s="23" t="str">
        <f t="shared" ca="1" si="13"/>
        <v>BLUE</v>
      </c>
      <c r="B48" s="26" t="str">
        <f t="shared" ca="1" si="17"/>
        <v>ANTONIA</v>
      </c>
      <c r="C48" s="26" t="str">
        <f t="shared" ca="1" si="17"/>
        <v>BLUE</v>
      </c>
      <c r="D48" s="26" t="str">
        <f t="shared" ca="1" si="17"/>
        <v>ANTONIA</v>
      </c>
      <c r="E48" s="26" t="str">
        <f t="shared" ca="1" si="17"/>
        <v>BLUE</v>
      </c>
      <c r="F48" s="26" t="str">
        <f t="shared" ca="1" si="17"/>
        <v>BLUE</v>
      </c>
      <c r="G48" s="26" t="str">
        <f t="shared" ca="1" si="17"/>
        <v xml:space="preserve"> </v>
      </c>
      <c r="H48" s="26" t="str">
        <f t="shared" ca="1" si="17"/>
        <v xml:space="preserve"> </v>
      </c>
      <c r="I48" s="26" t="str">
        <f t="shared" ca="1" si="18"/>
        <v xml:space="preserve"> </v>
      </c>
      <c r="J48" s="26" t="str">
        <f t="shared" ca="1" si="18"/>
        <v xml:space="preserve"> </v>
      </c>
      <c r="K48" s="26" t="str">
        <f t="shared" ca="1" si="18"/>
        <v xml:space="preserve"> </v>
      </c>
    </row>
    <row r="49" spans="1:11" ht="15.75" thickBot="1" x14ac:dyDescent="0.3">
      <c r="A49" s="24" t="str">
        <f t="shared" ca="1" si="13"/>
        <v>BLUE</v>
      </c>
      <c r="B49" s="27" t="str">
        <f t="shared" ca="1" si="17"/>
        <v>ANTONIA</v>
      </c>
      <c r="C49" s="27" t="str">
        <f t="shared" ca="1" si="17"/>
        <v>BLUE</v>
      </c>
      <c r="D49" s="27" t="str">
        <f t="shared" ca="1" si="17"/>
        <v>ANTONIA</v>
      </c>
      <c r="E49" s="27" t="str">
        <f t="shared" ca="1" si="17"/>
        <v>BLUE</v>
      </c>
      <c r="F49" s="27" t="b">
        <f t="shared" ca="1" si="17"/>
        <v>1</v>
      </c>
      <c r="G49" s="27" t="str">
        <f t="shared" ca="1" si="17"/>
        <v xml:space="preserve"> </v>
      </c>
      <c r="H49" s="27" t="str">
        <f t="shared" ca="1" si="17"/>
        <v xml:space="preserve"> </v>
      </c>
      <c r="I49" s="27" t="str">
        <f t="shared" ca="1" si="18"/>
        <v xml:space="preserve"> </v>
      </c>
      <c r="J49" s="27" t="str">
        <f t="shared" ca="1" si="18"/>
        <v xml:space="preserve"> </v>
      </c>
      <c r="K49" s="27" t="str">
        <f t="shared" ca="1" si="18"/>
        <v xml:space="preserve"> </v>
      </c>
    </row>
    <row r="50" spans="1:11" x14ac:dyDescent="0.25">
      <c r="A50" s="22" t="str">
        <f t="shared" ca="1" si="13"/>
        <v>BLOOM</v>
      </c>
      <c r="B50" s="25" t="str">
        <f t="shared" ca="1" si="17"/>
        <v>ANTONIA</v>
      </c>
      <c r="C50" s="25" t="str">
        <f t="shared" ca="1" si="17"/>
        <v>BLOOM</v>
      </c>
      <c r="D50" s="25" t="str">
        <f t="shared" ca="1" si="17"/>
        <v>ANTONIA</v>
      </c>
      <c r="E50" s="25" t="str">
        <f t="shared" ca="1" si="17"/>
        <v>ANTONIA</v>
      </c>
      <c r="F50" s="25" t="str">
        <f t="shared" ca="1" si="17"/>
        <v>BLOOM</v>
      </c>
      <c r="G50" s="25" t="str">
        <f t="shared" ca="1" si="17"/>
        <v xml:space="preserve"> </v>
      </c>
      <c r="H50" s="25" t="str">
        <f t="shared" ca="1" si="17"/>
        <v xml:space="preserve"> </v>
      </c>
      <c r="I50" s="25" t="str">
        <f t="shared" ca="1" si="18"/>
        <v xml:space="preserve"> </v>
      </c>
      <c r="J50" s="25" t="str">
        <f t="shared" ca="1" si="18"/>
        <v xml:space="preserve"> </v>
      </c>
      <c r="K50" s="25" t="str">
        <f t="shared" ca="1" si="18"/>
        <v xml:space="preserve"> </v>
      </c>
    </row>
    <row r="51" spans="1:11" x14ac:dyDescent="0.25">
      <c r="A51" s="23" t="str">
        <f t="shared" ca="1" si="13"/>
        <v>BLOOM</v>
      </c>
      <c r="B51" s="26" t="str">
        <f t="shared" ca="1" si="17"/>
        <v>BLUE</v>
      </c>
      <c r="C51" s="26" t="str">
        <f t="shared" ca="1" si="17"/>
        <v>BLOOM</v>
      </c>
      <c r="D51" s="26" t="str">
        <f t="shared" ca="1" si="17"/>
        <v>ANTONIA</v>
      </c>
      <c r="E51" s="26" t="str">
        <f t="shared" ca="1" si="17"/>
        <v>BLOOM</v>
      </c>
      <c r="F51" s="26" t="str">
        <f t="shared" ca="1" si="17"/>
        <v>BLOOM</v>
      </c>
      <c r="G51" s="26" t="str">
        <f t="shared" ca="1" si="17"/>
        <v xml:space="preserve"> </v>
      </c>
      <c r="H51" s="26" t="str">
        <f t="shared" ca="1" si="17"/>
        <v xml:space="preserve"> </v>
      </c>
      <c r="I51" s="26" t="str">
        <f t="shared" ca="1" si="18"/>
        <v xml:space="preserve"> </v>
      </c>
      <c r="J51" s="26" t="str">
        <f t="shared" ca="1" si="18"/>
        <v xml:space="preserve"> </v>
      </c>
      <c r="K51" s="26" t="str">
        <f t="shared" ca="1" si="18"/>
        <v xml:space="preserve"> </v>
      </c>
    </row>
    <row r="52" spans="1:11" x14ac:dyDescent="0.25">
      <c r="A52" s="23" t="str">
        <f t="shared" ca="1" si="13"/>
        <v>BLOOM</v>
      </c>
      <c r="B52" s="26" t="str">
        <f t="shared" ca="1" si="17"/>
        <v>ANTONIA</v>
      </c>
      <c r="C52" s="26" t="str">
        <f t="shared" ca="1" si="17"/>
        <v>BLUE</v>
      </c>
      <c r="D52" s="26" t="str">
        <f t="shared" ca="1" si="17"/>
        <v>ANTONIA</v>
      </c>
      <c r="E52" s="26" t="str">
        <f t="shared" ca="1" si="17"/>
        <v>BLUE</v>
      </c>
      <c r="F52" s="26" t="str">
        <f t="shared" ca="1" si="17"/>
        <v>BLOOM</v>
      </c>
      <c r="G52" s="26" t="str">
        <f t="shared" ca="1" si="17"/>
        <v xml:space="preserve"> </v>
      </c>
      <c r="H52" s="26" t="str">
        <f t="shared" ca="1" si="17"/>
        <v xml:space="preserve"> </v>
      </c>
      <c r="I52" s="26" t="str">
        <f t="shared" ca="1" si="18"/>
        <v xml:space="preserve"> </v>
      </c>
      <c r="J52" s="26" t="str">
        <f t="shared" ca="1" si="18"/>
        <v xml:space="preserve"> </v>
      </c>
      <c r="K52" s="26" t="str">
        <f t="shared" ca="1" si="18"/>
        <v xml:space="preserve"> </v>
      </c>
    </row>
    <row r="53" spans="1:11" x14ac:dyDescent="0.25">
      <c r="A53" s="23" t="str">
        <f t="shared" ca="1" si="13"/>
        <v>BLOOM</v>
      </c>
      <c r="B53" s="26" t="str">
        <f t="shared" ref="B53:H68" ca="1" si="19">IFERROR(INDIRECT("'"&amp;B$5&amp;"'!$M"&amp;ROW(B53)-14)," ")</f>
        <v>BLUE</v>
      </c>
      <c r="C53" s="26" t="str">
        <f t="shared" ca="1" si="19"/>
        <v>BLOOM</v>
      </c>
      <c r="D53" s="26" t="str">
        <f t="shared" ca="1" si="19"/>
        <v>BLUE</v>
      </c>
      <c r="E53" s="26" t="str">
        <f t="shared" ca="1" si="19"/>
        <v>BLUE</v>
      </c>
      <c r="F53" s="26" t="str">
        <f t="shared" ca="1" si="19"/>
        <v>BLUE</v>
      </c>
      <c r="G53" s="26" t="str">
        <f t="shared" ca="1" si="19"/>
        <v xml:space="preserve"> </v>
      </c>
      <c r="H53" s="26" t="str">
        <f t="shared" ca="1" si="19"/>
        <v xml:space="preserve"> </v>
      </c>
      <c r="I53" s="26" t="str">
        <f t="shared" ca="1" si="18"/>
        <v xml:space="preserve"> </v>
      </c>
      <c r="J53" s="26" t="str">
        <f t="shared" ca="1" si="18"/>
        <v xml:space="preserve"> </v>
      </c>
      <c r="K53" s="26" t="str">
        <f t="shared" ca="1" si="18"/>
        <v xml:space="preserve"> </v>
      </c>
    </row>
    <row r="54" spans="1:11" x14ac:dyDescent="0.25">
      <c r="A54" s="23" t="str">
        <f t="shared" ca="1" si="13"/>
        <v>BLOOM</v>
      </c>
      <c r="B54" s="26" t="str">
        <f t="shared" ca="1" si="19"/>
        <v>ANTONIA</v>
      </c>
      <c r="C54" s="26" t="str">
        <f t="shared" ca="1" si="19"/>
        <v>BLUE</v>
      </c>
      <c r="D54" s="26" t="str">
        <f t="shared" ca="1" si="19"/>
        <v>ANTONIA</v>
      </c>
      <c r="E54" s="26" t="str">
        <f t="shared" ca="1" si="19"/>
        <v>BLUE</v>
      </c>
      <c r="F54" s="26" t="str">
        <f t="shared" ca="1" si="19"/>
        <v>BLUE</v>
      </c>
      <c r="G54" s="26" t="str">
        <f t="shared" ca="1" si="19"/>
        <v xml:space="preserve"> </v>
      </c>
      <c r="H54" s="26" t="str">
        <f t="shared" ca="1" si="19"/>
        <v xml:space="preserve"> </v>
      </c>
      <c r="I54" s="26" t="str">
        <f t="shared" ca="1" si="18"/>
        <v xml:space="preserve"> </v>
      </c>
      <c r="J54" s="26" t="str">
        <f t="shared" ca="1" si="18"/>
        <v xml:space="preserve"> </v>
      </c>
      <c r="K54" s="26" t="str">
        <f t="shared" ca="1" si="18"/>
        <v xml:space="preserve"> </v>
      </c>
    </row>
    <row r="55" spans="1:11" x14ac:dyDescent="0.25">
      <c r="A55" s="23" t="str">
        <f t="shared" ca="1" si="13"/>
        <v>BLOOM</v>
      </c>
      <c r="B55" s="26" t="str">
        <f t="shared" ca="1" si="19"/>
        <v>ANTONIA</v>
      </c>
      <c r="C55" s="26" t="str">
        <f t="shared" ca="1" si="19"/>
        <v>BLUE</v>
      </c>
      <c r="D55" s="26" t="str">
        <f t="shared" ca="1" si="19"/>
        <v>ANTONIA</v>
      </c>
      <c r="E55" s="26" t="str">
        <f t="shared" ca="1" si="19"/>
        <v>BLUE</v>
      </c>
      <c r="F55" s="26" t="str">
        <f t="shared" ca="1" si="19"/>
        <v>BLOOM</v>
      </c>
      <c r="G55" s="26" t="str">
        <f t="shared" ca="1" si="19"/>
        <v xml:space="preserve"> </v>
      </c>
      <c r="H55" s="26" t="str">
        <f t="shared" ca="1" si="19"/>
        <v xml:space="preserve"> </v>
      </c>
      <c r="I55" s="26" t="str">
        <f t="shared" ca="1" si="18"/>
        <v xml:space="preserve"> </v>
      </c>
      <c r="J55" s="26" t="str">
        <f t="shared" ca="1" si="18"/>
        <v xml:space="preserve"> </v>
      </c>
      <c r="K55" s="26" t="str">
        <f t="shared" ca="1" si="18"/>
        <v xml:space="preserve"> </v>
      </c>
    </row>
    <row r="56" spans="1:11" x14ac:dyDescent="0.25">
      <c r="A56" s="23" t="str">
        <f t="shared" ca="1" si="13"/>
        <v>BLOOM</v>
      </c>
      <c r="B56" s="26" t="str">
        <f t="shared" ca="1" si="19"/>
        <v>ANTONIA</v>
      </c>
      <c r="C56" s="26" t="str">
        <f t="shared" ca="1" si="19"/>
        <v>BLUE</v>
      </c>
      <c r="D56" s="26" t="str">
        <f t="shared" ca="1" si="19"/>
        <v>ANTONIA</v>
      </c>
      <c r="E56" s="26" t="str">
        <f t="shared" ca="1" si="19"/>
        <v>BLUE</v>
      </c>
      <c r="F56" s="26" t="str">
        <f t="shared" ca="1" si="19"/>
        <v>BLOOM</v>
      </c>
      <c r="G56" s="26" t="str">
        <f t="shared" ca="1" si="19"/>
        <v xml:space="preserve"> </v>
      </c>
      <c r="H56" s="26" t="str">
        <f t="shared" ca="1" si="19"/>
        <v xml:space="preserve"> </v>
      </c>
      <c r="I56" s="26" t="str">
        <f t="shared" ca="1" si="18"/>
        <v xml:space="preserve"> </v>
      </c>
      <c r="J56" s="26" t="str">
        <f t="shared" ca="1" si="18"/>
        <v xml:space="preserve"> </v>
      </c>
      <c r="K56" s="26" t="str">
        <f t="shared" ca="1" si="18"/>
        <v xml:space="preserve"> </v>
      </c>
    </row>
    <row r="57" spans="1:11" x14ac:dyDescent="0.25">
      <c r="A57" s="23" t="str">
        <f t="shared" ca="1" si="13"/>
        <v>BLOOM</v>
      </c>
      <c r="B57" s="26" t="str">
        <f t="shared" ca="1" si="19"/>
        <v>ANTONIA</v>
      </c>
      <c r="C57" s="26" t="str">
        <f t="shared" ca="1" si="19"/>
        <v>BLOOM</v>
      </c>
      <c r="D57" s="26" t="str">
        <f t="shared" ca="1" si="19"/>
        <v>BLUE</v>
      </c>
      <c r="E57" s="26" t="str">
        <f t="shared" ca="1" si="19"/>
        <v>BLOOM</v>
      </c>
      <c r="F57" s="26" t="str">
        <f t="shared" ca="1" si="19"/>
        <v>BLOOM</v>
      </c>
      <c r="G57" s="26" t="str">
        <f t="shared" ca="1" si="19"/>
        <v xml:space="preserve"> </v>
      </c>
      <c r="H57" s="26" t="str">
        <f t="shared" ca="1" si="19"/>
        <v xml:space="preserve"> </v>
      </c>
      <c r="I57" s="26" t="str">
        <f t="shared" ca="1" si="18"/>
        <v xml:space="preserve"> </v>
      </c>
      <c r="J57" s="26" t="str">
        <f t="shared" ca="1" si="18"/>
        <v xml:space="preserve"> </v>
      </c>
      <c r="K57" s="26" t="str">
        <f t="shared" ca="1" si="18"/>
        <v xml:space="preserve"> </v>
      </c>
    </row>
    <row r="58" spans="1:11" x14ac:dyDescent="0.25">
      <c r="A58" s="23" t="str">
        <f t="shared" ca="1" si="13"/>
        <v>BLOOM</v>
      </c>
      <c r="B58" s="26" t="str">
        <f t="shared" ca="1" si="19"/>
        <v>ANTONIA</v>
      </c>
      <c r="C58" s="26" t="str">
        <f t="shared" ca="1" si="19"/>
        <v>BLUE</v>
      </c>
      <c r="D58" s="26" t="str">
        <f t="shared" ca="1" si="19"/>
        <v>ANTONIA</v>
      </c>
      <c r="E58" s="26" t="str">
        <f t="shared" ca="1" si="19"/>
        <v>BLUE</v>
      </c>
      <c r="F58" s="26" t="str">
        <f t="shared" ca="1" si="19"/>
        <v>BLOOM</v>
      </c>
      <c r="G58" s="26" t="str">
        <f t="shared" ca="1" si="19"/>
        <v xml:space="preserve"> </v>
      </c>
      <c r="H58" s="26" t="str">
        <f t="shared" ca="1" si="19"/>
        <v xml:space="preserve"> </v>
      </c>
      <c r="I58" s="26" t="str">
        <f t="shared" ca="1" si="18"/>
        <v xml:space="preserve"> </v>
      </c>
      <c r="J58" s="26" t="str">
        <f t="shared" ca="1" si="18"/>
        <v xml:space="preserve"> </v>
      </c>
      <c r="K58" s="26" t="str">
        <f t="shared" ca="1" si="18"/>
        <v xml:space="preserve"> </v>
      </c>
    </row>
    <row r="59" spans="1:11" ht="15.75" thickBot="1" x14ac:dyDescent="0.3">
      <c r="A59" s="24" t="str">
        <f t="shared" ca="1" si="13"/>
        <v>BLOOM</v>
      </c>
      <c r="B59" s="27" t="str">
        <f t="shared" ca="1" si="19"/>
        <v>ANTONIA</v>
      </c>
      <c r="C59" s="27" t="str">
        <f t="shared" ca="1" si="19"/>
        <v>ANTONIA</v>
      </c>
      <c r="D59" s="27" t="str">
        <f t="shared" ca="1" si="19"/>
        <v>ANTONIA</v>
      </c>
      <c r="E59" s="27" t="str">
        <f t="shared" ca="1" si="19"/>
        <v>ANTONIA</v>
      </c>
      <c r="F59" s="27" t="str">
        <f t="shared" ca="1" si="19"/>
        <v>JASON</v>
      </c>
      <c r="G59" s="27" t="str">
        <f t="shared" ca="1" si="19"/>
        <v xml:space="preserve"> </v>
      </c>
      <c r="H59" s="27" t="str">
        <f t="shared" ca="1" si="19"/>
        <v xml:space="preserve"> </v>
      </c>
      <c r="I59" s="27" t="str">
        <f t="shared" ca="1" si="18"/>
        <v xml:space="preserve"> </v>
      </c>
      <c r="J59" s="27" t="str">
        <f t="shared" ca="1" si="18"/>
        <v xml:space="preserve"> </v>
      </c>
      <c r="K59" s="27" t="str">
        <f t="shared" ca="1" si="18"/>
        <v xml:space="preserve"> </v>
      </c>
    </row>
    <row r="60" spans="1:11" x14ac:dyDescent="0.25">
      <c r="A60" s="22" t="b">
        <f t="shared" ca="1" si="13"/>
        <v>1</v>
      </c>
      <c r="B60" s="25" t="b">
        <f t="shared" ca="1" si="19"/>
        <v>1</v>
      </c>
      <c r="C60" s="25" t="b">
        <f t="shared" ca="1" si="19"/>
        <v>1</v>
      </c>
      <c r="D60" s="25" t="b">
        <f t="shared" ca="1" si="19"/>
        <v>1</v>
      </c>
      <c r="E60" s="25" t="b">
        <f t="shared" ca="1" si="19"/>
        <v>1</v>
      </c>
      <c r="F60" s="25" t="b">
        <f t="shared" ca="1" si="19"/>
        <v>1</v>
      </c>
      <c r="G60" s="25" t="str">
        <f t="shared" ca="1" si="19"/>
        <v xml:space="preserve"> </v>
      </c>
      <c r="H60" s="25" t="str">
        <f t="shared" ca="1" si="19"/>
        <v xml:space="preserve"> </v>
      </c>
      <c r="I60" s="25" t="str">
        <f t="shared" ca="1" si="18"/>
        <v xml:space="preserve"> </v>
      </c>
      <c r="J60" s="25" t="str">
        <f t="shared" ca="1" si="18"/>
        <v xml:space="preserve"> </v>
      </c>
      <c r="K60" s="25" t="str">
        <f t="shared" ca="1" si="18"/>
        <v xml:space="preserve"> </v>
      </c>
    </row>
    <row r="61" spans="1:11" x14ac:dyDescent="0.25">
      <c r="A61" s="23" t="b">
        <f t="shared" ca="1" si="13"/>
        <v>1</v>
      </c>
      <c r="B61" s="26" t="b">
        <f t="shared" ca="1" si="19"/>
        <v>1</v>
      </c>
      <c r="C61" s="26" t="b">
        <f t="shared" ca="1" si="19"/>
        <v>1</v>
      </c>
      <c r="D61" s="26" t="b">
        <f t="shared" ca="1" si="19"/>
        <v>1</v>
      </c>
      <c r="E61" s="26" t="b">
        <f t="shared" ca="1" si="19"/>
        <v>1</v>
      </c>
      <c r="F61" s="26" t="b">
        <f t="shared" ca="1" si="19"/>
        <v>1</v>
      </c>
      <c r="G61" s="26" t="str">
        <f t="shared" ca="1" si="19"/>
        <v xml:space="preserve"> </v>
      </c>
      <c r="H61" s="26" t="str">
        <f t="shared" ca="1" si="19"/>
        <v xml:space="preserve"> </v>
      </c>
      <c r="I61" s="26" t="str">
        <f t="shared" ca="1" si="18"/>
        <v xml:space="preserve"> </v>
      </c>
      <c r="J61" s="26" t="str">
        <f t="shared" ca="1" si="18"/>
        <v xml:space="preserve"> </v>
      </c>
      <c r="K61" s="26" t="str">
        <f t="shared" ca="1" si="18"/>
        <v xml:space="preserve"> </v>
      </c>
    </row>
    <row r="62" spans="1:11" x14ac:dyDescent="0.25">
      <c r="A62" s="23" t="b">
        <f t="shared" ca="1" si="13"/>
        <v>1</v>
      </c>
      <c r="B62" s="26" t="b">
        <f t="shared" ca="1" si="19"/>
        <v>1</v>
      </c>
      <c r="C62" s="26" t="b">
        <f t="shared" ca="1" si="19"/>
        <v>1</v>
      </c>
      <c r="D62" s="26" t="b">
        <f t="shared" ca="1" si="19"/>
        <v>1</v>
      </c>
      <c r="E62" s="26" t="b">
        <f t="shared" ca="1" si="19"/>
        <v>1</v>
      </c>
      <c r="F62" s="26" t="b">
        <f t="shared" ca="1" si="19"/>
        <v>1</v>
      </c>
      <c r="G62" s="26" t="str">
        <f t="shared" ca="1" si="19"/>
        <v xml:space="preserve"> </v>
      </c>
      <c r="H62" s="26" t="str">
        <f t="shared" ca="1" si="19"/>
        <v xml:space="preserve"> </v>
      </c>
      <c r="I62" s="26" t="str">
        <f t="shared" ca="1" si="18"/>
        <v xml:space="preserve"> </v>
      </c>
      <c r="J62" s="26" t="str">
        <f t="shared" ca="1" si="18"/>
        <v xml:space="preserve"> </v>
      </c>
      <c r="K62" s="26" t="str">
        <f t="shared" ca="1" si="18"/>
        <v xml:space="preserve"> </v>
      </c>
    </row>
    <row r="63" spans="1:11" x14ac:dyDescent="0.25">
      <c r="A63" s="23" t="b">
        <f t="shared" ca="1" si="13"/>
        <v>1</v>
      </c>
      <c r="B63" s="26" t="b">
        <f t="shared" ca="1" si="19"/>
        <v>1</v>
      </c>
      <c r="C63" s="26" t="b">
        <f t="shared" ca="1" si="19"/>
        <v>1</v>
      </c>
      <c r="D63" s="26" t="b">
        <f t="shared" ca="1" si="19"/>
        <v>1</v>
      </c>
      <c r="E63" s="26" t="b">
        <f t="shared" ca="1" si="19"/>
        <v>1</v>
      </c>
      <c r="F63" s="26" t="b">
        <f t="shared" ca="1" si="19"/>
        <v>1</v>
      </c>
      <c r="G63" s="26" t="str">
        <f t="shared" ca="1" si="19"/>
        <v xml:space="preserve"> </v>
      </c>
      <c r="H63" s="26" t="str">
        <f t="shared" ca="1" si="19"/>
        <v xml:space="preserve"> </v>
      </c>
      <c r="I63" s="26" t="str">
        <f t="shared" ca="1" si="18"/>
        <v xml:space="preserve"> </v>
      </c>
      <c r="J63" s="26" t="str">
        <f t="shared" ca="1" si="18"/>
        <v xml:space="preserve"> </v>
      </c>
      <c r="K63" s="26" t="str">
        <f t="shared" ca="1" si="18"/>
        <v xml:space="preserve"> </v>
      </c>
    </row>
    <row r="64" spans="1:11" x14ac:dyDescent="0.25">
      <c r="A64" s="23" t="b">
        <f t="shared" ca="1" si="13"/>
        <v>1</v>
      </c>
      <c r="B64" s="26" t="b">
        <f t="shared" ca="1" si="19"/>
        <v>1</v>
      </c>
      <c r="C64" s="26" t="b">
        <f t="shared" ca="1" si="19"/>
        <v>1</v>
      </c>
      <c r="D64" s="26" t="b">
        <f t="shared" ca="1" si="19"/>
        <v>1</v>
      </c>
      <c r="E64" s="26" t="b">
        <f t="shared" ca="1" si="19"/>
        <v>1</v>
      </c>
      <c r="F64" s="26" t="b">
        <f t="shared" ca="1" si="19"/>
        <v>1</v>
      </c>
      <c r="G64" s="26" t="str">
        <f t="shared" ca="1" si="19"/>
        <v xml:space="preserve"> </v>
      </c>
      <c r="H64" s="26" t="str">
        <f t="shared" ca="1" si="19"/>
        <v xml:space="preserve"> </v>
      </c>
      <c r="I64" s="26" t="str">
        <f t="shared" ca="1" si="18"/>
        <v xml:space="preserve"> </v>
      </c>
      <c r="J64" s="26" t="str">
        <f t="shared" ca="1" si="18"/>
        <v xml:space="preserve"> </v>
      </c>
      <c r="K64" s="26" t="str">
        <f t="shared" ca="1" si="18"/>
        <v xml:space="preserve"> </v>
      </c>
    </row>
    <row r="65" spans="1:11" x14ac:dyDescent="0.25">
      <c r="A65" s="23" t="b">
        <f t="shared" ca="1" si="13"/>
        <v>1</v>
      </c>
      <c r="B65" s="26" t="b">
        <f t="shared" ca="1" si="19"/>
        <v>1</v>
      </c>
      <c r="C65" s="26" t="b">
        <f t="shared" ca="1" si="19"/>
        <v>1</v>
      </c>
      <c r="D65" s="26" t="b">
        <f t="shared" ca="1" si="19"/>
        <v>1</v>
      </c>
      <c r="E65" s="26" t="b">
        <f t="shared" ca="1" si="19"/>
        <v>1</v>
      </c>
      <c r="F65" s="26" t="str">
        <f t="shared" ca="1" si="19"/>
        <v>JASON</v>
      </c>
      <c r="G65" s="26" t="str">
        <f t="shared" ca="1" si="19"/>
        <v xml:space="preserve"> </v>
      </c>
      <c r="H65" s="26" t="str">
        <f t="shared" ca="1" si="19"/>
        <v xml:space="preserve"> </v>
      </c>
      <c r="I65" s="26" t="str">
        <f t="shared" ca="1" si="18"/>
        <v xml:space="preserve"> </v>
      </c>
      <c r="J65" s="26" t="str">
        <f t="shared" ca="1" si="18"/>
        <v xml:space="preserve"> </v>
      </c>
      <c r="K65" s="26" t="str">
        <f t="shared" ca="1" si="18"/>
        <v xml:space="preserve"> </v>
      </c>
    </row>
    <row r="66" spans="1:11" x14ac:dyDescent="0.25">
      <c r="A66" s="23" t="b">
        <f t="shared" ca="1" si="13"/>
        <v>1</v>
      </c>
      <c r="B66" s="26" t="b">
        <f t="shared" ca="1" si="19"/>
        <v>1</v>
      </c>
      <c r="C66" s="26" t="b">
        <f t="shared" ca="1" si="19"/>
        <v>1</v>
      </c>
      <c r="D66" s="26" t="b">
        <f t="shared" ca="1" si="19"/>
        <v>1</v>
      </c>
      <c r="E66" s="26" t="b">
        <f t="shared" ca="1" si="19"/>
        <v>1</v>
      </c>
      <c r="F66" s="26" t="b">
        <f t="shared" ca="1" si="19"/>
        <v>1</v>
      </c>
      <c r="G66" s="26" t="str">
        <f t="shared" ca="1" si="19"/>
        <v xml:space="preserve"> </v>
      </c>
      <c r="H66" s="26" t="str">
        <f t="shared" ca="1" si="19"/>
        <v xml:space="preserve"> </v>
      </c>
      <c r="I66" s="26" t="str">
        <f t="shared" ca="1" si="18"/>
        <v xml:space="preserve"> </v>
      </c>
      <c r="J66" s="26" t="str">
        <f t="shared" ca="1" si="18"/>
        <v xml:space="preserve"> </v>
      </c>
      <c r="K66" s="26" t="str">
        <f t="shared" ca="1" si="18"/>
        <v xml:space="preserve"> </v>
      </c>
    </row>
    <row r="67" spans="1:11" x14ac:dyDescent="0.25">
      <c r="A67" s="23" t="b">
        <f t="shared" ca="1" si="13"/>
        <v>1</v>
      </c>
      <c r="B67" s="26" t="b">
        <f t="shared" ca="1" si="19"/>
        <v>1</v>
      </c>
      <c r="C67" s="26" t="b">
        <f t="shared" ca="1" si="19"/>
        <v>1</v>
      </c>
      <c r="D67" s="26" t="b">
        <f t="shared" ca="1" si="19"/>
        <v>1</v>
      </c>
      <c r="E67" s="26" t="b">
        <f t="shared" ca="1" si="19"/>
        <v>1</v>
      </c>
      <c r="F67" s="26" t="b">
        <f t="shared" ca="1" si="19"/>
        <v>1</v>
      </c>
      <c r="G67" s="26" t="str">
        <f t="shared" ca="1" si="19"/>
        <v xml:space="preserve"> </v>
      </c>
      <c r="H67" s="26" t="str">
        <f t="shared" ca="1" si="19"/>
        <v xml:space="preserve"> </v>
      </c>
      <c r="I67" s="26" t="str">
        <f t="shared" ca="1" si="18"/>
        <v xml:space="preserve"> </v>
      </c>
      <c r="J67" s="26" t="str">
        <f t="shared" ca="1" si="18"/>
        <v xml:space="preserve"> </v>
      </c>
      <c r="K67" s="26" t="str">
        <f t="shared" ca="1" si="18"/>
        <v xml:space="preserve"> </v>
      </c>
    </row>
    <row r="68" spans="1:11" x14ac:dyDescent="0.25">
      <c r="A68" s="23" t="b">
        <f t="shared" ca="1" si="13"/>
        <v>1</v>
      </c>
      <c r="B68" s="26" t="b">
        <f t="shared" ca="1" si="19"/>
        <v>1</v>
      </c>
      <c r="C68" s="26" t="b">
        <f t="shared" ca="1" si="19"/>
        <v>1</v>
      </c>
      <c r="D68" s="26" t="b">
        <f t="shared" ca="1" si="19"/>
        <v>1</v>
      </c>
      <c r="E68" s="26" t="b">
        <f t="shared" ca="1" si="19"/>
        <v>1</v>
      </c>
      <c r="F68" s="26" t="b">
        <f t="shared" ca="1" si="19"/>
        <v>1</v>
      </c>
      <c r="G68" s="26" t="str">
        <f t="shared" ca="1" si="19"/>
        <v xml:space="preserve"> </v>
      </c>
      <c r="H68" s="26" t="str">
        <f t="shared" ca="1" si="19"/>
        <v xml:space="preserve"> </v>
      </c>
      <c r="I68" s="26" t="str">
        <f t="shared" ca="1" si="18"/>
        <v xml:space="preserve"> </v>
      </c>
      <c r="J68" s="26" t="str">
        <f t="shared" ca="1" si="18"/>
        <v xml:space="preserve"> </v>
      </c>
      <c r="K68" s="26" t="str">
        <f t="shared" ca="1" si="18"/>
        <v xml:space="preserve"> </v>
      </c>
    </row>
    <row r="69" spans="1:11" ht="15.75" thickBot="1" x14ac:dyDescent="0.3">
      <c r="A69" s="24" t="b">
        <f t="shared" ca="1" si="13"/>
        <v>1</v>
      </c>
      <c r="B69" s="27" t="b">
        <f t="shared" ref="B69:H84" ca="1" si="20">IFERROR(INDIRECT("'"&amp;B$5&amp;"'!$M"&amp;ROW(B69)-14)," ")</f>
        <v>1</v>
      </c>
      <c r="C69" s="27" t="b">
        <f t="shared" ca="1" si="20"/>
        <v>1</v>
      </c>
      <c r="D69" s="27" t="b">
        <f t="shared" ca="1" si="20"/>
        <v>1</v>
      </c>
      <c r="E69" s="27" t="b">
        <f t="shared" ca="1" si="20"/>
        <v>1</v>
      </c>
      <c r="F69" s="27" t="str">
        <f t="shared" ca="1" si="20"/>
        <v>JASON</v>
      </c>
      <c r="G69" s="27" t="str">
        <f t="shared" ca="1" si="20"/>
        <v xml:space="preserve"> </v>
      </c>
      <c r="H69" s="27" t="str">
        <f t="shared" ca="1" si="20"/>
        <v xml:space="preserve"> </v>
      </c>
      <c r="I69" s="27" t="str">
        <f t="shared" ca="1" si="18"/>
        <v xml:space="preserve"> </v>
      </c>
      <c r="J69" s="27" t="str">
        <f t="shared" ca="1" si="18"/>
        <v xml:space="preserve"> </v>
      </c>
      <c r="K69" s="27" t="str">
        <f t="shared" ca="1" si="18"/>
        <v xml:space="preserve"> </v>
      </c>
    </row>
    <row r="70" spans="1:11" x14ac:dyDescent="0.25">
      <c r="A70" s="22" t="str">
        <f t="shared" ca="1" si="13"/>
        <v>TRUMPET</v>
      </c>
      <c r="B70" s="25" t="str">
        <f t="shared" ca="1" si="20"/>
        <v>ANTONIA</v>
      </c>
      <c r="C70" s="25" t="str">
        <f t="shared" ca="1" si="20"/>
        <v>TRUMPET</v>
      </c>
      <c r="D70" s="25" t="str">
        <f t="shared" ca="1" si="20"/>
        <v>ANTONIA</v>
      </c>
      <c r="E70" s="25" t="str">
        <f t="shared" ca="1" si="20"/>
        <v>TRUMPET</v>
      </c>
      <c r="F70" s="25" t="str">
        <f t="shared" ca="1" si="20"/>
        <v>TRUMPET</v>
      </c>
      <c r="G70" s="25" t="str">
        <f t="shared" ca="1" si="20"/>
        <v xml:space="preserve"> </v>
      </c>
      <c r="H70" s="25" t="str">
        <f t="shared" ca="1" si="20"/>
        <v xml:space="preserve"> </v>
      </c>
      <c r="I70" s="25" t="str">
        <f t="shared" ca="1" si="18"/>
        <v xml:space="preserve"> </v>
      </c>
      <c r="J70" s="25" t="str">
        <f t="shared" ca="1" si="18"/>
        <v xml:space="preserve"> </v>
      </c>
      <c r="K70" s="25" t="str">
        <f t="shared" ca="1" si="18"/>
        <v xml:space="preserve"> </v>
      </c>
    </row>
    <row r="71" spans="1:11" x14ac:dyDescent="0.25">
      <c r="A71" s="23" t="str">
        <f t="shared" ca="1" si="13"/>
        <v>TRUMPET</v>
      </c>
      <c r="B71" s="26" t="str">
        <f t="shared" ca="1" si="20"/>
        <v>ANTONIA</v>
      </c>
      <c r="C71" s="26" t="str">
        <f t="shared" ca="1" si="20"/>
        <v>TRUMPET</v>
      </c>
      <c r="D71" s="26" t="str">
        <f t="shared" ca="1" si="20"/>
        <v>TRUMPET</v>
      </c>
      <c r="E71" s="26" t="str">
        <f t="shared" ca="1" si="20"/>
        <v>TRUMPET</v>
      </c>
      <c r="F71" s="26" t="str">
        <f t="shared" ca="1" si="20"/>
        <v>TRUMPET</v>
      </c>
      <c r="G71" s="26" t="str">
        <f t="shared" ca="1" si="20"/>
        <v xml:space="preserve"> </v>
      </c>
      <c r="H71" s="26" t="str">
        <f t="shared" ca="1" si="20"/>
        <v xml:space="preserve"> </v>
      </c>
      <c r="I71" s="26" t="str">
        <f t="shared" ca="1" si="18"/>
        <v xml:space="preserve"> </v>
      </c>
      <c r="J71" s="26" t="str">
        <f t="shared" ca="1" si="18"/>
        <v xml:space="preserve"> </v>
      </c>
      <c r="K71" s="26" t="str">
        <f t="shared" ca="1" si="18"/>
        <v xml:space="preserve"> </v>
      </c>
    </row>
    <row r="72" spans="1:11" x14ac:dyDescent="0.25">
      <c r="A72" s="23" t="str">
        <f t="shared" ca="1" si="13"/>
        <v>TRUMPET</v>
      </c>
      <c r="B72" s="26" t="str">
        <f t="shared" ca="1" si="20"/>
        <v>ANTONIA</v>
      </c>
      <c r="C72" s="26" t="str">
        <f t="shared" ca="1" si="20"/>
        <v>TRUMPET</v>
      </c>
      <c r="D72" s="26" t="str">
        <f t="shared" ca="1" si="20"/>
        <v>ANTONIA</v>
      </c>
      <c r="E72" s="26" t="str">
        <f t="shared" ca="1" si="20"/>
        <v>TRUMPET</v>
      </c>
      <c r="F72" s="26" t="str">
        <f t="shared" ca="1" si="20"/>
        <v>TRUMPET</v>
      </c>
      <c r="G72" s="26" t="str">
        <f t="shared" ca="1" si="20"/>
        <v xml:space="preserve"> </v>
      </c>
      <c r="H72" s="26" t="str">
        <f t="shared" ca="1" si="20"/>
        <v xml:space="preserve"> </v>
      </c>
      <c r="I72" s="26" t="str">
        <f t="shared" ca="1" si="18"/>
        <v xml:space="preserve"> </v>
      </c>
      <c r="J72" s="26" t="str">
        <f t="shared" ca="1" si="18"/>
        <v xml:space="preserve"> </v>
      </c>
      <c r="K72" s="26" t="str">
        <f t="shared" ca="1" si="18"/>
        <v xml:space="preserve"> </v>
      </c>
    </row>
    <row r="73" spans="1:11" x14ac:dyDescent="0.25">
      <c r="A73" s="23" t="str">
        <f t="shared" ca="1" si="13"/>
        <v>TRUMPET</v>
      </c>
      <c r="B73" s="26" t="str">
        <f t="shared" ca="1" si="20"/>
        <v>ANTONIA</v>
      </c>
      <c r="C73" s="26" t="str">
        <f t="shared" ca="1" si="20"/>
        <v>ANTONIA</v>
      </c>
      <c r="D73" s="26" t="str">
        <f t="shared" ca="1" si="20"/>
        <v>ANTONIA</v>
      </c>
      <c r="E73" s="26" t="str">
        <f t="shared" ca="1" si="20"/>
        <v>TRUMPET</v>
      </c>
      <c r="F73" s="26" t="str">
        <f t="shared" ca="1" si="20"/>
        <v>SCOTT</v>
      </c>
      <c r="G73" s="26" t="str">
        <f t="shared" ca="1" si="20"/>
        <v xml:space="preserve"> </v>
      </c>
      <c r="H73" s="26" t="str">
        <f t="shared" ca="1" si="20"/>
        <v xml:space="preserve"> </v>
      </c>
      <c r="I73" s="26" t="str">
        <f t="shared" ca="1" si="18"/>
        <v xml:space="preserve"> </v>
      </c>
      <c r="J73" s="26" t="str">
        <f t="shared" ca="1" si="18"/>
        <v xml:space="preserve"> </v>
      </c>
      <c r="K73" s="26" t="str">
        <f t="shared" ca="1" si="18"/>
        <v xml:space="preserve"> </v>
      </c>
    </row>
    <row r="74" spans="1:11" x14ac:dyDescent="0.25">
      <c r="A74" s="23" t="str">
        <f t="shared" ca="1" si="13"/>
        <v>TRUMPET</v>
      </c>
      <c r="B74" s="26" t="str">
        <f t="shared" ca="1" si="20"/>
        <v>ANTONIA</v>
      </c>
      <c r="C74" s="26" t="str">
        <f t="shared" ca="1" si="20"/>
        <v>TRUMPET</v>
      </c>
      <c r="D74" s="26" t="str">
        <f t="shared" ca="1" si="20"/>
        <v>ANTONIA</v>
      </c>
      <c r="E74" s="26" t="str">
        <f t="shared" ca="1" si="20"/>
        <v>TRUMPET</v>
      </c>
      <c r="F74" s="26" t="str">
        <f t="shared" ca="1" si="20"/>
        <v>SCOTT</v>
      </c>
      <c r="G74" s="26" t="str">
        <f t="shared" ca="1" si="20"/>
        <v xml:space="preserve"> </v>
      </c>
      <c r="H74" s="26" t="str">
        <f t="shared" ca="1" si="20"/>
        <v xml:space="preserve"> </v>
      </c>
      <c r="I74" s="26" t="str">
        <f t="shared" ca="1" si="18"/>
        <v xml:space="preserve"> </v>
      </c>
      <c r="J74" s="26" t="str">
        <f t="shared" ca="1" si="18"/>
        <v xml:space="preserve"> </v>
      </c>
      <c r="K74" s="26" t="str">
        <f t="shared" ca="1" si="18"/>
        <v xml:space="preserve"> </v>
      </c>
    </row>
    <row r="75" spans="1:11" x14ac:dyDescent="0.25">
      <c r="A75" s="23" t="str">
        <f t="shared" ca="1" si="13"/>
        <v>TRUMPET</v>
      </c>
      <c r="B75" s="26" t="b">
        <f t="shared" ca="1" si="20"/>
        <v>1</v>
      </c>
      <c r="C75" s="26" t="b">
        <f t="shared" ca="1" si="20"/>
        <v>1</v>
      </c>
      <c r="D75" s="26" t="str">
        <f t="shared" ca="1" si="20"/>
        <v>ANTONIA</v>
      </c>
      <c r="E75" s="26" t="str">
        <f t="shared" ca="1" si="20"/>
        <v>TRUMPET</v>
      </c>
      <c r="F75" s="26" t="str">
        <f t="shared" ca="1" si="20"/>
        <v>SCOTT</v>
      </c>
      <c r="G75" s="26" t="str">
        <f t="shared" ca="1" si="20"/>
        <v xml:space="preserve"> </v>
      </c>
      <c r="H75" s="26" t="str">
        <f t="shared" ca="1" si="20"/>
        <v xml:space="preserve"> </v>
      </c>
      <c r="I75" s="26" t="str">
        <f t="shared" ca="1" si="18"/>
        <v xml:space="preserve"> </v>
      </c>
      <c r="J75" s="26" t="str">
        <f t="shared" ca="1" si="18"/>
        <v xml:space="preserve"> </v>
      </c>
      <c r="K75" s="26" t="str">
        <f t="shared" ca="1" si="18"/>
        <v xml:space="preserve"> </v>
      </c>
    </row>
    <row r="76" spans="1:11" x14ac:dyDescent="0.25">
      <c r="A76" s="23" t="str">
        <f t="shared" ca="1" si="13"/>
        <v>TRUMPET</v>
      </c>
      <c r="B76" s="26" t="str">
        <f t="shared" ca="1" si="20"/>
        <v>ANTONIA</v>
      </c>
      <c r="C76" s="26" t="str">
        <f t="shared" ca="1" si="20"/>
        <v>ANTONIA</v>
      </c>
      <c r="D76" s="26" t="str">
        <f t="shared" ca="1" si="20"/>
        <v>ANTONIA</v>
      </c>
      <c r="E76" s="26" t="str">
        <f t="shared" ca="1" si="20"/>
        <v>ANTONIA</v>
      </c>
      <c r="F76" s="26" t="str">
        <f t="shared" ca="1" si="20"/>
        <v>SCOTT</v>
      </c>
      <c r="G76" s="26" t="str">
        <f t="shared" ca="1" si="20"/>
        <v xml:space="preserve"> </v>
      </c>
      <c r="H76" s="26" t="str">
        <f t="shared" ca="1" si="20"/>
        <v xml:space="preserve"> </v>
      </c>
      <c r="I76" s="26" t="str">
        <f t="shared" ca="1" si="18"/>
        <v xml:space="preserve"> </v>
      </c>
      <c r="J76" s="26" t="str">
        <f t="shared" ca="1" si="18"/>
        <v xml:space="preserve"> </v>
      </c>
      <c r="K76" s="26" t="str">
        <f t="shared" ca="1" si="18"/>
        <v xml:space="preserve"> </v>
      </c>
    </row>
    <row r="77" spans="1:11" x14ac:dyDescent="0.25">
      <c r="A77" s="23" t="str">
        <f t="shared" ca="1" si="13"/>
        <v>TRUMPET</v>
      </c>
      <c r="B77" s="26" t="str">
        <f t="shared" ca="1" si="20"/>
        <v>ANTONIA</v>
      </c>
      <c r="C77" s="26" t="str">
        <f t="shared" ca="1" si="20"/>
        <v>TRUMPET</v>
      </c>
      <c r="D77" s="26" t="str">
        <f t="shared" ca="1" si="20"/>
        <v>ANTONIA</v>
      </c>
      <c r="E77" s="26" t="str">
        <f t="shared" ca="1" si="20"/>
        <v>ANTONIA</v>
      </c>
      <c r="F77" s="26" t="str">
        <f t="shared" ca="1" si="20"/>
        <v>BLUE</v>
      </c>
      <c r="G77" s="26" t="str">
        <f t="shared" ca="1" si="20"/>
        <v xml:space="preserve"> </v>
      </c>
      <c r="H77" s="26" t="str">
        <f t="shared" ca="1" si="20"/>
        <v xml:space="preserve"> </v>
      </c>
      <c r="I77" s="26" t="str">
        <f t="shared" ca="1" si="18"/>
        <v xml:space="preserve"> </v>
      </c>
      <c r="J77" s="26" t="str">
        <f t="shared" ca="1" si="18"/>
        <v xml:space="preserve"> </v>
      </c>
      <c r="K77" s="26" t="str">
        <f t="shared" ca="1" si="18"/>
        <v xml:space="preserve"> </v>
      </c>
    </row>
    <row r="78" spans="1:11" x14ac:dyDescent="0.25">
      <c r="A78" s="23" t="str">
        <f t="shared" ca="1" si="13"/>
        <v>TRUMPET</v>
      </c>
      <c r="B78" s="26" t="str">
        <f t="shared" ca="1" si="20"/>
        <v>ANTONIA</v>
      </c>
      <c r="C78" s="26" t="str">
        <f t="shared" ca="1" si="20"/>
        <v>ANTONIA</v>
      </c>
      <c r="D78" s="26" t="str">
        <f t="shared" ca="1" si="20"/>
        <v>ANTONIA</v>
      </c>
      <c r="E78" s="26" t="b">
        <f t="shared" ca="1" si="20"/>
        <v>1</v>
      </c>
      <c r="F78" s="26" t="str">
        <f t="shared" ca="1" si="20"/>
        <v>TRUMPET</v>
      </c>
      <c r="G78" s="26" t="str">
        <f t="shared" ca="1" si="20"/>
        <v xml:space="preserve"> </v>
      </c>
      <c r="H78" s="26" t="str">
        <f t="shared" ca="1" si="20"/>
        <v xml:space="preserve"> </v>
      </c>
      <c r="I78" s="26" t="str">
        <f t="shared" ca="1" si="18"/>
        <v xml:space="preserve"> </v>
      </c>
      <c r="J78" s="26" t="str">
        <f t="shared" ca="1" si="18"/>
        <v xml:space="preserve"> </v>
      </c>
      <c r="K78" s="26" t="str">
        <f t="shared" ca="1" si="18"/>
        <v xml:space="preserve"> </v>
      </c>
    </row>
    <row r="79" spans="1:11" ht="15.75" thickBot="1" x14ac:dyDescent="0.3">
      <c r="A79" s="24" t="str">
        <f t="shared" ca="1" si="13"/>
        <v>TRUMPET</v>
      </c>
      <c r="B79" s="27" t="str">
        <f t="shared" ca="1" si="20"/>
        <v>ANTONIA</v>
      </c>
      <c r="C79" s="27" t="str">
        <f t="shared" ca="1" si="20"/>
        <v>TRUMPET</v>
      </c>
      <c r="D79" s="27" t="str">
        <f t="shared" ca="1" si="20"/>
        <v>ANTONIA</v>
      </c>
      <c r="E79" s="27" t="str">
        <f t="shared" ca="1" si="20"/>
        <v>TRUMPET</v>
      </c>
      <c r="F79" s="27" t="str">
        <f t="shared" ca="1" si="20"/>
        <v>TRUMPET</v>
      </c>
      <c r="G79" s="27" t="str">
        <f t="shared" ca="1" si="20"/>
        <v xml:space="preserve"> </v>
      </c>
      <c r="H79" s="27" t="str">
        <f t="shared" ca="1" si="20"/>
        <v xml:space="preserve"> </v>
      </c>
      <c r="I79" s="27" t="str">
        <f t="shared" ca="1" si="18"/>
        <v xml:space="preserve"> </v>
      </c>
      <c r="J79" s="27" t="str">
        <f t="shared" ca="1" si="18"/>
        <v xml:space="preserve"> </v>
      </c>
      <c r="K79" s="27" t="str">
        <f t="shared" ca="1" si="18"/>
        <v xml:space="preserve"> </v>
      </c>
    </row>
    <row r="80" spans="1:11" x14ac:dyDescent="0.25">
      <c r="A80" s="22" t="str">
        <f t="shared" ca="1" si="13"/>
        <v>JASON</v>
      </c>
      <c r="B80" s="25" t="str">
        <f t="shared" ca="1" si="20"/>
        <v>DAVE</v>
      </c>
      <c r="C80" s="25" t="str">
        <f t="shared" ca="1" si="20"/>
        <v>JASON</v>
      </c>
      <c r="D80" s="25" t="str">
        <f t="shared" ca="1" si="20"/>
        <v>BANANAS</v>
      </c>
      <c r="E80" s="25" t="str">
        <f t="shared" ca="1" si="20"/>
        <v>JASON</v>
      </c>
      <c r="F80" s="25" t="str">
        <f t="shared" ca="1" si="20"/>
        <v>MISSISSIPPI</v>
      </c>
      <c r="G80" s="25" t="str">
        <f t="shared" ca="1" si="20"/>
        <v xml:space="preserve"> </v>
      </c>
      <c r="H80" s="25" t="str">
        <f t="shared" ca="1" si="20"/>
        <v xml:space="preserve"> </v>
      </c>
      <c r="I80" s="25" t="str">
        <f t="shared" ca="1" si="18"/>
        <v xml:space="preserve"> </v>
      </c>
      <c r="J80" s="25" t="str">
        <f t="shared" ca="1" si="18"/>
        <v xml:space="preserve"> </v>
      </c>
      <c r="K80" s="25" t="str">
        <f t="shared" ca="1" si="18"/>
        <v xml:space="preserve"> </v>
      </c>
    </row>
    <row r="81" spans="1:11" x14ac:dyDescent="0.25">
      <c r="A81" s="23" t="str">
        <f t="shared" ca="1" si="13"/>
        <v>JASON</v>
      </c>
      <c r="B81" s="26" t="b">
        <f t="shared" ca="1" si="20"/>
        <v>1</v>
      </c>
      <c r="C81" s="26" t="str">
        <f t="shared" ca="1" si="20"/>
        <v>JASON</v>
      </c>
      <c r="D81" s="26" t="str">
        <f t="shared" ca="1" si="20"/>
        <v>DAVE</v>
      </c>
      <c r="E81" s="26" t="str">
        <f t="shared" ca="1" si="20"/>
        <v>JASON</v>
      </c>
      <c r="F81" s="26" t="str">
        <f t="shared" ca="1" si="20"/>
        <v>JASON</v>
      </c>
      <c r="G81" s="26" t="str">
        <f t="shared" ca="1" si="20"/>
        <v xml:space="preserve"> </v>
      </c>
      <c r="H81" s="26" t="str">
        <f t="shared" ca="1" si="20"/>
        <v xml:space="preserve"> </v>
      </c>
      <c r="I81" s="26" t="str">
        <f t="shared" ca="1" si="18"/>
        <v xml:space="preserve"> </v>
      </c>
      <c r="J81" s="26" t="str">
        <f t="shared" ca="1" si="18"/>
        <v xml:space="preserve"> </v>
      </c>
      <c r="K81" s="26" t="str">
        <f t="shared" ca="1" si="18"/>
        <v xml:space="preserve"> </v>
      </c>
    </row>
    <row r="82" spans="1:11" x14ac:dyDescent="0.25">
      <c r="A82" s="23" t="str">
        <f t="shared" ca="1" si="13"/>
        <v>JASON</v>
      </c>
      <c r="B82" s="26" t="b">
        <f t="shared" ca="1" si="20"/>
        <v>1</v>
      </c>
      <c r="C82" s="26" t="str">
        <f t="shared" ca="1" si="20"/>
        <v>JASON</v>
      </c>
      <c r="D82" s="26" t="str">
        <f t="shared" ca="1" si="20"/>
        <v>DAVE</v>
      </c>
      <c r="E82" s="26" t="str">
        <f t="shared" ca="1" si="20"/>
        <v>JASON</v>
      </c>
      <c r="F82" s="26" t="str">
        <f t="shared" ca="1" si="20"/>
        <v>JASON</v>
      </c>
      <c r="G82" s="26" t="str">
        <f t="shared" ca="1" si="20"/>
        <v xml:space="preserve"> </v>
      </c>
      <c r="H82" s="26" t="str">
        <f t="shared" ca="1" si="20"/>
        <v xml:space="preserve"> </v>
      </c>
      <c r="I82" s="26" t="str">
        <f t="shared" ca="1" si="18"/>
        <v xml:space="preserve"> </v>
      </c>
      <c r="J82" s="26" t="str">
        <f t="shared" ca="1" si="18"/>
        <v xml:space="preserve"> </v>
      </c>
      <c r="K82" s="26" t="str">
        <f t="shared" ca="1" si="18"/>
        <v xml:space="preserve"> </v>
      </c>
    </row>
    <row r="83" spans="1:11" x14ac:dyDescent="0.25">
      <c r="A83" s="23" t="str">
        <f t="shared" ca="1" si="13"/>
        <v>JASON</v>
      </c>
      <c r="B83" s="26" t="b">
        <f t="shared" ca="1" si="20"/>
        <v>1</v>
      </c>
      <c r="C83" s="26" t="str">
        <f t="shared" ca="1" si="20"/>
        <v>JASON</v>
      </c>
      <c r="D83" s="26" t="str">
        <f t="shared" ca="1" si="20"/>
        <v>JASON</v>
      </c>
      <c r="E83" s="26" t="str">
        <f t="shared" ca="1" si="20"/>
        <v>JASON</v>
      </c>
      <c r="F83" s="26" t="str">
        <f t="shared" ca="1" si="20"/>
        <v>MISSISSIPPI</v>
      </c>
      <c r="G83" s="26" t="str">
        <f t="shared" ca="1" si="20"/>
        <v xml:space="preserve"> </v>
      </c>
      <c r="H83" s="26" t="str">
        <f t="shared" ca="1" si="20"/>
        <v xml:space="preserve"> </v>
      </c>
      <c r="I83" s="26" t="str">
        <f t="shared" ca="1" si="18"/>
        <v xml:space="preserve"> </v>
      </c>
      <c r="J83" s="26" t="str">
        <f t="shared" ca="1" si="18"/>
        <v xml:space="preserve"> </v>
      </c>
      <c r="K83" s="26" t="str">
        <f t="shared" ca="1" si="18"/>
        <v xml:space="preserve"> </v>
      </c>
    </row>
    <row r="84" spans="1:11" x14ac:dyDescent="0.25">
      <c r="A84" s="23" t="str">
        <f t="shared" ca="1" si="13"/>
        <v>JASON</v>
      </c>
      <c r="B84" s="26" t="str">
        <f t="shared" ca="1" si="20"/>
        <v>DAVE</v>
      </c>
      <c r="C84" s="26" t="str">
        <f t="shared" ca="1" si="20"/>
        <v>JASON</v>
      </c>
      <c r="D84" s="26" t="str">
        <f t="shared" ca="1" si="20"/>
        <v>BANANAS</v>
      </c>
      <c r="E84" s="26" t="str">
        <f t="shared" ca="1" si="20"/>
        <v>JASON</v>
      </c>
      <c r="F84" s="26" t="str">
        <f t="shared" ca="1" si="20"/>
        <v>SCOTT</v>
      </c>
      <c r="G84" s="26" t="str">
        <f t="shared" ca="1" si="20"/>
        <v xml:space="preserve"> </v>
      </c>
      <c r="H84" s="26" t="str">
        <f t="shared" ca="1" si="20"/>
        <v xml:space="preserve"> </v>
      </c>
      <c r="I84" s="26" t="str">
        <f t="shared" ca="1" si="18"/>
        <v xml:space="preserve"> </v>
      </c>
      <c r="J84" s="26" t="str">
        <f t="shared" ca="1" si="18"/>
        <v xml:space="preserve"> </v>
      </c>
      <c r="K84" s="26" t="str">
        <f t="shared" ca="1" si="18"/>
        <v xml:space="preserve"> </v>
      </c>
    </row>
    <row r="85" spans="1:11" x14ac:dyDescent="0.25">
      <c r="A85" s="23" t="str">
        <f t="shared" ref="A85:A119" ca="1" si="21">INDIRECT("'"&amp;B$5&amp;"'!$A"&amp;ROW(B85)-14)</f>
        <v>JASON</v>
      </c>
      <c r="B85" s="26" t="b">
        <f t="shared" ref="B85:H100" ca="1" si="22">IFERROR(INDIRECT("'"&amp;B$5&amp;"'!$M"&amp;ROW(B85)-14)," ")</f>
        <v>1</v>
      </c>
      <c r="C85" s="26" t="str">
        <f t="shared" ca="1" si="22"/>
        <v>MISSISSIPPI</v>
      </c>
      <c r="D85" s="26" t="str">
        <f t="shared" ca="1" si="22"/>
        <v>MISSISSIPPI</v>
      </c>
      <c r="E85" s="26" t="str">
        <f t="shared" ca="1" si="22"/>
        <v>JASON</v>
      </c>
      <c r="F85" s="26" t="str">
        <f t="shared" ca="1" si="22"/>
        <v>DAVE</v>
      </c>
      <c r="G85" s="26" t="str">
        <f t="shared" ca="1" si="22"/>
        <v xml:space="preserve"> </v>
      </c>
      <c r="H85" s="26" t="str">
        <f t="shared" ca="1" si="22"/>
        <v xml:space="preserve"> </v>
      </c>
      <c r="I85" s="26" t="str">
        <f t="shared" ca="1" si="18"/>
        <v xml:space="preserve"> </v>
      </c>
      <c r="J85" s="26" t="str">
        <f t="shared" ca="1" si="18"/>
        <v xml:space="preserve"> </v>
      </c>
      <c r="K85" s="26" t="str">
        <f t="shared" ca="1" si="18"/>
        <v xml:space="preserve"> </v>
      </c>
    </row>
    <row r="86" spans="1:11" x14ac:dyDescent="0.25">
      <c r="A86" s="23" t="str">
        <f t="shared" ca="1" si="21"/>
        <v>JASON</v>
      </c>
      <c r="B86" s="26" t="b">
        <f t="shared" ca="1" si="22"/>
        <v>1</v>
      </c>
      <c r="C86" s="26" t="str">
        <f t="shared" ca="1" si="22"/>
        <v>JASON</v>
      </c>
      <c r="D86" s="26" t="str">
        <f t="shared" ca="1" si="22"/>
        <v>MISSISSIPPI</v>
      </c>
      <c r="E86" s="26" t="str">
        <f t="shared" ca="1" si="22"/>
        <v>JASON</v>
      </c>
      <c r="F86" s="26" t="str">
        <f t="shared" ca="1" si="22"/>
        <v>JASON</v>
      </c>
      <c r="G86" s="26" t="str">
        <f t="shared" ca="1" si="22"/>
        <v xml:space="preserve"> </v>
      </c>
      <c r="H86" s="26" t="str">
        <f t="shared" ca="1" si="22"/>
        <v xml:space="preserve"> </v>
      </c>
      <c r="I86" s="26" t="str">
        <f t="shared" ca="1" si="18"/>
        <v xml:space="preserve"> </v>
      </c>
      <c r="J86" s="26" t="str">
        <f t="shared" ca="1" si="18"/>
        <v xml:space="preserve"> </v>
      </c>
      <c r="K86" s="26" t="str">
        <f t="shared" ca="1" si="18"/>
        <v xml:space="preserve"> </v>
      </c>
    </row>
    <row r="87" spans="1:11" x14ac:dyDescent="0.25">
      <c r="A87" s="23" t="str">
        <f t="shared" ca="1" si="21"/>
        <v>JASON</v>
      </c>
      <c r="B87" s="26" t="str">
        <f t="shared" ca="1" si="22"/>
        <v>MISSISSIPPI</v>
      </c>
      <c r="C87" s="26" t="str">
        <f t="shared" ca="1" si="22"/>
        <v>JASON</v>
      </c>
      <c r="D87" s="26" t="str">
        <f t="shared" ca="1" si="22"/>
        <v>MISSISSIPPI</v>
      </c>
      <c r="E87" s="26" t="str">
        <f t="shared" ca="1" si="22"/>
        <v>JASON</v>
      </c>
      <c r="F87" s="26" t="str">
        <f t="shared" ca="1" si="22"/>
        <v>JASON</v>
      </c>
      <c r="G87" s="26" t="str">
        <f t="shared" ca="1" si="22"/>
        <v xml:space="preserve"> </v>
      </c>
      <c r="H87" s="26" t="str">
        <f t="shared" ca="1" si="22"/>
        <v xml:space="preserve"> </v>
      </c>
      <c r="I87" s="26" t="str">
        <f t="shared" ca="1" si="18"/>
        <v xml:space="preserve"> </v>
      </c>
      <c r="J87" s="26" t="str">
        <f t="shared" ca="1" si="18"/>
        <v xml:space="preserve"> </v>
      </c>
      <c r="K87" s="26" t="str">
        <f t="shared" ca="1" si="18"/>
        <v xml:space="preserve"> </v>
      </c>
    </row>
    <row r="88" spans="1:11" x14ac:dyDescent="0.25">
      <c r="A88" s="23" t="str">
        <f t="shared" ca="1" si="21"/>
        <v>JASON</v>
      </c>
      <c r="B88" s="26" t="str">
        <f t="shared" ca="1" si="22"/>
        <v>ANTONIA</v>
      </c>
      <c r="C88" s="26" t="str">
        <f t="shared" ca="1" si="22"/>
        <v>MISSISSIPPI</v>
      </c>
      <c r="D88" s="26" t="str">
        <f t="shared" ca="1" si="22"/>
        <v>ANTONIA</v>
      </c>
      <c r="E88" s="26" t="str">
        <f t="shared" ca="1" si="22"/>
        <v>JASON</v>
      </c>
      <c r="F88" s="26" t="str">
        <f t="shared" ca="1" si="22"/>
        <v>JASON</v>
      </c>
      <c r="G88" s="26" t="str">
        <f t="shared" ca="1" si="22"/>
        <v xml:space="preserve"> </v>
      </c>
      <c r="H88" s="26" t="str">
        <f t="shared" ca="1" si="22"/>
        <v xml:space="preserve"> </v>
      </c>
      <c r="I88" s="26" t="str">
        <f t="shared" ca="1" si="18"/>
        <v xml:space="preserve"> </v>
      </c>
      <c r="J88" s="26" t="str">
        <f t="shared" ca="1" si="18"/>
        <v xml:space="preserve"> </v>
      </c>
      <c r="K88" s="26" t="str">
        <f t="shared" ca="1" si="18"/>
        <v xml:space="preserve"> </v>
      </c>
    </row>
    <row r="89" spans="1:11" ht="15.75" thickBot="1" x14ac:dyDescent="0.3">
      <c r="A89" s="24" t="str">
        <f t="shared" ca="1" si="21"/>
        <v>JASON</v>
      </c>
      <c r="B89" s="27" t="b">
        <f t="shared" ca="1" si="22"/>
        <v>1</v>
      </c>
      <c r="C89" s="27" t="str">
        <f t="shared" ca="1" si="22"/>
        <v>JASON</v>
      </c>
      <c r="D89" s="27" t="str">
        <f t="shared" ca="1" si="22"/>
        <v>BANANAS</v>
      </c>
      <c r="E89" s="27" t="str">
        <f t="shared" ca="1" si="22"/>
        <v>JASON</v>
      </c>
      <c r="F89" s="27" t="str">
        <f t="shared" ca="1" si="22"/>
        <v>JASON</v>
      </c>
      <c r="G89" s="27" t="str">
        <f t="shared" ca="1" si="22"/>
        <v xml:space="preserve"> </v>
      </c>
      <c r="H89" s="27" t="str">
        <f t="shared" ca="1" si="22"/>
        <v xml:space="preserve"> </v>
      </c>
      <c r="I89" s="27" t="str">
        <f t="shared" ca="1" si="18"/>
        <v xml:space="preserve"> </v>
      </c>
      <c r="J89" s="27" t="str">
        <f t="shared" ca="1" si="18"/>
        <v xml:space="preserve"> </v>
      </c>
      <c r="K89" s="27" t="str">
        <f t="shared" ca="1" si="18"/>
        <v xml:space="preserve"> </v>
      </c>
    </row>
    <row r="90" spans="1:11" x14ac:dyDescent="0.25">
      <c r="A90" s="22" t="str">
        <f t="shared" ca="1" si="21"/>
        <v>SCOTT</v>
      </c>
      <c r="B90" s="25" t="str">
        <f t="shared" ca="1" si="22"/>
        <v>ANTONIA</v>
      </c>
      <c r="C90" s="25" t="str">
        <f t="shared" ca="1" si="22"/>
        <v>SCOTT</v>
      </c>
      <c r="D90" s="25" t="str">
        <f t="shared" ca="1" si="22"/>
        <v>ANTONIA</v>
      </c>
      <c r="E90" s="25" t="str">
        <f t="shared" ca="1" si="22"/>
        <v>SCOTT</v>
      </c>
      <c r="F90" s="25" t="str">
        <f t="shared" ca="1" si="22"/>
        <v>SCOTT</v>
      </c>
      <c r="G90" s="25" t="str">
        <f t="shared" ca="1" si="22"/>
        <v xml:space="preserve"> </v>
      </c>
      <c r="H90" s="25" t="str">
        <f t="shared" ca="1" si="22"/>
        <v xml:space="preserve"> </v>
      </c>
      <c r="I90" s="25" t="str">
        <f t="shared" ca="1" si="18"/>
        <v xml:space="preserve"> </v>
      </c>
      <c r="J90" s="25" t="str">
        <f t="shared" ca="1" si="18"/>
        <v xml:space="preserve"> </v>
      </c>
      <c r="K90" s="25" t="str">
        <f t="shared" ca="1" si="18"/>
        <v xml:space="preserve"> </v>
      </c>
    </row>
    <row r="91" spans="1:11" x14ac:dyDescent="0.25">
      <c r="A91" s="23" t="str">
        <f t="shared" ca="1" si="21"/>
        <v>SCOTT</v>
      </c>
      <c r="B91" s="26" t="str">
        <f t="shared" ca="1" si="22"/>
        <v>TRUMPET</v>
      </c>
      <c r="C91" s="26" t="str">
        <f t="shared" ca="1" si="22"/>
        <v>TRUMPET</v>
      </c>
      <c r="D91" s="26" t="str">
        <f t="shared" ca="1" si="22"/>
        <v>ANTONIA</v>
      </c>
      <c r="E91" s="26" t="str">
        <f t="shared" ca="1" si="22"/>
        <v>SCOTT</v>
      </c>
      <c r="F91" s="26" t="str">
        <f t="shared" ca="1" si="22"/>
        <v>SCOTT</v>
      </c>
      <c r="G91" s="26" t="str">
        <f t="shared" ca="1" si="22"/>
        <v xml:space="preserve"> </v>
      </c>
      <c r="H91" s="26" t="str">
        <f t="shared" ca="1" si="22"/>
        <v xml:space="preserve"> </v>
      </c>
      <c r="I91" s="26" t="str">
        <f t="shared" ca="1" si="18"/>
        <v xml:space="preserve"> </v>
      </c>
      <c r="J91" s="26" t="str">
        <f t="shared" ca="1" si="18"/>
        <v xml:space="preserve"> </v>
      </c>
      <c r="K91" s="26" t="str">
        <f t="shared" ca="1" si="18"/>
        <v xml:space="preserve"> </v>
      </c>
    </row>
    <row r="92" spans="1:11" x14ac:dyDescent="0.25">
      <c r="A92" s="23" t="str">
        <f t="shared" ca="1" si="21"/>
        <v>SCOTT</v>
      </c>
      <c r="B92" s="26" t="str">
        <f t="shared" ca="1" si="22"/>
        <v>TRUMPET</v>
      </c>
      <c r="C92" s="26" t="str">
        <f t="shared" ca="1" si="22"/>
        <v>SCOTT</v>
      </c>
      <c r="D92" s="26" t="str">
        <f t="shared" ca="1" si="22"/>
        <v>SCOTT</v>
      </c>
      <c r="E92" s="26" t="str">
        <f t="shared" ca="1" si="22"/>
        <v>SCOTT</v>
      </c>
      <c r="F92" s="26" t="str">
        <f t="shared" ca="1" si="22"/>
        <v>SCOTT</v>
      </c>
      <c r="G92" s="26" t="str">
        <f t="shared" ca="1" si="22"/>
        <v xml:space="preserve"> </v>
      </c>
      <c r="H92" s="26" t="str">
        <f t="shared" ca="1" si="22"/>
        <v xml:space="preserve"> </v>
      </c>
      <c r="I92" s="26" t="str">
        <f t="shared" ca="1" si="18"/>
        <v xml:space="preserve"> </v>
      </c>
      <c r="J92" s="26" t="str">
        <f t="shared" ca="1" si="18"/>
        <v xml:space="preserve"> </v>
      </c>
      <c r="K92" s="26" t="str">
        <f t="shared" ca="1" si="18"/>
        <v xml:space="preserve"> </v>
      </c>
    </row>
    <row r="93" spans="1:11" x14ac:dyDescent="0.25">
      <c r="A93" s="23" t="str">
        <f t="shared" ca="1" si="21"/>
        <v>SCOTT</v>
      </c>
      <c r="B93" s="26" t="str">
        <f t="shared" ca="1" si="22"/>
        <v>ANTONIA</v>
      </c>
      <c r="C93" s="26" t="str">
        <f t="shared" ca="1" si="22"/>
        <v>SCOTT</v>
      </c>
      <c r="D93" s="26" t="str">
        <f t="shared" ca="1" si="22"/>
        <v>ANTONIA</v>
      </c>
      <c r="E93" s="26" t="str">
        <f t="shared" ca="1" si="22"/>
        <v>SCOTT</v>
      </c>
      <c r="F93" s="26" t="str">
        <f t="shared" ca="1" si="22"/>
        <v>SCOTT</v>
      </c>
      <c r="G93" s="26" t="str">
        <f t="shared" ca="1" si="22"/>
        <v xml:space="preserve"> </v>
      </c>
      <c r="H93" s="26" t="str">
        <f t="shared" ca="1" si="22"/>
        <v xml:space="preserve"> </v>
      </c>
      <c r="I93" s="26" t="str">
        <f t="shared" ca="1" si="18"/>
        <v xml:space="preserve"> </v>
      </c>
      <c r="J93" s="26" t="str">
        <f t="shared" ca="1" si="18"/>
        <v xml:space="preserve"> </v>
      </c>
      <c r="K93" s="26" t="str">
        <f t="shared" ca="1" si="18"/>
        <v xml:space="preserve"> </v>
      </c>
    </row>
    <row r="94" spans="1:11" x14ac:dyDescent="0.25">
      <c r="A94" s="23" t="str">
        <f t="shared" ca="1" si="21"/>
        <v>SCOTT</v>
      </c>
      <c r="B94" s="26" t="str">
        <f t="shared" ca="1" si="22"/>
        <v>ANTONIA</v>
      </c>
      <c r="C94" s="26" t="str">
        <f t="shared" ca="1" si="22"/>
        <v>SCOTT</v>
      </c>
      <c r="D94" s="26" t="str">
        <f t="shared" ca="1" si="22"/>
        <v>ANTONIA</v>
      </c>
      <c r="E94" s="26" t="str">
        <f t="shared" ca="1" si="22"/>
        <v>SCOTT</v>
      </c>
      <c r="F94" s="26" t="str">
        <f t="shared" ca="1" si="22"/>
        <v>SCOTT</v>
      </c>
      <c r="G94" s="26" t="str">
        <f t="shared" ca="1" si="22"/>
        <v xml:space="preserve"> </v>
      </c>
      <c r="H94" s="26" t="str">
        <f t="shared" ca="1" si="22"/>
        <v xml:space="preserve"> </v>
      </c>
      <c r="I94" s="26" t="str">
        <f t="shared" ca="1" si="18"/>
        <v xml:space="preserve"> </v>
      </c>
      <c r="J94" s="26" t="str">
        <f t="shared" ca="1" si="18"/>
        <v xml:space="preserve"> </v>
      </c>
      <c r="K94" s="26" t="str">
        <f t="shared" ca="1" si="18"/>
        <v xml:space="preserve"> </v>
      </c>
    </row>
    <row r="95" spans="1:11" x14ac:dyDescent="0.25">
      <c r="A95" s="23" t="str">
        <f t="shared" ca="1" si="21"/>
        <v>SCOTT</v>
      </c>
      <c r="B95" s="26" t="str">
        <f t="shared" ca="1" si="22"/>
        <v>SCOTT</v>
      </c>
      <c r="C95" s="26" t="str">
        <f t="shared" ca="1" si="22"/>
        <v>SCOTT</v>
      </c>
      <c r="D95" s="26" t="str">
        <f t="shared" ca="1" si="22"/>
        <v>SCOTT</v>
      </c>
      <c r="E95" s="26" t="str">
        <f t="shared" ca="1" si="22"/>
        <v>SCOTT</v>
      </c>
      <c r="F95" s="26" t="str">
        <f t="shared" ca="1" si="22"/>
        <v>SCOTT</v>
      </c>
      <c r="G95" s="26" t="str">
        <f t="shared" ca="1" si="22"/>
        <v xml:space="preserve"> </v>
      </c>
      <c r="H95" s="26" t="str">
        <f t="shared" ca="1" si="22"/>
        <v xml:space="preserve"> </v>
      </c>
      <c r="I95" s="26" t="str">
        <f t="shared" ca="1" si="18"/>
        <v xml:space="preserve"> </v>
      </c>
      <c r="J95" s="26" t="str">
        <f t="shared" ca="1" si="18"/>
        <v xml:space="preserve"> </v>
      </c>
      <c r="K95" s="26" t="str">
        <f t="shared" ca="1" si="18"/>
        <v xml:space="preserve"> </v>
      </c>
    </row>
    <row r="96" spans="1:11" x14ac:dyDescent="0.25">
      <c r="A96" s="23" t="str">
        <f t="shared" ca="1" si="21"/>
        <v>SCOTT</v>
      </c>
      <c r="B96" s="26" t="str">
        <f t="shared" ca="1" si="22"/>
        <v>SCOTT</v>
      </c>
      <c r="C96" s="26" t="str">
        <f t="shared" ca="1" si="22"/>
        <v>SCOTT</v>
      </c>
      <c r="D96" s="26" t="str">
        <f t="shared" ca="1" si="22"/>
        <v>SCOTT</v>
      </c>
      <c r="E96" s="26" t="str">
        <f t="shared" ca="1" si="22"/>
        <v>SCOTT</v>
      </c>
      <c r="F96" s="26" t="str">
        <f t="shared" ca="1" si="22"/>
        <v>SCOTT</v>
      </c>
      <c r="G96" s="26" t="str">
        <f t="shared" ca="1" si="22"/>
        <v xml:space="preserve"> </v>
      </c>
      <c r="H96" s="26" t="str">
        <f t="shared" ca="1" si="22"/>
        <v xml:space="preserve"> </v>
      </c>
      <c r="I96" s="26" t="str">
        <f t="shared" ca="1" si="18"/>
        <v xml:space="preserve"> </v>
      </c>
      <c r="J96" s="26" t="str">
        <f t="shared" ca="1" si="18"/>
        <v xml:space="preserve"> </v>
      </c>
      <c r="K96" s="26" t="str">
        <f t="shared" ca="1" si="18"/>
        <v xml:space="preserve"> </v>
      </c>
    </row>
    <row r="97" spans="1:11" x14ac:dyDescent="0.25">
      <c r="A97" s="23" t="str">
        <f t="shared" ca="1" si="21"/>
        <v>SCOTT</v>
      </c>
      <c r="B97" s="26" t="str">
        <f t="shared" ca="1" si="22"/>
        <v>ANTONIA</v>
      </c>
      <c r="C97" s="26" t="str">
        <f t="shared" ca="1" si="22"/>
        <v>TRUMPET</v>
      </c>
      <c r="D97" s="26" t="str">
        <f t="shared" ca="1" si="22"/>
        <v>ANTONIA</v>
      </c>
      <c r="E97" s="26" t="str">
        <f t="shared" ca="1" si="22"/>
        <v>SCOTT</v>
      </c>
      <c r="F97" s="26" t="str">
        <f t="shared" ca="1" si="22"/>
        <v>SCOTT</v>
      </c>
      <c r="G97" s="26" t="str">
        <f t="shared" ca="1" si="22"/>
        <v xml:space="preserve"> </v>
      </c>
      <c r="H97" s="26" t="str">
        <f t="shared" ca="1" si="22"/>
        <v xml:space="preserve"> </v>
      </c>
      <c r="I97" s="26" t="str">
        <f t="shared" ca="1" si="18"/>
        <v xml:space="preserve"> </v>
      </c>
      <c r="J97" s="26" t="str">
        <f t="shared" ca="1" si="18"/>
        <v xml:space="preserve"> </v>
      </c>
      <c r="K97" s="26" t="str">
        <f t="shared" ca="1" si="18"/>
        <v xml:space="preserve"> </v>
      </c>
    </row>
    <row r="98" spans="1:11" x14ac:dyDescent="0.25">
      <c r="A98" s="23" t="str">
        <f t="shared" ca="1" si="21"/>
        <v>SCOTT</v>
      </c>
      <c r="B98" s="26" t="str">
        <f t="shared" ca="1" si="22"/>
        <v>ANTONIA</v>
      </c>
      <c r="C98" s="26" t="str">
        <f t="shared" ca="1" si="22"/>
        <v>TRUMPET</v>
      </c>
      <c r="D98" s="26" t="str">
        <f t="shared" ca="1" si="22"/>
        <v>ANTONIA</v>
      </c>
      <c r="E98" s="26" t="str">
        <f t="shared" ca="1" si="22"/>
        <v>SCOTT</v>
      </c>
      <c r="F98" s="26" t="str">
        <f t="shared" ca="1" si="22"/>
        <v>SCOTT</v>
      </c>
      <c r="G98" s="26" t="str">
        <f t="shared" ca="1" si="22"/>
        <v xml:space="preserve"> </v>
      </c>
      <c r="H98" s="26" t="str">
        <f t="shared" ca="1" si="22"/>
        <v xml:space="preserve"> </v>
      </c>
      <c r="I98" s="26" t="str">
        <f t="shared" ca="1" si="18"/>
        <v xml:space="preserve"> </v>
      </c>
      <c r="J98" s="26" t="str">
        <f t="shared" ca="1" si="18"/>
        <v xml:space="preserve"> </v>
      </c>
      <c r="K98" s="26" t="str">
        <f t="shared" ca="1" si="18"/>
        <v xml:space="preserve"> </v>
      </c>
    </row>
    <row r="99" spans="1:11" ht="15.75" thickBot="1" x14ac:dyDescent="0.3">
      <c r="A99" s="24" t="str">
        <f t="shared" ca="1" si="21"/>
        <v>SCOTT</v>
      </c>
      <c r="B99" s="27" t="str">
        <f t="shared" ca="1" si="22"/>
        <v>ANTONIA</v>
      </c>
      <c r="C99" s="27" t="str">
        <f t="shared" ca="1" si="22"/>
        <v>SCOTT</v>
      </c>
      <c r="D99" s="27" t="str">
        <f t="shared" ca="1" si="22"/>
        <v>ANTONIA</v>
      </c>
      <c r="E99" s="27" t="str">
        <f t="shared" ca="1" si="22"/>
        <v>ANTONIA</v>
      </c>
      <c r="F99" s="27" t="str">
        <f t="shared" ca="1" si="22"/>
        <v>SCOTT</v>
      </c>
      <c r="G99" s="27" t="str">
        <f t="shared" ca="1" si="22"/>
        <v xml:space="preserve"> </v>
      </c>
      <c r="H99" s="27" t="str">
        <f t="shared" ca="1" si="22"/>
        <v xml:space="preserve"> </v>
      </c>
      <c r="I99" s="27" t="str">
        <f t="shared" ca="1" si="18"/>
        <v xml:space="preserve"> </v>
      </c>
      <c r="J99" s="27" t="str">
        <f t="shared" ca="1" si="18"/>
        <v xml:space="preserve"> </v>
      </c>
      <c r="K99" s="27" t="str">
        <f t="shared" ca="1" si="18"/>
        <v xml:space="preserve"> </v>
      </c>
    </row>
    <row r="100" spans="1:11" x14ac:dyDescent="0.25">
      <c r="A100" s="22" t="str">
        <f t="shared" ca="1" si="21"/>
        <v>DAVE</v>
      </c>
      <c r="B100" s="25" t="str">
        <f t="shared" ca="1" si="22"/>
        <v>DAVE</v>
      </c>
      <c r="C100" s="25" t="str">
        <f t="shared" ca="1" si="22"/>
        <v>JASON</v>
      </c>
      <c r="D100" s="25" t="str">
        <f t="shared" ca="1" si="22"/>
        <v>DAVE</v>
      </c>
      <c r="E100" s="25" t="str">
        <f t="shared" ca="1" si="22"/>
        <v>JASON</v>
      </c>
      <c r="F100" s="25" t="str">
        <f t="shared" ca="1" si="22"/>
        <v>JASON</v>
      </c>
      <c r="G100" s="25" t="str">
        <f t="shared" ca="1" si="22"/>
        <v xml:space="preserve"> </v>
      </c>
      <c r="H100" s="25" t="str">
        <f t="shared" ca="1" si="22"/>
        <v xml:space="preserve"> </v>
      </c>
      <c r="I100" s="25" t="str">
        <f t="shared" ca="1" si="18"/>
        <v xml:space="preserve"> </v>
      </c>
      <c r="J100" s="25" t="str">
        <f t="shared" ca="1" si="18"/>
        <v xml:space="preserve"> </v>
      </c>
      <c r="K100" s="25" t="str">
        <f t="shared" ca="1" si="18"/>
        <v xml:space="preserve"> </v>
      </c>
    </row>
    <row r="101" spans="1:11" x14ac:dyDescent="0.25">
      <c r="A101" s="23" t="str">
        <f t="shared" ca="1" si="21"/>
        <v>DAVE</v>
      </c>
      <c r="B101" s="26" t="str">
        <f t="shared" ref="B101:H116" ca="1" si="23">IFERROR(INDIRECT("'"&amp;B$5&amp;"'!$M"&amp;ROW(B101)-14)," ")</f>
        <v>ANTONIA</v>
      </c>
      <c r="C101" s="26" t="str">
        <f t="shared" ca="1" si="23"/>
        <v>DAVE</v>
      </c>
      <c r="D101" s="26" t="str">
        <f t="shared" ca="1" si="23"/>
        <v>JASON</v>
      </c>
      <c r="E101" s="26" t="str">
        <f t="shared" ca="1" si="23"/>
        <v>DAVE</v>
      </c>
      <c r="F101" s="26" t="b">
        <f t="shared" ca="1" si="23"/>
        <v>1</v>
      </c>
      <c r="G101" s="26" t="str">
        <f t="shared" ca="1" si="23"/>
        <v xml:space="preserve"> </v>
      </c>
      <c r="H101" s="26" t="str">
        <f t="shared" ca="1" si="23"/>
        <v xml:space="preserve"> </v>
      </c>
      <c r="I101" s="26" t="str">
        <f t="shared" ca="1" si="18"/>
        <v xml:space="preserve"> </v>
      </c>
      <c r="J101" s="26" t="str">
        <f t="shared" ca="1" si="18"/>
        <v xml:space="preserve"> </v>
      </c>
      <c r="K101" s="26" t="str">
        <f t="shared" ca="1" si="18"/>
        <v xml:space="preserve"> </v>
      </c>
    </row>
    <row r="102" spans="1:11" x14ac:dyDescent="0.25">
      <c r="A102" s="23" t="str">
        <f t="shared" ca="1" si="21"/>
        <v>DAVE</v>
      </c>
      <c r="B102" s="26" t="str">
        <f t="shared" ca="1" si="23"/>
        <v>ANTONIA</v>
      </c>
      <c r="C102" s="26" t="str">
        <f t="shared" ca="1" si="23"/>
        <v>JASON</v>
      </c>
      <c r="D102" s="26" t="str">
        <f t="shared" ca="1" si="23"/>
        <v>MISSISSIPPI</v>
      </c>
      <c r="E102" s="26" t="str">
        <f t="shared" ca="1" si="23"/>
        <v>JASON</v>
      </c>
      <c r="F102" s="26" t="str">
        <f t="shared" ca="1" si="23"/>
        <v>MISSISSIPPI</v>
      </c>
      <c r="G102" s="26" t="str">
        <f t="shared" ca="1" si="23"/>
        <v xml:space="preserve"> </v>
      </c>
      <c r="H102" s="26" t="str">
        <f t="shared" ca="1" si="23"/>
        <v xml:space="preserve"> </v>
      </c>
      <c r="I102" s="26" t="str">
        <f t="shared" ref="I102:K116" ca="1" si="24">IFERROR(INDIRECT("'"&amp;I$5&amp;"'!$M"&amp;ROW(I102)-14)," ")</f>
        <v xml:space="preserve"> </v>
      </c>
      <c r="J102" s="26" t="str">
        <f t="shared" ca="1" si="24"/>
        <v xml:space="preserve"> </v>
      </c>
      <c r="K102" s="26" t="str">
        <f t="shared" ca="1" si="24"/>
        <v xml:space="preserve"> </v>
      </c>
    </row>
    <row r="103" spans="1:11" x14ac:dyDescent="0.25">
      <c r="A103" s="23" t="str">
        <f t="shared" ca="1" si="21"/>
        <v>DAVE</v>
      </c>
      <c r="B103" s="26" t="str">
        <f t="shared" ca="1" si="23"/>
        <v>ANTONIA</v>
      </c>
      <c r="C103" s="26" t="str">
        <f t="shared" ca="1" si="23"/>
        <v>ANTONIA</v>
      </c>
      <c r="D103" s="26" t="str">
        <f t="shared" ca="1" si="23"/>
        <v>ANTONIA</v>
      </c>
      <c r="E103" s="26" t="str">
        <f t="shared" ca="1" si="23"/>
        <v>MISSISSIPPI</v>
      </c>
      <c r="F103" s="26" t="str">
        <f t="shared" ca="1" si="23"/>
        <v>MISSISSIPPI</v>
      </c>
      <c r="G103" s="26" t="str">
        <f t="shared" ca="1" si="23"/>
        <v xml:space="preserve"> </v>
      </c>
      <c r="H103" s="26" t="str">
        <f t="shared" ca="1" si="23"/>
        <v xml:space="preserve"> </v>
      </c>
      <c r="I103" s="26" t="str">
        <f t="shared" ca="1" si="24"/>
        <v xml:space="preserve"> </v>
      </c>
      <c r="J103" s="26" t="str">
        <f t="shared" ca="1" si="24"/>
        <v xml:space="preserve"> </v>
      </c>
      <c r="K103" s="26" t="str">
        <f t="shared" ca="1" si="24"/>
        <v xml:space="preserve"> </v>
      </c>
    </row>
    <row r="104" spans="1:11" x14ac:dyDescent="0.25">
      <c r="A104" s="23" t="str">
        <f t="shared" ca="1" si="21"/>
        <v>DAVE</v>
      </c>
      <c r="B104" s="26" t="str">
        <f t="shared" ca="1" si="23"/>
        <v>ANTONIA</v>
      </c>
      <c r="C104" s="26" t="str">
        <f t="shared" ca="1" si="23"/>
        <v>DAVE</v>
      </c>
      <c r="D104" s="26" t="str">
        <f t="shared" ca="1" si="23"/>
        <v>ANTONIA</v>
      </c>
      <c r="E104" s="26" t="str">
        <f t="shared" ca="1" si="23"/>
        <v>JASON</v>
      </c>
      <c r="F104" s="26" t="str">
        <f t="shared" ca="1" si="23"/>
        <v>DAVE</v>
      </c>
      <c r="G104" s="26" t="str">
        <f t="shared" ca="1" si="23"/>
        <v xml:space="preserve"> </v>
      </c>
      <c r="H104" s="26" t="str">
        <f t="shared" ca="1" si="23"/>
        <v xml:space="preserve"> </v>
      </c>
      <c r="I104" s="26" t="str">
        <f t="shared" ca="1" si="24"/>
        <v xml:space="preserve"> </v>
      </c>
      <c r="J104" s="26" t="str">
        <f t="shared" ca="1" si="24"/>
        <v xml:space="preserve"> </v>
      </c>
      <c r="K104" s="26" t="str">
        <f t="shared" ca="1" si="24"/>
        <v xml:space="preserve"> </v>
      </c>
    </row>
    <row r="105" spans="1:11" x14ac:dyDescent="0.25">
      <c r="A105" s="23" t="str">
        <f t="shared" ca="1" si="21"/>
        <v>DAVE</v>
      </c>
      <c r="B105" s="26" t="str">
        <f t="shared" ca="1" si="23"/>
        <v>ANTONIA</v>
      </c>
      <c r="C105" s="26" t="str">
        <f t="shared" ca="1" si="23"/>
        <v>DAVE</v>
      </c>
      <c r="D105" s="26" t="str">
        <f t="shared" ca="1" si="23"/>
        <v>ANTONIA</v>
      </c>
      <c r="E105" s="26" t="str">
        <f t="shared" ca="1" si="23"/>
        <v>DAVE</v>
      </c>
      <c r="F105" s="26" t="str">
        <f t="shared" ca="1" si="23"/>
        <v>MISSISSIPPI</v>
      </c>
      <c r="G105" s="26" t="str">
        <f t="shared" ca="1" si="23"/>
        <v xml:space="preserve"> </v>
      </c>
      <c r="H105" s="26" t="str">
        <f t="shared" ca="1" si="23"/>
        <v xml:space="preserve"> </v>
      </c>
      <c r="I105" s="26" t="str">
        <f t="shared" ca="1" si="24"/>
        <v xml:space="preserve"> </v>
      </c>
      <c r="J105" s="26" t="str">
        <f t="shared" ca="1" si="24"/>
        <v xml:space="preserve"> </v>
      </c>
      <c r="K105" s="26" t="str">
        <f t="shared" ca="1" si="24"/>
        <v xml:space="preserve"> </v>
      </c>
    </row>
    <row r="106" spans="1:11" x14ac:dyDescent="0.25">
      <c r="A106" s="23" t="str">
        <f t="shared" ca="1" si="21"/>
        <v>DAVE</v>
      </c>
      <c r="B106" s="26" t="str">
        <f t="shared" ca="1" si="23"/>
        <v>ANTONIA</v>
      </c>
      <c r="C106" s="26" t="str">
        <f t="shared" ca="1" si="23"/>
        <v>DAVE</v>
      </c>
      <c r="D106" s="26" t="str">
        <f t="shared" ca="1" si="23"/>
        <v>ANTONIA</v>
      </c>
      <c r="E106" s="26" t="str">
        <f t="shared" ca="1" si="23"/>
        <v>JASON</v>
      </c>
      <c r="F106" s="26" t="str">
        <f t="shared" ca="1" si="23"/>
        <v>DAVE</v>
      </c>
      <c r="G106" s="26" t="str">
        <f t="shared" ca="1" si="23"/>
        <v xml:space="preserve"> </v>
      </c>
      <c r="H106" s="26" t="str">
        <f t="shared" ca="1" si="23"/>
        <v xml:space="preserve"> </v>
      </c>
      <c r="I106" s="26" t="str">
        <f t="shared" ca="1" si="24"/>
        <v xml:space="preserve"> </v>
      </c>
      <c r="J106" s="26" t="str">
        <f t="shared" ca="1" si="24"/>
        <v xml:space="preserve"> </v>
      </c>
      <c r="K106" s="26" t="str">
        <f t="shared" ca="1" si="24"/>
        <v xml:space="preserve"> </v>
      </c>
    </row>
    <row r="107" spans="1:11" x14ac:dyDescent="0.25">
      <c r="A107" s="23" t="str">
        <f t="shared" ca="1" si="21"/>
        <v>DAVE</v>
      </c>
      <c r="B107" s="26" t="str">
        <f t="shared" ca="1" si="23"/>
        <v>BANANAS</v>
      </c>
      <c r="C107" s="26" t="str">
        <f t="shared" ca="1" si="23"/>
        <v>MISSISSIPPI</v>
      </c>
      <c r="D107" s="26" t="str">
        <f t="shared" ca="1" si="23"/>
        <v>MISSISSIPPI</v>
      </c>
      <c r="E107" s="26" t="str">
        <f t="shared" ca="1" si="23"/>
        <v>JASON</v>
      </c>
      <c r="F107" s="26" t="b">
        <f t="shared" ca="1" si="23"/>
        <v>1</v>
      </c>
      <c r="G107" s="26" t="str">
        <f t="shared" ca="1" si="23"/>
        <v xml:space="preserve"> </v>
      </c>
      <c r="H107" s="26" t="str">
        <f t="shared" ca="1" si="23"/>
        <v xml:space="preserve"> </v>
      </c>
      <c r="I107" s="26" t="str">
        <f t="shared" ca="1" si="24"/>
        <v xml:space="preserve"> </v>
      </c>
      <c r="J107" s="26" t="str">
        <f t="shared" ca="1" si="24"/>
        <v xml:space="preserve"> </v>
      </c>
      <c r="K107" s="26" t="str">
        <f t="shared" ca="1" si="24"/>
        <v xml:space="preserve"> </v>
      </c>
    </row>
    <row r="108" spans="1:11" x14ac:dyDescent="0.25">
      <c r="A108" s="23" t="str">
        <f t="shared" ca="1" si="21"/>
        <v>DAVE</v>
      </c>
      <c r="B108" s="26" t="b">
        <f t="shared" ca="1" si="23"/>
        <v>1</v>
      </c>
      <c r="C108" s="26" t="str">
        <f t="shared" ca="1" si="23"/>
        <v>JASON</v>
      </c>
      <c r="D108" s="26" t="str">
        <f t="shared" ca="1" si="23"/>
        <v>DAVE</v>
      </c>
      <c r="E108" s="26" t="str">
        <f t="shared" ca="1" si="23"/>
        <v>JASON</v>
      </c>
      <c r="F108" s="26" t="str">
        <f t="shared" ca="1" si="23"/>
        <v>DAVE</v>
      </c>
      <c r="G108" s="26" t="str">
        <f t="shared" ca="1" si="23"/>
        <v xml:space="preserve"> </v>
      </c>
      <c r="H108" s="26" t="str">
        <f t="shared" ca="1" si="23"/>
        <v xml:space="preserve"> </v>
      </c>
      <c r="I108" s="26" t="str">
        <f t="shared" ca="1" si="24"/>
        <v xml:space="preserve"> </v>
      </c>
      <c r="J108" s="26" t="str">
        <f t="shared" ca="1" si="24"/>
        <v xml:space="preserve"> </v>
      </c>
      <c r="K108" s="26" t="str">
        <f t="shared" ca="1" si="24"/>
        <v xml:space="preserve"> </v>
      </c>
    </row>
    <row r="109" spans="1:11" ht="15.75" thickBot="1" x14ac:dyDescent="0.3">
      <c r="A109" s="24" t="str">
        <f t="shared" ca="1" si="21"/>
        <v>DAVE</v>
      </c>
      <c r="B109" s="27" t="str">
        <f t="shared" ca="1" si="23"/>
        <v>DAVE</v>
      </c>
      <c r="C109" s="27" t="str">
        <f t="shared" ca="1" si="23"/>
        <v>JASON</v>
      </c>
      <c r="D109" s="27" t="str">
        <f t="shared" ca="1" si="23"/>
        <v>JASON</v>
      </c>
      <c r="E109" s="27" t="str">
        <f t="shared" ca="1" si="23"/>
        <v>JASON</v>
      </c>
      <c r="F109" s="27" t="str">
        <f t="shared" ca="1" si="23"/>
        <v>MISSISSIPPI</v>
      </c>
      <c r="G109" s="27" t="str">
        <f t="shared" ca="1" si="23"/>
        <v xml:space="preserve"> </v>
      </c>
      <c r="H109" s="27" t="str">
        <f t="shared" ca="1" si="23"/>
        <v xml:space="preserve"> </v>
      </c>
      <c r="I109" s="27" t="str">
        <f t="shared" ca="1" si="24"/>
        <v xml:space="preserve"> </v>
      </c>
      <c r="J109" s="27" t="str">
        <f t="shared" ca="1" si="24"/>
        <v xml:space="preserve"> </v>
      </c>
      <c r="K109" s="27" t="str">
        <f t="shared" ca="1" si="24"/>
        <v xml:space="preserve"> </v>
      </c>
    </row>
    <row r="110" spans="1:11" x14ac:dyDescent="0.25">
      <c r="A110" s="22" t="str">
        <f t="shared" ca="1" si="21"/>
        <v>ANTONIA</v>
      </c>
      <c r="B110" s="25" t="str">
        <f t="shared" ca="1" si="23"/>
        <v>ANTONIA</v>
      </c>
      <c r="C110" s="25" t="str">
        <f t="shared" ca="1" si="23"/>
        <v>ANTONIA</v>
      </c>
      <c r="D110" s="25" t="str">
        <f t="shared" ca="1" si="23"/>
        <v>ANTONIA</v>
      </c>
      <c r="E110" s="25" t="str">
        <f t="shared" ca="1" si="23"/>
        <v>ANTONIA</v>
      </c>
      <c r="F110" s="25" t="str">
        <f t="shared" ca="1" si="23"/>
        <v>ANTONIA</v>
      </c>
      <c r="G110" s="25" t="str">
        <f t="shared" ca="1" si="23"/>
        <v xml:space="preserve"> </v>
      </c>
      <c r="H110" s="25" t="str">
        <f t="shared" ca="1" si="23"/>
        <v xml:space="preserve"> </v>
      </c>
      <c r="I110" s="25" t="str">
        <f t="shared" ca="1" si="24"/>
        <v xml:space="preserve"> </v>
      </c>
      <c r="J110" s="25" t="str">
        <f t="shared" ca="1" si="24"/>
        <v xml:space="preserve"> </v>
      </c>
      <c r="K110" s="25" t="str">
        <f t="shared" ca="1" si="24"/>
        <v xml:space="preserve"> </v>
      </c>
    </row>
    <row r="111" spans="1:11" x14ac:dyDescent="0.25">
      <c r="A111" s="23" t="str">
        <f t="shared" ca="1" si="21"/>
        <v>ANTONIA</v>
      </c>
      <c r="B111" s="26" t="str">
        <f t="shared" ca="1" si="23"/>
        <v>ANTONIA</v>
      </c>
      <c r="C111" s="26" t="str">
        <f t="shared" ca="1" si="23"/>
        <v>ANTONIA</v>
      </c>
      <c r="D111" s="26" t="str">
        <f t="shared" ca="1" si="23"/>
        <v>ANTONIA</v>
      </c>
      <c r="E111" s="26" t="str">
        <f t="shared" ca="1" si="23"/>
        <v>ANTONIA</v>
      </c>
      <c r="F111" s="26" t="str">
        <f t="shared" ca="1" si="23"/>
        <v>ANTONIA</v>
      </c>
      <c r="G111" s="26" t="str">
        <f t="shared" ca="1" si="23"/>
        <v xml:space="preserve"> </v>
      </c>
      <c r="H111" s="26" t="str">
        <f t="shared" ca="1" si="23"/>
        <v xml:space="preserve"> </v>
      </c>
      <c r="I111" s="26" t="str">
        <f t="shared" ca="1" si="24"/>
        <v xml:space="preserve"> </v>
      </c>
      <c r="J111" s="26" t="str">
        <f t="shared" ca="1" si="24"/>
        <v xml:space="preserve"> </v>
      </c>
      <c r="K111" s="26" t="str">
        <f t="shared" ca="1" si="24"/>
        <v xml:space="preserve"> </v>
      </c>
    </row>
    <row r="112" spans="1:11" x14ac:dyDescent="0.25">
      <c r="A112" s="23" t="str">
        <f t="shared" ca="1" si="21"/>
        <v>ANTONIA</v>
      </c>
      <c r="B112" s="26" t="str">
        <f t="shared" ca="1" si="23"/>
        <v>ANTONIA</v>
      </c>
      <c r="C112" s="26" t="str">
        <f t="shared" ca="1" si="23"/>
        <v>ANTONIA</v>
      </c>
      <c r="D112" s="26" t="str">
        <f t="shared" ca="1" si="23"/>
        <v>ANTONIA</v>
      </c>
      <c r="E112" s="26" t="str">
        <f t="shared" ca="1" si="23"/>
        <v>ANTONIA</v>
      </c>
      <c r="F112" s="26" t="str">
        <f t="shared" ca="1" si="23"/>
        <v>ANTONIA</v>
      </c>
      <c r="G112" s="26" t="str">
        <f t="shared" ca="1" si="23"/>
        <v xml:space="preserve"> </v>
      </c>
      <c r="H112" s="26" t="str">
        <f t="shared" ca="1" si="23"/>
        <v xml:space="preserve"> </v>
      </c>
      <c r="I112" s="26" t="str">
        <f t="shared" ca="1" si="24"/>
        <v xml:space="preserve"> </v>
      </c>
      <c r="J112" s="26" t="str">
        <f t="shared" ca="1" si="24"/>
        <v xml:space="preserve"> </v>
      </c>
      <c r="K112" s="26" t="str">
        <f t="shared" ca="1" si="24"/>
        <v xml:space="preserve"> </v>
      </c>
    </row>
    <row r="113" spans="1:11" x14ac:dyDescent="0.25">
      <c r="A113" s="23" t="str">
        <f t="shared" ca="1" si="21"/>
        <v>ANTONIA</v>
      </c>
      <c r="B113" s="26" t="str">
        <f t="shared" ca="1" si="23"/>
        <v>ANTONIA</v>
      </c>
      <c r="C113" s="26" t="str">
        <f t="shared" ca="1" si="23"/>
        <v>ANTONIA</v>
      </c>
      <c r="D113" s="26" t="str">
        <f t="shared" ca="1" si="23"/>
        <v>ANTONIA</v>
      </c>
      <c r="E113" s="26" t="str">
        <f t="shared" ca="1" si="23"/>
        <v>ANTONIA</v>
      </c>
      <c r="F113" s="26" t="str">
        <f t="shared" ca="1" si="23"/>
        <v>ANTONIA</v>
      </c>
      <c r="G113" s="26" t="str">
        <f t="shared" ca="1" si="23"/>
        <v xml:space="preserve"> </v>
      </c>
      <c r="H113" s="26" t="str">
        <f t="shared" ca="1" si="23"/>
        <v xml:space="preserve"> </v>
      </c>
      <c r="I113" s="26" t="str">
        <f t="shared" ca="1" si="24"/>
        <v xml:space="preserve"> </v>
      </c>
      <c r="J113" s="26" t="str">
        <f t="shared" ca="1" si="24"/>
        <v xml:space="preserve"> </v>
      </c>
      <c r="K113" s="26" t="str">
        <f t="shared" ca="1" si="24"/>
        <v xml:space="preserve"> </v>
      </c>
    </row>
    <row r="114" spans="1:11" x14ac:dyDescent="0.25">
      <c r="A114" s="23" t="str">
        <f t="shared" ca="1" si="21"/>
        <v>ANTONIA</v>
      </c>
      <c r="B114" s="26" t="str">
        <f t="shared" ca="1" si="23"/>
        <v>ANTONIA</v>
      </c>
      <c r="C114" s="26" t="str">
        <f t="shared" ca="1" si="23"/>
        <v>ANTONIA</v>
      </c>
      <c r="D114" s="26" t="str">
        <f t="shared" ca="1" si="23"/>
        <v>ANTONIA</v>
      </c>
      <c r="E114" s="26" t="str">
        <f t="shared" ca="1" si="23"/>
        <v>ANTONIA</v>
      </c>
      <c r="F114" s="26" t="str">
        <f t="shared" ca="1" si="23"/>
        <v>ANTONIA</v>
      </c>
      <c r="G114" s="26" t="str">
        <f t="shared" ca="1" si="23"/>
        <v xml:space="preserve"> </v>
      </c>
      <c r="H114" s="26" t="str">
        <f t="shared" ca="1" si="23"/>
        <v xml:space="preserve"> </v>
      </c>
      <c r="I114" s="26" t="str">
        <f t="shared" ca="1" si="24"/>
        <v xml:space="preserve"> </v>
      </c>
      <c r="J114" s="26" t="str">
        <f t="shared" ca="1" si="24"/>
        <v xml:space="preserve"> </v>
      </c>
      <c r="K114" s="26" t="str">
        <f t="shared" ca="1" si="24"/>
        <v xml:space="preserve"> </v>
      </c>
    </row>
    <row r="115" spans="1:11" x14ac:dyDescent="0.25">
      <c r="A115" s="23" t="str">
        <f t="shared" ca="1" si="21"/>
        <v>ANTONIA</v>
      </c>
      <c r="B115" s="26" t="str">
        <f t="shared" ca="1" si="23"/>
        <v>ANTONIA</v>
      </c>
      <c r="C115" s="26" t="str">
        <f t="shared" ca="1" si="23"/>
        <v>ANTONIA</v>
      </c>
      <c r="D115" s="26" t="str">
        <f t="shared" ca="1" si="23"/>
        <v>ANTONIA</v>
      </c>
      <c r="E115" s="26" t="str">
        <f t="shared" ca="1" si="23"/>
        <v>ANTONIA</v>
      </c>
      <c r="F115" s="26" t="str">
        <f t="shared" ca="1" si="23"/>
        <v>ANTONIA</v>
      </c>
      <c r="G115" s="26" t="str">
        <f t="shared" ca="1" si="23"/>
        <v xml:space="preserve"> </v>
      </c>
      <c r="H115" s="26" t="str">
        <f t="shared" ca="1" si="23"/>
        <v xml:space="preserve"> </v>
      </c>
      <c r="I115" s="26" t="str">
        <f t="shared" ca="1" si="24"/>
        <v xml:space="preserve"> </v>
      </c>
      <c r="J115" s="26" t="str">
        <f t="shared" ca="1" si="24"/>
        <v xml:space="preserve"> </v>
      </c>
      <c r="K115" s="26" t="str">
        <f t="shared" ca="1" si="24"/>
        <v xml:space="preserve"> </v>
      </c>
    </row>
    <row r="116" spans="1:11" x14ac:dyDescent="0.25">
      <c r="A116" s="23" t="str">
        <f t="shared" ca="1" si="21"/>
        <v>ANTONIA</v>
      </c>
      <c r="B116" s="26" t="str">
        <f t="shared" ca="1" si="23"/>
        <v>ANTONIA</v>
      </c>
      <c r="C116" s="26" t="str">
        <f t="shared" ca="1" si="23"/>
        <v>ANTONIA</v>
      </c>
      <c r="D116" s="26" t="str">
        <f t="shared" ca="1" si="23"/>
        <v>ANTONIA</v>
      </c>
      <c r="E116" s="26" t="str">
        <f t="shared" ca="1" si="23"/>
        <v>ANTONIA</v>
      </c>
      <c r="F116" s="26" t="str">
        <f t="shared" ca="1" si="23"/>
        <v>ANTONIA</v>
      </c>
      <c r="G116" s="26" t="str">
        <f t="shared" ca="1" si="23"/>
        <v xml:space="preserve"> </v>
      </c>
      <c r="H116" s="26" t="str">
        <f t="shared" ca="1" si="23"/>
        <v xml:space="preserve"> </v>
      </c>
      <c r="I116" s="26" t="str">
        <f t="shared" ca="1" si="24"/>
        <v xml:space="preserve"> </v>
      </c>
      <c r="J116" s="26" t="str">
        <f t="shared" ca="1" si="24"/>
        <v xml:space="preserve"> </v>
      </c>
      <c r="K116" s="26" t="str">
        <f t="shared" ca="1" si="24"/>
        <v xml:space="preserve"> </v>
      </c>
    </row>
    <row r="117" spans="1:11" x14ac:dyDescent="0.25">
      <c r="A117" s="23" t="str">
        <f t="shared" ca="1" si="21"/>
        <v>ANTONIA</v>
      </c>
      <c r="B117" s="26" t="str">
        <f t="shared" ref="B117:K119" ca="1" si="25">IFERROR(INDIRECT("'"&amp;B$5&amp;"'!$M"&amp;ROW(B117)-14)," ")</f>
        <v>ANTONIA</v>
      </c>
      <c r="C117" s="26" t="str">
        <f t="shared" ca="1" si="25"/>
        <v>ANTONIA</v>
      </c>
      <c r="D117" s="26" t="str">
        <f t="shared" ca="1" si="25"/>
        <v>ANTONIA</v>
      </c>
      <c r="E117" s="26" t="str">
        <f t="shared" ca="1" si="25"/>
        <v>ANTONIA</v>
      </c>
      <c r="F117" s="26" t="str">
        <f t="shared" ca="1" si="25"/>
        <v>ANTONIA</v>
      </c>
      <c r="G117" s="26" t="str">
        <f t="shared" ca="1" si="25"/>
        <v xml:space="preserve"> </v>
      </c>
      <c r="H117" s="26" t="str">
        <f t="shared" ca="1" si="25"/>
        <v xml:space="preserve"> </v>
      </c>
      <c r="I117" s="26" t="str">
        <f t="shared" ca="1" si="25"/>
        <v xml:space="preserve"> </v>
      </c>
      <c r="J117" s="26" t="str">
        <f t="shared" ca="1" si="25"/>
        <v xml:space="preserve"> </v>
      </c>
      <c r="K117" s="26" t="str">
        <f t="shared" ca="1" si="25"/>
        <v xml:space="preserve"> </v>
      </c>
    </row>
    <row r="118" spans="1:11" x14ac:dyDescent="0.25">
      <c r="A118" s="23" t="str">
        <f t="shared" ca="1" si="21"/>
        <v>ANTONIA</v>
      </c>
      <c r="B118" s="26" t="b">
        <f t="shared" ca="1" si="25"/>
        <v>1</v>
      </c>
      <c r="C118" s="26" t="str">
        <f t="shared" ca="1" si="25"/>
        <v>ANTONIA</v>
      </c>
      <c r="D118" s="26" t="str">
        <f t="shared" ca="1" si="25"/>
        <v>ANTONIA</v>
      </c>
      <c r="E118" s="26" t="str">
        <f t="shared" ca="1" si="25"/>
        <v>BANANAS</v>
      </c>
      <c r="F118" s="26" t="str">
        <f t="shared" ca="1" si="25"/>
        <v>MISSISSIPPI</v>
      </c>
      <c r="G118" s="26" t="str">
        <f t="shared" ca="1" si="25"/>
        <v xml:space="preserve"> </v>
      </c>
      <c r="H118" s="26" t="str">
        <f t="shared" ca="1" si="25"/>
        <v xml:space="preserve"> </v>
      </c>
      <c r="I118" s="26" t="str">
        <f t="shared" ca="1" si="25"/>
        <v xml:space="preserve"> </v>
      </c>
      <c r="J118" s="26" t="str">
        <f t="shared" ca="1" si="25"/>
        <v xml:space="preserve"> </v>
      </c>
      <c r="K118" s="26" t="str">
        <f t="shared" ca="1" si="25"/>
        <v xml:space="preserve"> </v>
      </c>
    </row>
    <row r="119" spans="1:11" ht="15.75" thickBot="1" x14ac:dyDescent="0.3">
      <c r="A119" s="24" t="str">
        <f t="shared" ca="1" si="21"/>
        <v>ANTONIA</v>
      </c>
      <c r="B119" s="27" t="str">
        <f t="shared" ca="1" si="25"/>
        <v>ANTONIA</v>
      </c>
      <c r="C119" s="27" t="str">
        <f t="shared" ca="1" si="25"/>
        <v>ANTONIA</v>
      </c>
      <c r="D119" s="27" t="str">
        <f t="shared" ca="1" si="25"/>
        <v>ANTONIA</v>
      </c>
      <c r="E119" s="27" t="str">
        <f t="shared" ca="1" si="25"/>
        <v>ANTONIA</v>
      </c>
      <c r="F119" s="27" t="str">
        <f t="shared" ca="1" si="25"/>
        <v>ANTONIA</v>
      </c>
      <c r="G119" s="27" t="str">
        <f t="shared" ca="1" si="25"/>
        <v xml:space="preserve"> </v>
      </c>
      <c r="H119" s="27" t="str">
        <f t="shared" ca="1" si="25"/>
        <v xml:space="preserve"> </v>
      </c>
      <c r="I119" s="27" t="str">
        <f t="shared" ca="1" si="25"/>
        <v xml:space="preserve"> </v>
      </c>
      <c r="J119" s="27" t="str">
        <f t="shared" ca="1" si="25"/>
        <v xml:space="preserve"> </v>
      </c>
      <c r="K119" s="27" t="str">
        <f t="shared" ca="1" si="25"/>
        <v xml:space="preserve"> </v>
      </c>
    </row>
  </sheetData>
  <mergeCells count="10">
    <mergeCell ref="H3:I3"/>
    <mergeCell ref="B1:D1"/>
    <mergeCell ref="G1:H1"/>
    <mergeCell ref="J1:K1"/>
    <mergeCell ref="B2:D2"/>
    <mergeCell ref="G2:H2"/>
    <mergeCell ref="J2:K2"/>
    <mergeCell ref="J3:K3"/>
    <mergeCell ref="A3:C3"/>
    <mergeCell ref="D3:G3"/>
  </mergeCells>
  <conditionalFormatting sqref="C7:K18">
    <cfRule type="expression" dxfId="5463" priority="74">
      <formula>ISERR(C7)</formula>
    </cfRule>
  </conditionalFormatting>
  <conditionalFormatting sqref="B18:K18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">
    <cfRule type="colorScale" priority="72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C21:C119">
    <cfRule type="expression" dxfId="5462" priority="66">
      <formula>$A21=C21</formula>
    </cfRule>
  </conditionalFormatting>
  <conditionalFormatting sqref="C20">
    <cfRule type="expression" dxfId="5461" priority="65">
      <formula>$A20=C20</formula>
    </cfRule>
  </conditionalFormatting>
  <conditionalFormatting sqref="C20:C119">
    <cfRule type="expression" dxfId="5460" priority="64">
      <formula>(" "=C20)</formula>
    </cfRule>
  </conditionalFormatting>
  <conditionalFormatting sqref="O7:O16">
    <cfRule type="expression" dxfId="5459" priority="34">
      <formula>(" "=O7)</formula>
    </cfRule>
  </conditionalFormatting>
  <conditionalFormatting sqref="B21:B119">
    <cfRule type="expression" dxfId="5458" priority="27">
      <formula>$A21=B21</formula>
    </cfRule>
  </conditionalFormatting>
  <conditionalFormatting sqref="B20">
    <cfRule type="expression" dxfId="5457" priority="26">
      <formula>$A20=B20</formula>
    </cfRule>
  </conditionalFormatting>
  <conditionalFormatting sqref="B20:B119">
    <cfRule type="expression" dxfId="5456" priority="25">
      <formula>(" "=B20)</formula>
    </cfRule>
  </conditionalFormatting>
  <conditionalFormatting sqref="D21:D119">
    <cfRule type="expression" dxfId="5455" priority="24">
      <formula>$A21=D21</formula>
    </cfRule>
  </conditionalFormatting>
  <conditionalFormatting sqref="D20">
    <cfRule type="expression" dxfId="5454" priority="23">
      <formula>$A20=D20</formula>
    </cfRule>
  </conditionalFormatting>
  <conditionalFormatting sqref="D20:D119">
    <cfRule type="expression" dxfId="5453" priority="22">
      <formula>(" "=D20)</formula>
    </cfRule>
  </conditionalFormatting>
  <conditionalFormatting sqref="E21:E119">
    <cfRule type="expression" dxfId="5452" priority="21">
      <formula>$A21=E21</formula>
    </cfRule>
  </conditionalFormatting>
  <conditionalFormatting sqref="E20">
    <cfRule type="expression" dxfId="5451" priority="20">
      <formula>$A20=E20</formula>
    </cfRule>
  </conditionalFormatting>
  <conditionalFormatting sqref="E20:E119">
    <cfRule type="expression" dxfId="5450" priority="19">
      <formula>(" "=E20)</formula>
    </cfRule>
  </conditionalFormatting>
  <conditionalFormatting sqref="F21:F119">
    <cfRule type="expression" dxfId="5449" priority="18">
      <formula>$A21=F21</formula>
    </cfRule>
  </conditionalFormatting>
  <conditionalFormatting sqref="F20">
    <cfRule type="expression" dxfId="5448" priority="17">
      <formula>$A20=F20</formula>
    </cfRule>
  </conditionalFormatting>
  <conditionalFormatting sqref="F20:F119">
    <cfRule type="expression" dxfId="5447" priority="16">
      <formula>(" "=F20)</formula>
    </cfRule>
  </conditionalFormatting>
  <conditionalFormatting sqref="G21:G119">
    <cfRule type="expression" dxfId="5446" priority="15">
      <formula>$A21=G21</formula>
    </cfRule>
  </conditionalFormatting>
  <conditionalFormatting sqref="G20">
    <cfRule type="expression" dxfId="5445" priority="14">
      <formula>$A20=G20</formula>
    </cfRule>
  </conditionalFormatting>
  <conditionalFormatting sqref="G20:G119">
    <cfRule type="expression" dxfId="5444" priority="13">
      <formula>(" "=G20)</formula>
    </cfRule>
  </conditionalFormatting>
  <conditionalFormatting sqref="H21:H119">
    <cfRule type="expression" dxfId="5443" priority="12">
      <formula>$A21=H21</formula>
    </cfRule>
  </conditionalFormatting>
  <conditionalFormatting sqref="H20">
    <cfRule type="expression" dxfId="5442" priority="11">
      <formula>$A20=H20</formula>
    </cfRule>
  </conditionalFormatting>
  <conditionalFormatting sqref="H20:H119">
    <cfRule type="expression" dxfId="5441" priority="10">
      <formula>(" "=H20)</formula>
    </cfRule>
  </conditionalFormatting>
  <conditionalFormatting sqref="I21:I119">
    <cfRule type="expression" dxfId="5440" priority="9">
      <formula>$A21=I21</formula>
    </cfRule>
  </conditionalFormatting>
  <conditionalFormatting sqref="I20">
    <cfRule type="expression" dxfId="5439" priority="8">
      <formula>$A20=I20</formula>
    </cfRule>
  </conditionalFormatting>
  <conditionalFormatting sqref="I20:I119">
    <cfRule type="expression" dxfId="5438" priority="7">
      <formula>(" "=I20)</formula>
    </cfRule>
  </conditionalFormatting>
  <conditionalFormatting sqref="J21:J119">
    <cfRule type="expression" dxfId="5437" priority="6">
      <formula>$A21=J21</formula>
    </cfRule>
  </conditionalFormatting>
  <conditionalFormatting sqref="J20">
    <cfRule type="expression" dxfId="5436" priority="5">
      <formula>$A20=J20</formula>
    </cfRule>
  </conditionalFormatting>
  <conditionalFormatting sqref="J20:J119">
    <cfRule type="expression" dxfId="5435" priority="4">
      <formula>(" "=J20)</formula>
    </cfRule>
  </conditionalFormatting>
  <conditionalFormatting sqref="K21:K119">
    <cfRule type="expression" dxfId="5434" priority="3">
      <formula>$A21=K21</formula>
    </cfRule>
  </conditionalFormatting>
  <conditionalFormatting sqref="K20">
    <cfRule type="expression" dxfId="5433" priority="2">
      <formula>$A20=K20</formula>
    </cfRule>
  </conditionalFormatting>
  <conditionalFormatting sqref="K20:K119">
    <cfRule type="expression" dxfId="5432" priority="1">
      <formula>(" "=K20)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B6" sqref="B6:K105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57</v>
      </c>
      <c r="C1" s="65" t="s">
        <v>57</v>
      </c>
      <c r="D1" s="65" t="s">
        <v>57</v>
      </c>
      <c r="E1" s="32" t="s">
        <v>4</v>
      </c>
      <c r="F1" s="62"/>
      <c r="G1" s="65" t="s">
        <v>61</v>
      </c>
      <c r="H1" s="65" t="s">
        <v>61</v>
      </c>
      <c r="I1" s="32" t="s">
        <v>2</v>
      </c>
      <c r="J1" s="65" t="s">
        <v>59</v>
      </c>
      <c r="K1" s="66" t="s">
        <v>59</v>
      </c>
    </row>
    <row r="2" spans="1:23" ht="15.75" thickBot="1" x14ac:dyDescent="0.3">
      <c r="A2" s="33" t="s">
        <v>1</v>
      </c>
      <c r="B2" s="67" t="s">
        <v>58</v>
      </c>
      <c r="C2" s="67" t="s">
        <v>58</v>
      </c>
      <c r="D2" s="67" t="s">
        <v>58</v>
      </c>
      <c r="E2" s="34" t="s">
        <v>3</v>
      </c>
      <c r="F2" s="63"/>
      <c r="G2" s="67" t="s">
        <v>62</v>
      </c>
      <c r="H2" s="67" t="s">
        <v>62</v>
      </c>
      <c r="I2" s="34" t="s">
        <v>24</v>
      </c>
      <c r="J2" s="67" t="s">
        <v>60</v>
      </c>
      <c r="K2" s="68" t="s">
        <v>60</v>
      </c>
      <c r="M2" s="5"/>
    </row>
    <row r="3" spans="1:23" x14ac:dyDescent="0.25">
      <c r="A3" s="6"/>
    </row>
    <row r="4" spans="1:23" ht="15.75" thickBot="1" x14ac:dyDescent="0.3">
      <c r="A4" s="2"/>
      <c r="B4" s="125" t="s">
        <v>22</v>
      </c>
      <c r="C4" s="125"/>
      <c r="D4" s="125"/>
      <c r="E4" s="125"/>
      <c r="F4" s="125"/>
      <c r="G4" s="125"/>
      <c r="H4" s="125"/>
      <c r="I4" s="125"/>
      <c r="J4" s="125"/>
      <c r="K4" s="125"/>
    </row>
    <row r="5" spans="1:23" s="6" customFormat="1" ht="15.75" thickBot="1" x14ac:dyDescent="0.3">
      <c r="A5" s="6" t="s">
        <v>23</v>
      </c>
      <c r="B5" s="9" t="s">
        <v>63</v>
      </c>
      <c r="C5" s="1" t="s">
        <v>64</v>
      </c>
      <c r="D5" s="1" t="s">
        <v>65</v>
      </c>
      <c r="E5" s="1" t="s">
        <v>66</v>
      </c>
      <c r="F5" s="1" t="b">
        <v>1</v>
      </c>
      <c r="G5" s="1" t="s">
        <v>67</v>
      </c>
      <c r="H5" s="1" t="s">
        <v>68</v>
      </c>
      <c r="I5" s="1" t="s">
        <v>69</v>
      </c>
      <c r="J5" s="1" t="s">
        <v>70</v>
      </c>
      <c r="K5" s="10" t="s">
        <v>71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63</v>
      </c>
      <c r="B6" s="41">
        <v>1.1110398170239566E-3</v>
      </c>
      <c r="C6" s="42">
        <v>1.6092871893412283E-2</v>
      </c>
      <c r="D6" s="42">
        <v>3.08128095220144E-2</v>
      </c>
      <c r="E6" s="42">
        <v>4.9584070638483045E-2</v>
      </c>
      <c r="F6" s="42">
        <v>1.2172106499670911E-2</v>
      </c>
      <c r="G6" s="42">
        <v>1.7768987667170368E-2</v>
      </c>
      <c r="H6" s="42">
        <v>4.400277811878317E-2</v>
      </c>
      <c r="I6" s="42">
        <v>1.7325115711783606E-2</v>
      </c>
      <c r="J6" s="42">
        <v>4.1505788234830143E-2</v>
      </c>
      <c r="K6" s="43">
        <v>3.1812399128385363E-3</v>
      </c>
      <c r="M6" s="16" t="str">
        <f t="shared" ref="M6:M69" si="0">INDEX($B$5:$K$5,MATCH(MIN($B6:$K6),$B6:$K6,0))</f>
        <v>BANANAS</v>
      </c>
      <c r="N6" s="20" t="b">
        <f t="shared" ref="N6:N69" si="1">$M6 = $A6</f>
        <v>1</v>
      </c>
      <c r="Q6" s="22" t="s">
        <v>7</v>
      </c>
      <c r="R6" s="25">
        <f>IF(ISERR($O$15)," ",$O$15)</f>
        <v>0.2</v>
      </c>
      <c r="S6" s="20">
        <f>(10 - COUNTIF($N6:$N15,"#N/A"))</f>
        <v>10</v>
      </c>
      <c r="U6" s="16" t="str">
        <f t="shared" ref="U6:U69" si="2">INDEX($B$5:$K$5,MATCH(MIN($B6:$K6),$B6:$K6,0))</f>
        <v>BANANAS</v>
      </c>
      <c r="V6" s="16">
        <f>MIN(B6:K6)</f>
        <v>1.1110398170239566E-3</v>
      </c>
      <c r="W6" s="16">
        <f>SMALL(B6:K6,2)-V6</f>
        <v>2.0702000958145797E-3</v>
      </c>
    </row>
    <row r="7" spans="1:23" x14ac:dyDescent="0.25">
      <c r="A7" s="12" t="s">
        <v>63</v>
      </c>
      <c r="B7" s="44">
        <v>1.2871936320953889E-2</v>
      </c>
      <c r="C7" s="45">
        <v>2.569384255080194E-2</v>
      </c>
      <c r="D7" s="45">
        <v>2.3953566486649015E-2</v>
      </c>
      <c r="E7" s="45">
        <v>4.2630737519929074E-2</v>
      </c>
      <c r="F7" s="45">
        <v>2.4568673431173603E-2</v>
      </c>
      <c r="G7" s="45">
        <v>2.7327137580839912E-2</v>
      </c>
      <c r="H7" s="45">
        <v>5.934165499393651E-2</v>
      </c>
      <c r="I7" s="45">
        <v>2.2387221120106209E-2</v>
      </c>
      <c r="J7" s="45">
        <v>5.233439728261495E-2</v>
      </c>
      <c r="K7" s="46">
        <v>1.4664476316408118E-3</v>
      </c>
      <c r="M7" s="18" t="str">
        <f t="shared" si="0"/>
        <v>ANTONIA</v>
      </c>
      <c r="N7" s="17" t="b">
        <f t="shared" si="1"/>
        <v>0</v>
      </c>
      <c r="Q7" s="23" t="s">
        <v>6</v>
      </c>
      <c r="R7" s="26">
        <f>IF(ISERR($O$25)," ",$O$25)</f>
        <v>0.1</v>
      </c>
      <c r="S7" s="17">
        <f>(10 - COUNTIF($N16:$N25,"#N/A"))</f>
        <v>10</v>
      </c>
      <c r="U7" s="18" t="str">
        <f t="shared" si="2"/>
        <v>ANTONIA</v>
      </c>
      <c r="V7" s="18">
        <f t="shared" ref="V7:V70" si="3">MIN(B7:K7)</f>
        <v>1.4664476316408118E-3</v>
      </c>
      <c r="W7" s="18">
        <f t="shared" ref="W7:W70" si="4">SMALL(B7:K7,2)-V7</f>
        <v>1.1405488689313077E-2</v>
      </c>
    </row>
    <row r="8" spans="1:23" x14ac:dyDescent="0.25">
      <c r="A8" s="12" t="s">
        <v>63</v>
      </c>
      <c r="B8" s="44">
        <v>1.8520526336744891E-2</v>
      </c>
      <c r="C8" s="45">
        <v>3.1656805366692464E-2</v>
      </c>
      <c r="D8" s="45">
        <v>3.3226979762977525E-2</v>
      </c>
      <c r="E8" s="45">
        <v>5.3199275492491212E-2</v>
      </c>
      <c r="F8" s="45">
        <v>2.8631141281284571E-2</v>
      </c>
      <c r="G8" s="45">
        <v>3.1162503701478619E-2</v>
      </c>
      <c r="H8" s="45">
        <v>6.6523601604929941E-2</v>
      </c>
      <c r="I8" s="45">
        <v>2.771062630920039E-2</v>
      </c>
      <c r="J8" s="45">
        <v>5.0905549273500578E-2</v>
      </c>
      <c r="K8" s="46">
        <v>6.8476154755923377E-3</v>
      </c>
      <c r="M8" s="18" t="str">
        <f t="shared" si="0"/>
        <v>ANTONIA</v>
      </c>
      <c r="N8" s="17" t="b">
        <f t="shared" si="1"/>
        <v>0</v>
      </c>
      <c r="Q8" s="23" t="s">
        <v>8</v>
      </c>
      <c r="R8" s="26">
        <f>IF(ISERR($O$35)," ",$O$35)</f>
        <v>0</v>
      </c>
      <c r="S8" s="17">
        <f>(10 - COUNTIF($N26:$N35,"#N/A"))</f>
        <v>10</v>
      </c>
      <c r="U8" s="18" t="str">
        <f t="shared" si="2"/>
        <v>ANTONIA</v>
      </c>
      <c r="V8" s="18">
        <f t="shared" si="3"/>
        <v>6.8476154755923377E-3</v>
      </c>
      <c r="W8" s="18">
        <f t="shared" si="4"/>
        <v>1.1672910861152554E-2</v>
      </c>
    </row>
    <row r="9" spans="1:23" x14ac:dyDescent="0.25">
      <c r="A9" s="12" t="s">
        <v>63</v>
      </c>
      <c r="B9" s="44">
        <v>1.6387313735678061E-2</v>
      </c>
      <c r="C9" s="45">
        <v>3.0695149507894773E-2</v>
      </c>
      <c r="D9" s="45">
        <v>3.5265842105851791E-2</v>
      </c>
      <c r="E9" s="45">
        <v>5.673596306836276E-2</v>
      </c>
      <c r="F9" s="45">
        <v>1.9719436451039199E-2</v>
      </c>
      <c r="G9" s="45">
        <v>2.790841313944234E-2</v>
      </c>
      <c r="H9" s="45">
        <v>6.2095450331344643E-2</v>
      </c>
      <c r="I9" s="45">
        <v>2.704421387105032E-2</v>
      </c>
      <c r="J9" s="45">
        <v>5.5807828945082058E-2</v>
      </c>
      <c r="K9" s="46">
        <v>5.1055121254109034E-3</v>
      </c>
      <c r="M9" s="18" t="str">
        <f t="shared" si="0"/>
        <v>ANTONIA</v>
      </c>
      <c r="N9" s="17" t="b">
        <f t="shared" si="1"/>
        <v>0</v>
      </c>
      <c r="Q9" s="23" t="s">
        <v>9</v>
      </c>
      <c r="R9" s="26">
        <f>IF(ISERR($O$45)," ",$O$45)</f>
        <v>0</v>
      </c>
      <c r="S9" s="17">
        <f>(10 - COUNTIF($N36:$N45,"#N/A"))</f>
        <v>10</v>
      </c>
      <c r="U9" s="18" t="str">
        <f t="shared" si="2"/>
        <v>ANTONIA</v>
      </c>
      <c r="V9" s="18">
        <f t="shared" si="3"/>
        <v>5.1055121254109034E-3</v>
      </c>
      <c r="W9" s="18">
        <f t="shared" si="4"/>
        <v>1.1281801610267157E-2</v>
      </c>
    </row>
    <row r="10" spans="1:23" x14ac:dyDescent="0.25">
      <c r="A10" s="12" t="s">
        <v>63</v>
      </c>
      <c r="B10" s="44">
        <v>1.9551011467682913E-2</v>
      </c>
      <c r="C10" s="45">
        <v>3.1772044167792779E-2</v>
      </c>
      <c r="D10" s="45">
        <v>2.3024899363154772E-2</v>
      </c>
      <c r="E10" s="45">
        <v>4.3844188973643172E-2</v>
      </c>
      <c r="F10" s="45">
        <v>1.3459170183890291E-2</v>
      </c>
      <c r="G10" s="45">
        <v>2.0663325034886507E-2</v>
      </c>
      <c r="H10" s="45">
        <v>6.3545919669722575E-2</v>
      </c>
      <c r="I10" s="45">
        <v>1.7697973694508692E-2</v>
      </c>
      <c r="J10" s="45">
        <v>6.3655337610333401E-2</v>
      </c>
      <c r="K10" s="46">
        <v>2.0042559040995347E-3</v>
      </c>
      <c r="M10" s="18" t="str">
        <f t="shared" si="0"/>
        <v>ANTONIA</v>
      </c>
      <c r="N10" s="17" t="b">
        <f t="shared" si="1"/>
        <v>0</v>
      </c>
      <c r="Q10" s="23" t="s">
        <v>10</v>
      </c>
      <c r="R10" s="26">
        <f>IF(ISERR($O$55)," ",$O$55)</f>
        <v>1</v>
      </c>
      <c r="S10" s="17">
        <f>(10 - COUNTIF($N46:$N55,"#N/A"))</f>
        <v>10</v>
      </c>
      <c r="U10" s="18" t="str">
        <f t="shared" si="2"/>
        <v>ANTONIA</v>
      </c>
      <c r="V10" s="18">
        <f t="shared" si="3"/>
        <v>2.0042559040995347E-3</v>
      </c>
      <c r="W10" s="18">
        <f t="shared" si="4"/>
        <v>1.1454914279790757E-2</v>
      </c>
    </row>
    <row r="11" spans="1:23" x14ac:dyDescent="0.25">
      <c r="A11" s="12" t="s">
        <v>63</v>
      </c>
      <c r="B11" s="44">
        <v>2.1686451564394027E-2</v>
      </c>
      <c r="C11" s="45">
        <v>3.4118819899997876E-2</v>
      </c>
      <c r="D11" s="45">
        <v>3.0743987619239313E-2</v>
      </c>
      <c r="E11" s="45">
        <v>5.3520412574126847E-2</v>
      </c>
      <c r="F11" s="45">
        <v>2.3009734381390104E-2</v>
      </c>
      <c r="G11" s="45">
        <v>3.1022774413625775E-2</v>
      </c>
      <c r="H11" s="45">
        <v>6.9520123846596907E-2</v>
      </c>
      <c r="I11" s="45">
        <v>3.0940256084481421E-2</v>
      </c>
      <c r="J11" s="45">
        <v>5.7713367568950985E-2</v>
      </c>
      <c r="K11" s="46">
        <v>5.4935822302666359E-3</v>
      </c>
      <c r="M11" s="18" t="str">
        <f t="shared" si="0"/>
        <v>ANTONIA</v>
      </c>
      <c r="N11" s="17" t="b">
        <f t="shared" si="1"/>
        <v>0</v>
      </c>
      <c r="Q11" s="23" t="s">
        <v>11</v>
      </c>
      <c r="R11" s="26">
        <f>IF(ISERR($O$65)," ",$O$65)</f>
        <v>0</v>
      </c>
      <c r="S11" s="17">
        <f>(10 - COUNTIF($N56:$N65,"#N/A"))</f>
        <v>10</v>
      </c>
      <c r="U11" s="18" t="str">
        <f t="shared" si="2"/>
        <v>ANTONIA</v>
      </c>
      <c r="V11" s="18">
        <f t="shared" si="3"/>
        <v>5.4935822302666359E-3</v>
      </c>
      <c r="W11" s="18">
        <f t="shared" si="4"/>
        <v>1.6192869334127391E-2</v>
      </c>
    </row>
    <row r="12" spans="1:23" x14ac:dyDescent="0.25">
      <c r="A12" s="12" t="s">
        <v>63</v>
      </c>
      <c r="B12" s="44">
        <v>1.4507014394533266E-2</v>
      </c>
      <c r="C12" s="45">
        <v>2.9598783726813613E-2</v>
      </c>
      <c r="D12" s="45">
        <v>2.757560111086782E-2</v>
      </c>
      <c r="E12" s="45">
        <v>4.7429468577517703E-2</v>
      </c>
      <c r="F12" s="45">
        <v>2.4368119549109904E-2</v>
      </c>
      <c r="G12" s="45">
        <v>2.6191289637165341E-2</v>
      </c>
      <c r="H12" s="45">
        <v>6.5583547430833486E-2</v>
      </c>
      <c r="I12" s="45">
        <v>2.4443291232693461E-2</v>
      </c>
      <c r="J12" s="45">
        <v>5.5096250394559079E-2</v>
      </c>
      <c r="K12" s="46">
        <v>3.3555690807464539E-3</v>
      </c>
      <c r="M12" s="18" t="str">
        <f t="shared" si="0"/>
        <v>ANTONIA</v>
      </c>
      <c r="N12" s="17" t="b">
        <f t="shared" si="1"/>
        <v>0</v>
      </c>
      <c r="Q12" s="23" t="s">
        <v>12</v>
      </c>
      <c r="R12" s="26">
        <f>IF(ISERR($O$75)," ",$O$75)</f>
        <v>0</v>
      </c>
      <c r="S12" s="17">
        <f>(10 - COUNTIF($N66:$N75,"#N/A"))</f>
        <v>10</v>
      </c>
      <c r="U12" s="18" t="str">
        <f t="shared" si="2"/>
        <v>ANTONIA</v>
      </c>
      <c r="V12" s="18">
        <f t="shared" si="3"/>
        <v>3.3555690807464539E-3</v>
      </c>
      <c r="W12" s="18">
        <f t="shared" si="4"/>
        <v>1.1151445313786812E-2</v>
      </c>
    </row>
    <row r="13" spans="1:23" x14ac:dyDescent="0.25">
      <c r="A13" s="12" t="s">
        <v>63</v>
      </c>
      <c r="B13" s="44">
        <v>1.7619878752911322E-2</v>
      </c>
      <c r="C13" s="45">
        <v>3.0878966036268357E-2</v>
      </c>
      <c r="D13" s="45">
        <v>2.9848928336551249E-2</v>
      </c>
      <c r="E13" s="45">
        <v>5.5500553393635806E-2</v>
      </c>
      <c r="F13" s="45">
        <v>1.6572189373354154E-2</v>
      </c>
      <c r="G13" s="45">
        <v>2.3367396406917519E-2</v>
      </c>
      <c r="H13" s="45">
        <v>6.3278018142740713E-2</v>
      </c>
      <c r="I13" s="45">
        <v>2.0856566757657138E-2</v>
      </c>
      <c r="J13" s="45">
        <v>5.7603913902764106E-2</v>
      </c>
      <c r="K13" s="46">
        <v>2.0235202072389352E-3</v>
      </c>
      <c r="M13" s="18" t="str">
        <f t="shared" si="0"/>
        <v>ANTONIA</v>
      </c>
      <c r="N13" s="17" t="b">
        <f t="shared" si="1"/>
        <v>0</v>
      </c>
      <c r="Q13" s="23" t="s">
        <v>13</v>
      </c>
      <c r="R13" s="26">
        <f>IF(ISERR($O$85)," ",$O$85)</f>
        <v>0.2</v>
      </c>
      <c r="S13" s="17">
        <f>(10 - COUNTIF($N76:$N85,"#N/A"))</f>
        <v>10</v>
      </c>
      <c r="U13" s="18" t="str">
        <f t="shared" si="2"/>
        <v>ANTONIA</v>
      </c>
      <c r="V13" s="18">
        <f t="shared" si="3"/>
        <v>2.0235202072389352E-3</v>
      </c>
      <c r="W13" s="18">
        <f t="shared" si="4"/>
        <v>1.4548669166115219E-2</v>
      </c>
    </row>
    <row r="14" spans="1:23" ht="15.75" thickBot="1" x14ac:dyDescent="0.3">
      <c r="A14" s="12" t="s">
        <v>63</v>
      </c>
      <c r="B14" s="44">
        <v>2.0897866988594069E-2</v>
      </c>
      <c r="C14" s="45">
        <v>3.1945629571427395E-2</v>
      </c>
      <c r="D14" s="45">
        <v>1.5839130893626929E-2</v>
      </c>
      <c r="E14" s="45">
        <v>3.9571498787280973E-2</v>
      </c>
      <c r="F14" s="45">
        <v>1.9056365198860489E-2</v>
      </c>
      <c r="G14" s="45">
        <v>2.4032373064352602E-2</v>
      </c>
      <c r="H14" s="45">
        <v>6.6762678378703699E-2</v>
      </c>
      <c r="I14" s="45">
        <v>1.7328708159142163E-2</v>
      </c>
      <c r="J14" s="45">
        <v>6.4577143571977608E-2</v>
      </c>
      <c r="K14" s="46">
        <v>1.588286794145792E-3</v>
      </c>
      <c r="M14" s="18" t="str">
        <f t="shared" si="0"/>
        <v>ANTONIA</v>
      </c>
      <c r="N14" s="17" t="b">
        <f t="shared" si="1"/>
        <v>0</v>
      </c>
      <c r="Q14" s="23" t="s">
        <v>14</v>
      </c>
      <c r="R14" s="26">
        <f>IF(ISERR($O$95)," ",$O$95)</f>
        <v>0.2</v>
      </c>
      <c r="S14" s="17">
        <f>(10 - COUNTIF($N86:$N95,"#N/A"))</f>
        <v>10</v>
      </c>
      <c r="U14" s="18" t="str">
        <f t="shared" si="2"/>
        <v>ANTONIA</v>
      </c>
      <c r="V14" s="18">
        <f t="shared" si="3"/>
        <v>1.588286794145792E-3</v>
      </c>
      <c r="W14" s="18">
        <f t="shared" si="4"/>
        <v>1.4250844099481137E-2</v>
      </c>
    </row>
    <row r="15" spans="1:23" ht="15.75" thickBot="1" x14ac:dyDescent="0.3">
      <c r="A15" s="13" t="s">
        <v>63</v>
      </c>
      <c r="B15" s="47">
        <v>4.0167182908310978E-3</v>
      </c>
      <c r="C15" s="48">
        <v>1.4973881074880735E-2</v>
      </c>
      <c r="D15" s="48">
        <v>2.8341410070624559E-2</v>
      </c>
      <c r="E15" s="48">
        <v>4.3442029728830225E-2</v>
      </c>
      <c r="F15" s="48">
        <v>1.2784315298086255E-2</v>
      </c>
      <c r="G15" s="48">
        <v>2.0900056577170978E-2</v>
      </c>
      <c r="H15" s="48">
        <v>4.3027099725633719E-2</v>
      </c>
      <c r="I15" s="48">
        <v>1.8950020649951299E-2</v>
      </c>
      <c r="J15" s="48">
        <v>4.3345623004996572E-2</v>
      </c>
      <c r="K15" s="49">
        <v>5.3544291284349441E-3</v>
      </c>
      <c r="M15" s="19" t="str">
        <f t="shared" si="0"/>
        <v>BANANAS</v>
      </c>
      <c r="N15" s="21" t="b">
        <f t="shared" si="1"/>
        <v>1</v>
      </c>
      <c r="O15" s="30">
        <f>COUNTIF($N6:$N15,TRUE)/(10 - COUNTIF($N6:$N15,"#N/A"))</f>
        <v>0.2</v>
      </c>
      <c r="Q15" s="24" t="s">
        <v>15</v>
      </c>
      <c r="R15" s="27">
        <f>IF(ISERR($O$105)," ",$O$105)</f>
        <v>0.9</v>
      </c>
      <c r="S15" s="21">
        <f>(10 - COUNTIF($N96:$N105,"#N/A"))</f>
        <v>10</v>
      </c>
      <c r="U15" s="19" t="str">
        <f t="shared" si="2"/>
        <v>BANANAS</v>
      </c>
      <c r="V15" s="19">
        <f t="shared" si="3"/>
        <v>4.0167182908310978E-3</v>
      </c>
      <c r="W15" s="19">
        <f t="shared" si="4"/>
        <v>1.3377108376038463E-3</v>
      </c>
    </row>
    <row r="16" spans="1:23" ht="15.75" thickBot="1" x14ac:dyDescent="0.3">
      <c r="A16" s="11" t="s">
        <v>64</v>
      </c>
      <c r="B16" s="41">
        <v>3.6985686558612257E-3</v>
      </c>
      <c r="C16" s="42">
        <v>3.4357214904078698E-3</v>
      </c>
      <c r="D16" s="42">
        <v>1.8967855704496953E-2</v>
      </c>
      <c r="E16" s="42">
        <v>3.7861169608089495E-2</v>
      </c>
      <c r="F16" s="42">
        <v>5.810042378009507E-3</v>
      </c>
      <c r="G16" s="42">
        <v>2.4184296701589607E-2</v>
      </c>
      <c r="H16" s="42">
        <v>1.7114040882266202E-2</v>
      </c>
      <c r="I16" s="42">
        <v>1.5216193920244175E-2</v>
      </c>
      <c r="J16" s="42">
        <v>2.7585327938283666E-2</v>
      </c>
      <c r="K16" s="43">
        <v>9.8550815981739495E-3</v>
      </c>
      <c r="M16" s="16" t="str">
        <f t="shared" si="0"/>
        <v>MISSISSIPPI</v>
      </c>
      <c r="N16" s="20" t="b">
        <f t="shared" si="1"/>
        <v>1</v>
      </c>
      <c r="U16" s="16" t="str">
        <f t="shared" si="2"/>
        <v>MISSISSIPPI</v>
      </c>
      <c r="V16" s="16">
        <f t="shared" si="3"/>
        <v>3.4357214904078698E-3</v>
      </c>
      <c r="W16" s="16">
        <f t="shared" si="4"/>
        <v>2.6284716545335596E-4</v>
      </c>
    </row>
    <row r="17" spans="1:23" ht="15.75" thickBot="1" x14ac:dyDescent="0.3">
      <c r="A17" s="12" t="s">
        <v>64</v>
      </c>
      <c r="B17" s="44">
        <v>2.1148796714490353E-2</v>
      </c>
      <c r="C17" s="45">
        <v>2.3484953535790692E-2</v>
      </c>
      <c r="D17" s="45">
        <v>2.4125780435874246E-2</v>
      </c>
      <c r="E17" s="45">
        <v>4.9238487347966119E-2</v>
      </c>
      <c r="F17" s="45">
        <v>1.3578280051628755E-2</v>
      </c>
      <c r="G17" s="45">
        <v>3.2334173759235613E-2</v>
      </c>
      <c r="H17" s="45">
        <v>5.1326597963416681E-2</v>
      </c>
      <c r="I17" s="45">
        <v>2.945340326821369E-2</v>
      </c>
      <c r="J17" s="45">
        <v>5.2986880250250445E-2</v>
      </c>
      <c r="K17" s="46">
        <v>1.0080117732170074E-3</v>
      </c>
      <c r="M17" s="18" t="str">
        <f t="shared" si="0"/>
        <v>ANTONIA</v>
      </c>
      <c r="N17" s="17" t="b">
        <f t="shared" si="1"/>
        <v>0</v>
      </c>
      <c r="Q17" s="61" t="s">
        <v>21</v>
      </c>
      <c r="R17" s="126">
        <f>COUNTIF($N6:$N105,TRUE)/(100 - COUNTIF($N6:$N105,"#N/A"))</f>
        <v>0.26</v>
      </c>
      <c r="S17" s="127"/>
      <c r="U17" s="18" t="str">
        <f t="shared" si="2"/>
        <v>ANTONIA</v>
      </c>
      <c r="V17" s="18">
        <f t="shared" si="3"/>
        <v>1.0080117732170074E-3</v>
      </c>
      <c r="W17" s="18">
        <f t="shared" si="4"/>
        <v>1.2570268278411748E-2</v>
      </c>
    </row>
    <row r="18" spans="1:23" x14ac:dyDescent="0.25">
      <c r="A18" s="12" t="s">
        <v>64</v>
      </c>
      <c r="B18" s="44">
        <v>1.5014235093594591E-2</v>
      </c>
      <c r="C18" s="45">
        <v>1.6504042290513249E-2</v>
      </c>
      <c r="D18" s="45">
        <v>2.167927552204859E-2</v>
      </c>
      <c r="E18" s="45">
        <v>4.4235944342755809E-2</v>
      </c>
      <c r="F18" s="45">
        <v>8.4452644919075573E-3</v>
      </c>
      <c r="G18" s="45">
        <v>2.6976581129560133E-2</v>
      </c>
      <c r="H18" s="45">
        <v>3.9493117487438029E-2</v>
      </c>
      <c r="I18" s="45">
        <v>2.1531294952891841E-2</v>
      </c>
      <c r="J18" s="45">
        <v>4.4159881373731863E-2</v>
      </c>
      <c r="K18" s="46">
        <v>2.5973771494621559E-3</v>
      </c>
      <c r="M18" s="18" t="str">
        <f t="shared" si="0"/>
        <v>ANTONIA</v>
      </c>
      <c r="N18" s="17" t="b">
        <f t="shared" si="1"/>
        <v>0</v>
      </c>
      <c r="U18" s="18" t="str">
        <f t="shared" si="2"/>
        <v>ANTONIA</v>
      </c>
      <c r="V18" s="18">
        <f t="shared" si="3"/>
        <v>2.5973771494621559E-3</v>
      </c>
      <c r="W18" s="18">
        <f t="shared" si="4"/>
        <v>5.8478873424454014E-3</v>
      </c>
    </row>
    <row r="19" spans="1:23" x14ac:dyDescent="0.25">
      <c r="A19" s="12" t="s">
        <v>64</v>
      </c>
      <c r="B19" s="44">
        <v>2.0615856908960228E-2</v>
      </c>
      <c r="C19" s="45">
        <v>2.2673353708702368E-2</v>
      </c>
      <c r="D19" s="45">
        <v>1.8924309215162395E-2</v>
      </c>
      <c r="E19" s="45">
        <v>4.461410949265722E-2</v>
      </c>
      <c r="F19" s="45">
        <v>8.8189599818618708E-3</v>
      </c>
      <c r="G19" s="45">
        <v>2.5829529214526449E-2</v>
      </c>
      <c r="H19" s="45">
        <v>4.9255783961927355E-2</v>
      </c>
      <c r="I19" s="45">
        <v>2.0729837076454712E-2</v>
      </c>
      <c r="J19" s="45">
        <v>5.405301241920564E-2</v>
      </c>
      <c r="K19" s="46">
        <v>3.1119799852255478E-3</v>
      </c>
      <c r="M19" s="18" t="str">
        <f t="shared" si="0"/>
        <v>ANTONIA</v>
      </c>
      <c r="N19" s="17" t="b">
        <f t="shared" si="1"/>
        <v>0</v>
      </c>
      <c r="U19" s="18" t="str">
        <f t="shared" si="2"/>
        <v>ANTONIA</v>
      </c>
      <c r="V19" s="18">
        <f t="shared" si="3"/>
        <v>3.1119799852255478E-3</v>
      </c>
      <c r="W19" s="18">
        <f t="shared" si="4"/>
        <v>5.706979996636323E-3</v>
      </c>
    </row>
    <row r="20" spans="1:23" x14ac:dyDescent="0.25">
      <c r="A20" s="12" t="s">
        <v>64</v>
      </c>
      <c r="B20" s="44">
        <v>2.4883395206674638E-2</v>
      </c>
      <c r="C20" s="45">
        <v>3.0405351461437982E-2</v>
      </c>
      <c r="D20" s="45">
        <v>2.4499862997119981E-2</v>
      </c>
      <c r="E20" s="45">
        <v>5.0566078466286454E-2</v>
      </c>
      <c r="F20" s="45">
        <v>1.6419891595569766E-2</v>
      </c>
      <c r="G20" s="45">
        <v>3.1838015861122552E-2</v>
      </c>
      <c r="H20" s="45">
        <v>6.0776757090622732E-2</v>
      </c>
      <c r="I20" s="45">
        <v>3.0223024900678436E-2</v>
      </c>
      <c r="J20" s="45">
        <v>5.6554576524151065E-2</v>
      </c>
      <c r="K20" s="46">
        <v>3.6934320692275854E-3</v>
      </c>
      <c r="M20" s="18" t="str">
        <f t="shared" si="0"/>
        <v>ANTONIA</v>
      </c>
      <c r="N20" s="17" t="b">
        <f t="shared" si="1"/>
        <v>0</v>
      </c>
      <c r="U20" s="18" t="str">
        <f t="shared" si="2"/>
        <v>ANTONIA</v>
      </c>
      <c r="V20" s="18">
        <f t="shared" si="3"/>
        <v>3.6934320692275854E-3</v>
      </c>
      <c r="W20" s="18">
        <f t="shared" si="4"/>
        <v>1.2726459526342181E-2</v>
      </c>
    </row>
    <row r="21" spans="1:23" x14ac:dyDescent="0.25">
      <c r="A21" s="12" t="s">
        <v>64</v>
      </c>
      <c r="B21" s="44">
        <v>1.621914721545524E-2</v>
      </c>
      <c r="C21" s="45">
        <v>2.0560770014041843E-2</v>
      </c>
      <c r="D21" s="45">
        <v>2.4517200847650612E-2</v>
      </c>
      <c r="E21" s="45">
        <v>4.0757914231230472E-2</v>
      </c>
      <c r="F21" s="45">
        <v>1.331884332297982E-2</v>
      </c>
      <c r="G21" s="45">
        <v>3.2861119973749846E-2</v>
      </c>
      <c r="H21" s="45">
        <v>4.3630438849733139E-2</v>
      </c>
      <c r="I21" s="45">
        <v>2.9999613837946325E-2</v>
      </c>
      <c r="J21" s="45">
        <v>4.3994216578229162E-2</v>
      </c>
      <c r="K21" s="46">
        <v>2.4069051894242341E-3</v>
      </c>
      <c r="M21" s="18" t="str">
        <f t="shared" si="0"/>
        <v>ANTONIA</v>
      </c>
      <c r="N21" s="17" t="b">
        <f t="shared" si="1"/>
        <v>0</v>
      </c>
      <c r="U21" s="18" t="str">
        <f t="shared" si="2"/>
        <v>ANTONIA</v>
      </c>
      <c r="V21" s="18">
        <f t="shared" si="3"/>
        <v>2.4069051894242341E-3</v>
      </c>
      <c r="W21" s="18">
        <f t="shared" si="4"/>
        <v>1.0911938133555586E-2</v>
      </c>
    </row>
    <row r="22" spans="1:23" x14ac:dyDescent="0.25">
      <c r="A22" s="12" t="s">
        <v>64</v>
      </c>
      <c r="B22" s="44">
        <v>2.0040414246518812E-2</v>
      </c>
      <c r="C22" s="45">
        <v>2.1961034396682511E-2</v>
      </c>
      <c r="D22" s="45">
        <v>2.0439950996076137E-2</v>
      </c>
      <c r="E22" s="45">
        <v>4.5544586913392873E-2</v>
      </c>
      <c r="F22" s="45">
        <v>1.2760473680444473E-2</v>
      </c>
      <c r="G22" s="45">
        <v>3.2125991007092056E-2</v>
      </c>
      <c r="H22" s="45">
        <v>4.9854493620792556E-2</v>
      </c>
      <c r="I22" s="45">
        <v>2.7113632128623694E-2</v>
      </c>
      <c r="J22" s="45">
        <v>5.1931684099855241E-2</v>
      </c>
      <c r="K22" s="46">
        <v>4.2357598598465745E-4</v>
      </c>
      <c r="M22" s="18" t="str">
        <f t="shared" si="0"/>
        <v>ANTONIA</v>
      </c>
      <c r="N22" s="17" t="b">
        <f t="shared" si="1"/>
        <v>0</v>
      </c>
      <c r="U22" s="18" t="str">
        <f t="shared" si="2"/>
        <v>ANTONIA</v>
      </c>
      <c r="V22" s="18">
        <f t="shared" si="3"/>
        <v>4.2357598598465745E-4</v>
      </c>
      <c r="W22" s="18">
        <f t="shared" si="4"/>
        <v>1.2336897694459815E-2</v>
      </c>
    </row>
    <row r="23" spans="1:23" x14ac:dyDescent="0.25">
      <c r="A23" s="12" t="s">
        <v>64</v>
      </c>
      <c r="B23" s="44">
        <v>2.8614052806874429E-3</v>
      </c>
      <c r="C23" s="45">
        <v>5.9573634210417642E-3</v>
      </c>
      <c r="D23" s="45">
        <v>1.6195417749258229E-2</v>
      </c>
      <c r="E23" s="45">
        <v>2.5763746175670413E-2</v>
      </c>
      <c r="F23" s="45">
        <v>3.370422556248226E-4</v>
      </c>
      <c r="G23" s="45">
        <v>3.2491557684455767E-2</v>
      </c>
      <c r="H23" s="45">
        <v>8.18302614093247E-3</v>
      </c>
      <c r="I23" s="45">
        <v>2.2510070695779823E-2</v>
      </c>
      <c r="J23" s="45">
        <v>2.8377627592706664E-2</v>
      </c>
      <c r="K23" s="46">
        <v>1.1468099070271319E-2</v>
      </c>
      <c r="M23" s="18" t="b">
        <f t="shared" si="0"/>
        <v>1</v>
      </c>
      <c r="N23" s="17" t="b">
        <f t="shared" si="1"/>
        <v>0</v>
      </c>
      <c r="U23" s="18" t="b">
        <f t="shared" si="2"/>
        <v>1</v>
      </c>
      <c r="V23" s="18">
        <f t="shared" si="3"/>
        <v>3.370422556248226E-4</v>
      </c>
      <c r="W23" s="18">
        <f t="shared" si="4"/>
        <v>2.5243630250626203E-3</v>
      </c>
    </row>
    <row r="24" spans="1:23" ht="15.75" thickBot="1" x14ac:dyDescent="0.3">
      <c r="A24" s="12" t="s">
        <v>64</v>
      </c>
      <c r="B24" s="44">
        <v>1.5225675797340077E-2</v>
      </c>
      <c r="C24" s="45">
        <v>1.8584034529264673E-2</v>
      </c>
      <c r="D24" s="45">
        <v>2.4524869622310673E-2</v>
      </c>
      <c r="E24" s="45">
        <v>4.7122969365327574E-2</v>
      </c>
      <c r="F24" s="45">
        <v>1.0232757702260641E-2</v>
      </c>
      <c r="G24" s="45">
        <v>2.9740063786181166E-2</v>
      </c>
      <c r="H24" s="50">
        <v>4.3199646744131681E-2</v>
      </c>
      <c r="I24" s="45">
        <v>2.5250025944326099E-2</v>
      </c>
      <c r="J24" s="45">
        <v>4.6438832440532346E-2</v>
      </c>
      <c r="K24" s="46">
        <v>4.3384450004928937E-4</v>
      </c>
      <c r="M24" s="18" t="str">
        <f t="shared" si="0"/>
        <v>ANTONIA</v>
      </c>
      <c r="N24" s="17" t="b">
        <f t="shared" si="1"/>
        <v>0</v>
      </c>
      <c r="U24" s="18" t="str">
        <f t="shared" si="2"/>
        <v>ANTONIA</v>
      </c>
      <c r="V24" s="18">
        <f t="shared" si="3"/>
        <v>4.3384450004928937E-4</v>
      </c>
      <c r="W24" s="18">
        <f t="shared" si="4"/>
        <v>9.7989132022113512E-3</v>
      </c>
    </row>
    <row r="25" spans="1:23" ht="15.75" thickBot="1" x14ac:dyDescent="0.3">
      <c r="A25" s="13" t="s">
        <v>64</v>
      </c>
      <c r="B25" s="47">
        <v>7.5760084076412076E-3</v>
      </c>
      <c r="C25" s="48">
        <v>1.2541542609360842E-2</v>
      </c>
      <c r="D25" s="48">
        <v>2.4123465918527598E-2</v>
      </c>
      <c r="E25" s="48">
        <v>5.2256895653828267E-2</v>
      </c>
      <c r="F25" s="48">
        <v>1.2011653187906909E-2</v>
      </c>
      <c r="G25" s="48">
        <v>2.9624084897440818E-2</v>
      </c>
      <c r="H25" s="48">
        <v>3.8788907961241487E-2</v>
      </c>
      <c r="I25" s="48">
        <v>2.2906355386700668E-2</v>
      </c>
      <c r="J25" s="48">
        <v>3.8088516925652863E-2</v>
      </c>
      <c r="K25" s="49">
        <v>6.1337567742846683E-4</v>
      </c>
      <c r="M25" s="19" t="str">
        <f t="shared" si="0"/>
        <v>ANTONIA</v>
      </c>
      <c r="N25" s="21" t="b">
        <f t="shared" si="1"/>
        <v>0</v>
      </c>
      <c r="O25" s="30">
        <f>COUNTIF($N16:$N25,TRUE)/(10 - COUNTIF($N16:$N25,"#N/A"))</f>
        <v>0.1</v>
      </c>
      <c r="U25" s="19" t="str">
        <f t="shared" si="2"/>
        <v>ANTONIA</v>
      </c>
      <c r="V25" s="19">
        <f t="shared" si="3"/>
        <v>6.1337567742846683E-4</v>
      </c>
      <c r="W25" s="19">
        <f t="shared" si="4"/>
        <v>6.9626327302127408E-3</v>
      </c>
    </row>
    <row r="26" spans="1:23" x14ac:dyDescent="0.25">
      <c r="A26" s="11" t="s">
        <v>65</v>
      </c>
      <c r="B26" s="41">
        <v>3.5310938851371348E-2</v>
      </c>
      <c r="C26" s="42">
        <v>4.9791325773527309E-2</v>
      </c>
      <c r="D26" s="42">
        <v>3.0558467266005584E-3</v>
      </c>
      <c r="E26" s="42">
        <v>1.9381307422157282E-2</v>
      </c>
      <c r="F26" s="42">
        <v>1.3444891613101341E-2</v>
      </c>
      <c r="G26" s="42">
        <v>1.4941877128507017E-2</v>
      </c>
      <c r="H26" s="42">
        <v>8.3944259029593071E-2</v>
      </c>
      <c r="I26" s="42">
        <v>1.2275644733902302E-2</v>
      </c>
      <c r="J26" s="42">
        <v>8.4979995371431499E-2</v>
      </c>
      <c r="K26" s="43">
        <v>2.7004789120704323E-3</v>
      </c>
      <c r="M26" s="16" t="str">
        <f t="shared" si="0"/>
        <v>ANTONIA</v>
      </c>
      <c r="N26" s="20" t="b">
        <f t="shared" si="1"/>
        <v>0</v>
      </c>
      <c r="U26" s="16" t="str">
        <f t="shared" si="2"/>
        <v>ANTONIA</v>
      </c>
      <c r="V26" s="16">
        <f t="shared" si="3"/>
        <v>2.7004789120704323E-3</v>
      </c>
      <c r="W26" s="16">
        <f t="shared" si="4"/>
        <v>3.5536781453012617E-4</v>
      </c>
    </row>
    <row r="27" spans="1:23" x14ac:dyDescent="0.25">
      <c r="A27" s="12" t="s">
        <v>65</v>
      </c>
      <c r="B27" s="44">
        <v>5.072373024209046E-2</v>
      </c>
      <c r="C27" s="45">
        <v>6.2412546033842893E-2</v>
      </c>
      <c r="D27" s="45">
        <v>1.3803998237921972E-2</v>
      </c>
      <c r="E27" s="45">
        <v>4.3783027167251354E-2</v>
      </c>
      <c r="F27" s="45">
        <v>1.940932305432351E-2</v>
      </c>
      <c r="G27" s="45">
        <v>2.7316965756453662E-2</v>
      </c>
      <c r="H27" s="45">
        <v>0.10218695770282571</v>
      </c>
      <c r="I27" s="45">
        <v>2.7810108715776591E-2</v>
      </c>
      <c r="J27" s="45">
        <v>9.5017084206914543E-2</v>
      </c>
      <c r="K27" s="46">
        <v>6.8518678406652919E-3</v>
      </c>
      <c r="M27" s="18" t="str">
        <f t="shared" si="0"/>
        <v>ANTONIA</v>
      </c>
      <c r="N27" s="17" t="b">
        <f t="shared" si="1"/>
        <v>0</v>
      </c>
      <c r="U27" s="18" t="str">
        <f t="shared" si="2"/>
        <v>ANTONIA</v>
      </c>
      <c r="V27" s="18">
        <f t="shared" si="3"/>
        <v>6.8518678406652919E-3</v>
      </c>
      <c r="W27" s="18">
        <f t="shared" si="4"/>
        <v>6.9521303972566798E-3</v>
      </c>
    </row>
    <row r="28" spans="1:23" x14ac:dyDescent="0.25">
      <c r="A28" s="12" t="s">
        <v>65</v>
      </c>
      <c r="B28" s="44">
        <v>4.1088070144626065E-2</v>
      </c>
      <c r="C28" s="45">
        <v>5.3774871971493138E-2</v>
      </c>
      <c r="D28" s="45">
        <v>1.8088895703154556E-3</v>
      </c>
      <c r="E28" s="45">
        <v>2.4208687914690982E-2</v>
      </c>
      <c r="F28" s="45">
        <v>1.5919678025874275E-2</v>
      </c>
      <c r="G28" s="45">
        <v>2.0213066631553145E-2</v>
      </c>
      <c r="H28" s="45">
        <v>9.3290682200873512E-2</v>
      </c>
      <c r="I28" s="45">
        <v>1.8904364146293637E-2</v>
      </c>
      <c r="J28" s="45">
        <v>9.1950228723719898E-2</v>
      </c>
      <c r="K28" s="46">
        <v>1.7135153860735816E-3</v>
      </c>
      <c r="M28" s="18" t="str">
        <f t="shared" si="0"/>
        <v>ANTONIA</v>
      </c>
      <c r="N28" s="17" t="b">
        <f t="shared" si="1"/>
        <v>0</v>
      </c>
      <c r="U28" s="18" t="str">
        <f t="shared" si="2"/>
        <v>ANTONIA</v>
      </c>
      <c r="V28" s="18">
        <f t="shared" si="3"/>
        <v>1.7135153860735816E-3</v>
      </c>
      <c r="W28" s="18">
        <f t="shared" si="4"/>
        <v>9.5374184241873994E-5</v>
      </c>
    </row>
    <row r="29" spans="1:23" x14ac:dyDescent="0.25">
      <c r="A29" s="12" t="s">
        <v>65</v>
      </c>
      <c r="B29" s="44">
        <v>3.6516587768218797E-2</v>
      </c>
      <c r="C29" s="45">
        <v>4.7927891243779136E-2</v>
      </c>
      <c r="D29" s="45">
        <v>7.6135826293585729E-3</v>
      </c>
      <c r="E29" s="45">
        <v>3.0477948723909007E-2</v>
      </c>
      <c r="F29" s="45">
        <v>9.3172341382461998E-3</v>
      </c>
      <c r="G29" s="45">
        <v>1.7252543230180696E-2</v>
      </c>
      <c r="H29" s="45">
        <v>7.9874863998273926E-2</v>
      </c>
      <c r="I29" s="45">
        <v>1.6667262901887608E-2</v>
      </c>
      <c r="J29" s="45">
        <v>7.8373702536010614E-2</v>
      </c>
      <c r="K29" s="46">
        <v>1.6334592465718015E-3</v>
      </c>
      <c r="M29" s="18" t="str">
        <f t="shared" si="0"/>
        <v>ANTONIA</v>
      </c>
      <c r="N29" s="17" t="b">
        <f t="shared" si="1"/>
        <v>0</v>
      </c>
      <c r="U29" s="18" t="str">
        <f t="shared" si="2"/>
        <v>ANTONIA</v>
      </c>
      <c r="V29" s="18">
        <f t="shared" si="3"/>
        <v>1.6334592465718015E-3</v>
      </c>
      <c r="W29" s="18">
        <f t="shared" si="4"/>
        <v>5.9801233827867714E-3</v>
      </c>
    </row>
    <row r="30" spans="1:23" x14ac:dyDescent="0.25">
      <c r="A30" s="12" t="s">
        <v>65</v>
      </c>
      <c r="B30" s="44">
        <v>4.0678167731902651E-2</v>
      </c>
      <c r="C30" s="45">
        <v>5.0724295114315768E-2</v>
      </c>
      <c r="D30" s="45">
        <v>5.728318439935598E-3</v>
      </c>
      <c r="E30" s="45">
        <v>2.6605869012821665E-2</v>
      </c>
      <c r="F30" s="45">
        <v>1.6264859287710619E-2</v>
      </c>
      <c r="G30" s="45">
        <v>2.4045022529237549E-2</v>
      </c>
      <c r="H30" s="45">
        <v>8.6505862945601336E-2</v>
      </c>
      <c r="I30" s="45">
        <v>2.1449556541256402E-2</v>
      </c>
      <c r="J30" s="45">
        <v>8.5381104022824297E-2</v>
      </c>
      <c r="K30" s="46">
        <v>2.1139822052466256E-4</v>
      </c>
      <c r="M30" s="18" t="str">
        <f t="shared" si="0"/>
        <v>ANTONIA</v>
      </c>
      <c r="N30" s="17" t="b">
        <f t="shared" si="1"/>
        <v>0</v>
      </c>
      <c r="U30" s="18" t="str">
        <f t="shared" si="2"/>
        <v>ANTONIA</v>
      </c>
      <c r="V30" s="18">
        <f t="shared" si="3"/>
        <v>2.1139822052466256E-4</v>
      </c>
      <c r="W30" s="18">
        <f t="shared" si="4"/>
        <v>5.5169202194109354E-3</v>
      </c>
    </row>
    <row r="31" spans="1:23" x14ac:dyDescent="0.25">
      <c r="A31" s="12" t="s">
        <v>65</v>
      </c>
      <c r="B31" s="44">
        <v>5.2808830258115676E-2</v>
      </c>
      <c r="C31" s="45">
        <v>6.0046206079811537E-2</v>
      </c>
      <c r="D31" s="45">
        <v>6.4680218807334489E-3</v>
      </c>
      <c r="E31" s="45">
        <v>2.9379451480062768E-2</v>
      </c>
      <c r="F31" s="45">
        <v>1.5620213290197638E-2</v>
      </c>
      <c r="G31" s="45">
        <v>2.889600242696827E-2</v>
      </c>
      <c r="H31" s="45">
        <v>9.7119849380458659E-2</v>
      </c>
      <c r="I31" s="45">
        <v>2.9076547108170772E-2</v>
      </c>
      <c r="J31" s="45">
        <v>9.6156605729964123E-2</v>
      </c>
      <c r="K31" s="46">
        <v>3.664721465989916E-3</v>
      </c>
      <c r="M31" s="18" t="str">
        <f t="shared" si="0"/>
        <v>ANTONIA</v>
      </c>
      <c r="N31" s="17" t="b">
        <f t="shared" si="1"/>
        <v>0</v>
      </c>
      <c r="U31" s="18" t="str">
        <f t="shared" si="2"/>
        <v>ANTONIA</v>
      </c>
      <c r="V31" s="18">
        <f t="shared" si="3"/>
        <v>3.664721465989916E-3</v>
      </c>
      <c r="W31" s="18">
        <f t="shared" si="4"/>
        <v>2.8033004147435328E-3</v>
      </c>
    </row>
    <row r="32" spans="1:23" x14ac:dyDescent="0.25">
      <c r="A32" s="12" t="s">
        <v>65</v>
      </c>
      <c r="B32" s="44">
        <v>4.5943464198947286E-2</v>
      </c>
      <c r="C32" s="45">
        <v>5.3699965131937796E-2</v>
      </c>
      <c r="D32" s="45">
        <v>9.7614701274660876E-3</v>
      </c>
      <c r="E32" s="45">
        <v>3.2680226850880276E-2</v>
      </c>
      <c r="F32" s="45">
        <v>1.3877916855617213E-2</v>
      </c>
      <c r="G32" s="45">
        <v>2.915785529372808E-2</v>
      </c>
      <c r="H32" s="45">
        <v>9.0117253836802108E-2</v>
      </c>
      <c r="I32" s="45">
        <v>2.9709798642677872E-2</v>
      </c>
      <c r="J32" s="45">
        <v>9.0094896404533734E-2</v>
      </c>
      <c r="K32" s="46">
        <v>2.6642568864298291E-3</v>
      </c>
      <c r="M32" s="18" t="str">
        <f t="shared" si="0"/>
        <v>ANTONIA</v>
      </c>
      <c r="N32" s="17" t="b">
        <f t="shared" si="1"/>
        <v>0</v>
      </c>
      <c r="U32" s="18" t="str">
        <f t="shared" si="2"/>
        <v>ANTONIA</v>
      </c>
      <c r="V32" s="18">
        <f t="shared" si="3"/>
        <v>2.6642568864298291E-3</v>
      </c>
      <c r="W32" s="18">
        <f t="shared" si="4"/>
        <v>7.0972132410362584E-3</v>
      </c>
    </row>
    <row r="33" spans="1:23" x14ac:dyDescent="0.25">
      <c r="A33" s="12" t="s">
        <v>65</v>
      </c>
      <c r="B33" s="44">
        <v>5.0810289890396355E-2</v>
      </c>
      <c r="C33" s="45">
        <v>6.1800418547678503E-2</v>
      </c>
      <c r="D33" s="45">
        <v>1.6036301045726647E-2</v>
      </c>
      <c r="E33" s="45">
        <v>4.1813351213699196E-2</v>
      </c>
      <c r="F33" s="45">
        <v>1.9215390342206769E-2</v>
      </c>
      <c r="G33" s="45">
        <v>3.2023648391884249E-2</v>
      </c>
      <c r="H33" s="45">
        <v>0.10011239915314483</v>
      </c>
      <c r="I33" s="45">
        <v>3.0342121285155919E-2</v>
      </c>
      <c r="J33" s="45">
        <v>9.378897565893593E-2</v>
      </c>
      <c r="K33" s="46">
        <v>8.0033325025260851E-3</v>
      </c>
      <c r="M33" s="18" t="str">
        <f t="shared" si="0"/>
        <v>ANTONIA</v>
      </c>
      <c r="N33" s="17" t="b">
        <f t="shared" si="1"/>
        <v>0</v>
      </c>
      <c r="U33" s="18" t="str">
        <f t="shared" si="2"/>
        <v>ANTONIA</v>
      </c>
      <c r="V33" s="18">
        <f t="shared" si="3"/>
        <v>8.0033325025260851E-3</v>
      </c>
      <c r="W33" s="18">
        <f t="shared" si="4"/>
        <v>8.0329685432005624E-3</v>
      </c>
    </row>
    <row r="34" spans="1:23" ht="15.75" thickBot="1" x14ac:dyDescent="0.3">
      <c r="A34" s="12" t="s">
        <v>65</v>
      </c>
      <c r="B34" s="44">
        <v>4.4056850888737155E-2</v>
      </c>
      <c r="C34" s="45">
        <v>5.5735064741280885E-2</v>
      </c>
      <c r="D34" s="45">
        <v>2.7308918492278955E-3</v>
      </c>
      <c r="E34" s="45">
        <v>1.990319167864027E-2</v>
      </c>
      <c r="F34" s="45">
        <v>1.4974950320126766E-2</v>
      </c>
      <c r="G34" s="45">
        <v>1.9664289344834177E-2</v>
      </c>
      <c r="H34" s="45">
        <v>9.3873158639820917E-2</v>
      </c>
      <c r="I34" s="45">
        <v>1.8175155279788344E-2</v>
      </c>
      <c r="J34" s="45">
        <v>8.9358012820366511E-2</v>
      </c>
      <c r="K34" s="46">
        <v>1.1361826618153589E-3</v>
      </c>
      <c r="M34" s="18" t="str">
        <f t="shared" si="0"/>
        <v>ANTONIA</v>
      </c>
      <c r="N34" s="17" t="b">
        <f t="shared" si="1"/>
        <v>0</v>
      </c>
      <c r="U34" s="18" t="str">
        <f t="shared" si="2"/>
        <v>ANTONIA</v>
      </c>
      <c r="V34" s="18">
        <f t="shared" si="3"/>
        <v>1.1361826618153589E-3</v>
      </c>
      <c r="W34" s="18">
        <f t="shared" si="4"/>
        <v>1.5947091874125366E-3</v>
      </c>
    </row>
    <row r="35" spans="1:23" ht="15.75" thickBot="1" x14ac:dyDescent="0.3">
      <c r="A35" s="13" t="s">
        <v>65</v>
      </c>
      <c r="B35" s="47">
        <v>5.1240870240650022E-2</v>
      </c>
      <c r="C35" s="48">
        <v>6.2327765611535933E-2</v>
      </c>
      <c r="D35" s="48">
        <v>1.1370944551987575E-2</v>
      </c>
      <c r="E35" s="48">
        <v>4.3089342998284486E-2</v>
      </c>
      <c r="F35" s="48">
        <v>1.2696794944636824E-2</v>
      </c>
      <c r="G35" s="48">
        <v>2.2612125137418254E-2</v>
      </c>
      <c r="H35" s="48">
        <v>9.9525630192159861E-2</v>
      </c>
      <c r="I35" s="48">
        <v>2.3662184971387515E-2</v>
      </c>
      <c r="J35" s="48">
        <v>9.9751166004168459E-2</v>
      </c>
      <c r="K35" s="49">
        <v>3.952484204873298E-3</v>
      </c>
      <c r="M35" s="19" t="str">
        <f t="shared" si="0"/>
        <v>ANTONIA</v>
      </c>
      <c r="N35" s="21" t="b">
        <f t="shared" si="1"/>
        <v>0</v>
      </c>
      <c r="O35" s="30">
        <f>COUNTIF($N26:$N35,TRUE)/(10 - COUNTIF($N26:$N35,"#N/A"))</f>
        <v>0</v>
      </c>
      <c r="U35" s="19" t="str">
        <f t="shared" si="2"/>
        <v>ANTONIA</v>
      </c>
      <c r="V35" s="19">
        <f t="shared" si="3"/>
        <v>3.952484204873298E-3</v>
      </c>
      <c r="W35" s="19">
        <f t="shared" si="4"/>
        <v>7.4184603471142765E-3</v>
      </c>
    </row>
    <row r="36" spans="1:23" x14ac:dyDescent="0.25">
      <c r="A36" s="11" t="s">
        <v>66</v>
      </c>
      <c r="B36" s="41">
        <v>3.5480820738765143E-2</v>
      </c>
      <c r="C36" s="42">
        <v>4.6665589622393866E-2</v>
      </c>
      <c r="D36" s="42">
        <v>6.845161807040076E-3</v>
      </c>
      <c r="E36" s="42">
        <v>1.6437910165845074E-2</v>
      </c>
      <c r="F36" s="42">
        <v>1.8558997676233986E-2</v>
      </c>
      <c r="G36" s="42">
        <v>2.3836382681709137E-2</v>
      </c>
      <c r="H36" s="42">
        <v>8.0881266748394964E-2</v>
      </c>
      <c r="I36" s="42">
        <v>2.2399193522056611E-2</v>
      </c>
      <c r="J36" s="42">
        <v>7.4336121257521814E-2</v>
      </c>
      <c r="K36" s="43">
        <v>1.1185284647319618E-3</v>
      </c>
      <c r="M36" s="16" t="str">
        <f t="shared" si="0"/>
        <v>ANTONIA</v>
      </c>
      <c r="N36" s="20" t="b">
        <f t="shared" si="1"/>
        <v>0</v>
      </c>
      <c r="U36" s="16" t="str">
        <f t="shared" si="2"/>
        <v>ANTONIA</v>
      </c>
      <c r="V36" s="16">
        <f t="shared" si="3"/>
        <v>1.1185284647319618E-3</v>
      </c>
      <c r="W36" s="16">
        <f t="shared" si="4"/>
        <v>5.7266333423081142E-3</v>
      </c>
    </row>
    <row r="37" spans="1:23" x14ac:dyDescent="0.25">
      <c r="A37" s="12" t="s">
        <v>66</v>
      </c>
      <c r="B37" s="44">
        <v>2.6837318611756797E-2</v>
      </c>
      <c r="C37" s="45">
        <v>3.5382310689683727E-2</v>
      </c>
      <c r="D37" s="45">
        <v>2.8835737696283892E-4</v>
      </c>
      <c r="E37" s="45">
        <v>5.5019008039763617E-3</v>
      </c>
      <c r="F37" s="45">
        <v>1.5544997088707088E-2</v>
      </c>
      <c r="G37" s="45">
        <v>1.9394119444530178E-2</v>
      </c>
      <c r="H37" s="45">
        <v>6.8558703739649979E-2</v>
      </c>
      <c r="I37" s="45">
        <v>1.6023549456590153E-2</v>
      </c>
      <c r="J37" s="45">
        <v>6.3633205633723447E-2</v>
      </c>
      <c r="K37" s="46">
        <v>8.1578301592916749E-3</v>
      </c>
      <c r="M37" s="18" t="str">
        <f t="shared" si="0"/>
        <v>BLUE</v>
      </c>
      <c r="N37" s="17" t="b">
        <f t="shared" si="1"/>
        <v>0</v>
      </c>
      <c r="U37" s="18" t="str">
        <f t="shared" si="2"/>
        <v>BLUE</v>
      </c>
      <c r="V37" s="18">
        <f t="shared" si="3"/>
        <v>2.8835737696283892E-4</v>
      </c>
      <c r="W37" s="18">
        <f t="shared" si="4"/>
        <v>5.2135434270135228E-3</v>
      </c>
    </row>
    <row r="38" spans="1:23" x14ac:dyDescent="0.25">
      <c r="A38" s="12" t="s">
        <v>66</v>
      </c>
      <c r="B38" s="44">
        <v>4.187659362868245E-2</v>
      </c>
      <c r="C38" s="45">
        <v>5.2705635647325735E-2</v>
      </c>
      <c r="D38" s="45">
        <v>6.2901703405505299E-3</v>
      </c>
      <c r="E38" s="45">
        <v>2.4200975736675887E-2</v>
      </c>
      <c r="F38" s="45">
        <v>1.877596748918528E-2</v>
      </c>
      <c r="G38" s="45">
        <v>2.4226211421286017E-2</v>
      </c>
      <c r="H38" s="45">
        <v>9.0453787908795186E-2</v>
      </c>
      <c r="I38" s="45">
        <v>2.1745929650795887E-2</v>
      </c>
      <c r="J38" s="45">
        <v>8.4755944050836501E-2</v>
      </c>
      <c r="K38" s="46">
        <v>7.2131078102190965E-4</v>
      </c>
      <c r="M38" s="18" t="str">
        <f t="shared" si="0"/>
        <v>ANTONIA</v>
      </c>
      <c r="N38" s="17" t="b">
        <f t="shared" si="1"/>
        <v>0</v>
      </c>
      <c r="U38" s="18" t="str">
        <f t="shared" si="2"/>
        <v>ANTONIA</v>
      </c>
      <c r="V38" s="18">
        <f t="shared" si="3"/>
        <v>7.2131078102190965E-4</v>
      </c>
      <c r="W38" s="18">
        <f t="shared" si="4"/>
        <v>5.5688595595286203E-3</v>
      </c>
    </row>
    <row r="39" spans="1:23" x14ac:dyDescent="0.25">
      <c r="A39" s="12" t="s">
        <v>66</v>
      </c>
      <c r="B39" s="44">
        <v>3.0090251355749525E-2</v>
      </c>
      <c r="C39" s="45">
        <v>4.0513781353296419E-2</v>
      </c>
      <c r="D39" s="45">
        <v>2.793770707518059E-3</v>
      </c>
      <c r="E39" s="45">
        <v>6.0037096286189584E-3</v>
      </c>
      <c r="F39" s="45">
        <v>8.2772449949724131E-3</v>
      </c>
      <c r="G39" s="45">
        <v>1.2820490061514811E-2</v>
      </c>
      <c r="H39" s="45">
        <v>7.0602215284264316E-2</v>
      </c>
      <c r="I39" s="45">
        <v>1.0491577678415576E-2</v>
      </c>
      <c r="J39" s="45">
        <v>7.3211936657403193E-2</v>
      </c>
      <c r="K39" s="46">
        <v>8.8724136782273935E-3</v>
      </c>
      <c r="M39" s="18" t="str">
        <f t="shared" si="0"/>
        <v>BLUE</v>
      </c>
      <c r="N39" s="17" t="b">
        <f t="shared" si="1"/>
        <v>0</v>
      </c>
      <c r="U39" s="18" t="str">
        <f t="shared" si="2"/>
        <v>BLUE</v>
      </c>
      <c r="V39" s="18">
        <f t="shared" si="3"/>
        <v>2.793770707518059E-3</v>
      </c>
      <c r="W39" s="18">
        <f t="shared" si="4"/>
        <v>3.2099389211008994E-3</v>
      </c>
    </row>
    <row r="40" spans="1:23" x14ac:dyDescent="0.25">
      <c r="A40" s="12" t="s">
        <v>66</v>
      </c>
      <c r="B40" s="44">
        <v>5.4653881770924534E-2</v>
      </c>
      <c r="C40" s="45">
        <v>6.9475681268236167E-2</v>
      </c>
      <c r="D40" s="45">
        <v>9.2035918954515711E-3</v>
      </c>
      <c r="E40" s="45">
        <v>3.3422378342340048E-2</v>
      </c>
      <c r="F40" s="45">
        <v>2.140899186364522E-2</v>
      </c>
      <c r="G40" s="45">
        <v>2.6994282370695871E-2</v>
      </c>
      <c r="H40" s="45">
        <v>0.11372476974212575</v>
      </c>
      <c r="I40" s="45">
        <v>3.0371006460137351E-2</v>
      </c>
      <c r="J40" s="45">
        <v>0.10631386861854514</v>
      </c>
      <c r="K40" s="46">
        <v>5.7300976818472141E-3</v>
      </c>
      <c r="M40" s="18" t="str">
        <f t="shared" si="0"/>
        <v>ANTONIA</v>
      </c>
      <c r="N40" s="17" t="b">
        <f t="shared" si="1"/>
        <v>0</v>
      </c>
      <c r="U40" s="18" t="str">
        <f t="shared" si="2"/>
        <v>ANTONIA</v>
      </c>
      <c r="V40" s="18">
        <f t="shared" si="3"/>
        <v>5.7300976818472141E-3</v>
      </c>
      <c r="W40" s="18">
        <f t="shared" si="4"/>
        <v>3.473494213604357E-3</v>
      </c>
    </row>
    <row r="41" spans="1:23" x14ac:dyDescent="0.25">
      <c r="A41" s="12" t="s">
        <v>66</v>
      </c>
      <c r="B41" s="44">
        <v>5.1857511805964478E-2</v>
      </c>
      <c r="C41" s="45">
        <v>6.306933480047959E-2</v>
      </c>
      <c r="D41" s="45">
        <v>1.6393456895484174E-2</v>
      </c>
      <c r="E41" s="45">
        <v>4.3136488898987177E-2</v>
      </c>
      <c r="F41" s="45">
        <v>1.6090389741941845E-2</v>
      </c>
      <c r="G41" s="45">
        <v>3.0697412493480326E-2</v>
      </c>
      <c r="H41" s="45">
        <v>0.10256912240885817</v>
      </c>
      <c r="I41" s="45">
        <v>3.3668583116630527E-2</v>
      </c>
      <c r="J41" s="45">
        <v>9.618100798295974E-2</v>
      </c>
      <c r="K41" s="46">
        <v>6.9477523368432839E-3</v>
      </c>
      <c r="M41" s="18" t="str">
        <f t="shared" si="0"/>
        <v>ANTONIA</v>
      </c>
      <c r="N41" s="17" t="b">
        <f t="shared" si="1"/>
        <v>0</v>
      </c>
      <c r="U41" s="18" t="str">
        <f t="shared" si="2"/>
        <v>ANTONIA</v>
      </c>
      <c r="V41" s="18">
        <f t="shared" si="3"/>
        <v>6.9477523368432839E-3</v>
      </c>
      <c r="W41" s="18">
        <f t="shared" si="4"/>
        <v>9.1426374050985609E-3</v>
      </c>
    </row>
    <row r="42" spans="1:23" x14ac:dyDescent="0.25">
      <c r="A42" s="12" t="s">
        <v>66</v>
      </c>
      <c r="B42" s="44">
        <v>4.9498850107937857E-2</v>
      </c>
      <c r="C42" s="45">
        <v>6.1966659379027199E-2</v>
      </c>
      <c r="D42" s="45">
        <v>1.1327812932830819E-2</v>
      </c>
      <c r="E42" s="45">
        <v>3.7148911607008853E-2</v>
      </c>
      <c r="F42" s="45">
        <v>1.4930988153359456E-2</v>
      </c>
      <c r="G42" s="45">
        <v>2.2735364500542747E-2</v>
      </c>
      <c r="H42" s="45">
        <v>9.9992716605863341E-2</v>
      </c>
      <c r="I42" s="45">
        <v>2.5433645378168931E-2</v>
      </c>
      <c r="J42" s="45">
        <v>9.5182029068357002E-2</v>
      </c>
      <c r="K42" s="46">
        <v>3.3406232595945065E-3</v>
      </c>
      <c r="M42" s="18" t="str">
        <f t="shared" si="0"/>
        <v>ANTONIA</v>
      </c>
      <c r="N42" s="17" t="b">
        <f t="shared" si="1"/>
        <v>0</v>
      </c>
      <c r="U42" s="18" t="str">
        <f t="shared" si="2"/>
        <v>ANTONIA</v>
      </c>
      <c r="V42" s="18">
        <f t="shared" si="3"/>
        <v>3.3406232595945065E-3</v>
      </c>
      <c r="W42" s="18">
        <f t="shared" si="4"/>
        <v>7.9871896732363126E-3</v>
      </c>
    </row>
    <row r="43" spans="1:23" x14ac:dyDescent="0.25">
      <c r="A43" s="12" t="s">
        <v>66</v>
      </c>
      <c r="B43" s="44">
        <v>4.4259876552101445E-2</v>
      </c>
      <c r="C43" s="45">
        <v>5.5794142485562997E-2</v>
      </c>
      <c r="D43" s="45">
        <v>5.9951321756959997E-3</v>
      </c>
      <c r="E43" s="45">
        <v>1.6601735454087899E-2</v>
      </c>
      <c r="F43" s="45">
        <v>1.492059654862362E-2</v>
      </c>
      <c r="G43" s="45">
        <v>2.3257425166046702E-2</v>
      </c>
      <c r="H43" s="45">
        <v>8.9708696376837954E-2</v>
      </c>
      <c r="I43" s="45">
        <v>2.3109643340868596E-2</v>
      </c>
      <c r="J43" s="45">
        <v>8.5816944895426822E-2</v>
      </c>
      <c r="K43" s="46">
        <v>1.2839697485110824E-3</v>
      </c>
      <c r="M43" s="18" t="str">
        <f t="shared" si="0"/>
        <v>ANTONIA</v>
      </c>
      <c r="N43" s="17" t="b">
        <f t="shared" si="1"/>
        <v>0</v>
      </c>
      <c r="U43" s="18" t="str">
        <f t="shared" si="2"/>
        <v>ANTONIA</v>
      </c>
      <c r="V43" s="18">
        <f t="shared" si="3"/>
        <v>1.2839697485110824E-3</v>
      </c>
      <c r="W43" s="18">
        <f t="shared" si="4"/>
        <v>4.7111624271849173E-3</v>
      </c>
    </row>
    <row r="44" spans="1:23" ht="15.75" thickBot="1" x14ac:dyDescent="0.3">
      <c r="A44" s="12" t="s">
        <v>66</v>
      </c>
      <c r="B44" s="44">
        <v>4.4696275914374278E-2</v>
      </c>
      <c r="C44" s="45">
        <v>5.6257272954128704E-2</v>
      </c>
      <c r="D44" s="45">
        <v>6.8826262998054194E-3</v>
      </c>
      <c r="E44" s="45">
        <v>2.2341303300215679E-2</v>
      </c>
      <c r="F44" s="45">
        <v>1.7295238101471808E-2</v>
      </c>
      <c r="G44" s="45">
        <v>2.4238950180575786E-2</v>
      </c>
      <c r="H44" s="45">
        <v>9.2329286727487539E-2</v>
      </c>
      <c r="I44" s="45">
        <v>2.3912363148312979E-2</v>
      </c>
      <c r="J44" s="45">
        <v>8.7641502182963057E-2</v>
      </c>
      <c r="K44" s="46">
        <v>1.5653393855909262E-3</v>
      </c>
      <c r="M44" s="18" t="str">
        <f t="shared" si="0"/>
        <v>ANTONIA</v>
      </c>
      <c r="N44" s="17" t="b">
        <f t="shared" si="1"/>
        <v>0</v>
      </c>
      <c r="U44" s="18" t="str">
        <f t="shared" si="2"/>
        <v>ANTONIA</v>
      </c>
      <c r="V44" s="18">
        <f t="shared" si="3"/>
        <v>1.5653393855909262E-3</v>
      </c>
      <c r="W44" s="18">
        <f t="shared" si="4"/>
        <v>5.3172869142144932E-3</v>
      </c>
    </row>
    <row r="45" spans="1:23" ht="15.75" thickBot="1" x14ac:dyDescent="0.3">
      <c r="A45" s="13" t="s">
        <v>66</v>
      </c>
      <c r="B45" s="47">
        <v>3.8519731293609721E-2</v>
      </c>
      <c r="C45" s="48">
        <v>4.7434159293241032E-2</v>
      </c>
      <c r="D45" s="48">
        <v>1.0740746585133909E-2</v>
      </c>
      <c r="E45" s="48">
        <v>3.2243327089553811E-2</v>
      </c>
      <c r="F45" s="48">
        <v>1.1307026393311451E-2</v>
      </c>
      <c r="G45" s="48">
        <v>2.4555055215934624E-2</v>
      </c>
      <c r="H45" s="48">
        <v>8.0680177881679069E-2</v>
      </c>
      <c r="I45" s="48">
        <v>2.4311355265682261E-2</v>
      </c>
      <c r="J45" s="48">
        <v>8.0506964866924061E-2</v>
      </c>
      <c r="K45" s="49">
        <v>3.7199774180710771E-4</v>
      </c>
      <c r="M45" s="19" t="str">
        <f t="shared" si="0"/>
        <v>ANTONIA</v>
      </c>
      <c r="N45" s="21" t="b">
        <f t="shared" si="1"/>
        <v>0</v>
      </c>
      <c r="O45" s="30">
        <f>COUNTIF($N36:$N45,TRUE)/(10 - COUNTIF($N36:$N45,"#N/A"))</f>
        <v>0</v>
      </c>
      <c r="U45" s="19" t="str">
        <f t="shared" si="2"/>
        <v>ANTONIA</v>
      </c>
      <c r="V45" s="19">
        <f t="shared" si="3"/>
        <v>3.7199774180710771E-4</v>
      </c>
      <c r="W45" s="19">
        <f t="shared" si="4"/>
        <v>1.0368748843326801E-2</v>
      </c>
    </row>
    <row r="46" spans="1:23" x14ac:dyDescent="0.25">
      <c r="A46" s="11" t="b">
        <v>1</v>
      </c>
      <c r="B46" s="41">
        <v>4.3726038484941776E-2</v>
      </c>
      <c r="C46" s="42">
        <v>5.2859989571621302E-2</v>
      </c>
      <c r="D46" s="42">
        <v>3.102865919616523E-2</v>
      </c>
      <c r="E46" s="42">
        <v>6.657709760347838E-2</v>
      </c>
      <c r="F46" s="42">
        <v>3.8563257576189197E-3</v>
      </c>
      <c r="G46" s="42">
        <v>2.2480156016242085E-2</v>
      </c>
      <c r="H46" s="42">
        <v>7.999382268393225E-2</v>
      </c>
      <c r="I46" s="42">
        <v>2.5281655865025773E-2</v>
      </c>
      <c r="J46" s="42">
        <v>8.7443081109694121E-2</v>
      </c>
      <c r="K46" s="43">
        <v>4.7456120020871184E-3</v>
      </c>
      <c r="M46" s="16" t="b">
        <f t="shared" si="0"/>
        <v>1</v>
      </c>
      <c r="N46" s="20" t="b">
        <f t="shared" si="1"/>
        <v>1</v>
      </c>
      <c r="U46" s="16" t="b">
        <f t="shared" si="2"/>
        <v>1</v>
      </c>
      <c r="V46" s="16">
        <f t="shared" si="3"/>
        <v>3.8563257576189197E-3</v>
      </c>
      <c r="W46" s="16">
        <f t="shared" si="4"/>
        <v>8.8928624446819871E-4</v>
      </c>
    </row>
    <row r="47" spans="1:23" x14ac:dyDescent="0.25">
      <c r="A47" s="12" t="b">
        <v>1</v>
      </c>
      <c r="B47" s="44">
        <v>4.4642194209517608E-2</v>
      </c>
      <c r="C47" s="45">
        <v>5.515114583922294E-2</v>
      </c>
      <c r="D47" s="45">
        <v>3.4732492037806567E-2</v>
      </c>
      <c r="E47" s="45">
        <v>7.1023529048640122E-2</v>
      </c>
      <c r="F47" s="45">
        <v>1.0889378221415336E-3</v>
      </c>
      <c r="G47" s="45">
        <v>2.4231089648946602E-2</v>
      </c>
      <c r="H47" s="45">
        <v>8.0660900210562242E-2</v>
      </c>
      <c r="I47" s="45">
        <v>2.5638132370018524E-2</v>
      </c>
      <c r="J47" s="45">
        <v>8.8517963038041145E-2</v>
      </c>
      <c r="K47" s="46">
        <v>8.2527055497364568E-3</v>
      </c>
      <c r="M47" s="18" t="b">
        <f t="shared" si="0"/>
        <v>1</v>
      </c>
      <c r="N47" s="17" t="b">
        <f t="shared" si="1"/>
        <v>1</v>
      </c>
      <c r="U47" s="18" t="b">
        <f t="shared" si="2"/>
        <v>1</v>
      </c>
      <c r="V47" s="18">
        <f t="shared" si="3"/>
        <v>1.0889378221415336E-3</v>
      </c>
      <c r="W47" s="18">
        <f t="shared" si="4"/>
        <v>7.1637677275949233E-3</v>
      </c>
    </row>
    <row r="48" spans="1:23" x14ac:dyDescent="0.25">
      <c r="A48" s="12" t="b">
        <v>1</v>
      </c>
      <c r="B48" s="44">
        <v>5.0065324883520668E-2</v>
      </c>
      <c r="C48" s="45">
        <v>6.113511203572039E-2</v>
      </c>
      <c r="D48" s="45">
        <v>3.6713999943695702E-2</v>
      </c>
      <c r="E48" s="45">
        <v>7.403081627888361E-2</v>
      </c>
      <c r="F48" s="45">
        <v>3.208815720589786E-4</v>
      </c>
      <c r="G48" s="45">
        <v>2.7135873372309327E-2</v>
      </c>
      <c r="H48" s="45">
        <v>8.9511215041038789E-2</v>
      </c>
      <c r="I48" s="45">
        <v>3.0260043761402192E-2</v>
      </c>
      <c r="J48" s="45">
        <v>9.4671715420823491E-2</v>
      </c>
      <c r="K48" s="46">
        <v>1.1506103020326064E-2</v>
      </c>
      <c r="M48" s="18" t="b">
        <f t="shared" si="0"/>
        <v>1</v>
      </c>
      <c r="N48" s="17" t="b">
        <f t="shared" si="1"/>
        <v>1</v>
      </c>
      <c r="U48" s="18" t="b">
        <f t="shared" si="2"/>
        <v>1</v>
      </c>
      <c r="V48" s="18">
        <f t="shared" si="3"/>
        <v>3.208815720589786E-4</v>
      </c>
      <c r="W48" s="18">
        <f t="shared" si="4"/>
        <v>1.1185221448267085E-2</v>
      </c>
    </row>
    <row r="49" spans="1:23" x14ac:dyDescent="0.25">
      <c r="A49" s="12" t="b">
        <v>1</v>
      </c>
      <c r="B49" s="44">
        <v>4.6909461004433287E-2</v>
      </c>
      <c r="C49" s="45">
        <v>5.6222083744694215E-2</v>
      </c>
      <c r="D49" s="45">
        <v>3.6198994399560327E-2</v>
      </c>
      <c r="E49" s="45">
        <v>6.9876113682072555E-2</v>
      </c>
      <c r="F49" s="45">
        <v>3.0164945147621858E-4</v>
      </c>
      <c r="G49" s="45">
        <v>3.082258689448833E-2</v>
      </c>
      <c r="H49" s="45">
        <v>8.2630561083988849E-2</v>
      </c>
      <c r="I49" s="45">
        <v>3.1290643187053303E-2</v>
      </c>
      <c r="J49" s="45">
        <v>8.9645939537191938E-2</v>
      </c>
      <c r="K49" s="46">
        <v>1.1102650609823884E-2</v>
      </c>
      <c r="M49" s="18" t="b">
        <f t="shared" si="0"/>
        <v>1</v>
      </c>
      <c r="N49" s="17" t="b">
        <f t="shared" si="1"/>
        <v>1</v>
      </c>
      <c r="U49" s="18" t="b">
        <f t="shared" si="2"/>
        <v>1</v>
      </c>
      <c r="V49" s="18">
        <f t="shared" si="3"/>
        <v>3.0164945147621858E-4</v>
      </c>
      <c r="W49" s="18">
        <f t="shared" si="4"/>
        <v>1.0801001158347666E-2</v>
      </c>
    </row>
    <row r="50" spans="1:23" x14ac:dyDescent="0.25">
      <c r="A50" s="12" t="b">
        <v>1</v>
      </c>
      <c r="B50" s="44">
        <v>4.9027781055325376E-2</v>
      </c>
      <c r="C50" s="45">
        <v>5.8252116267862697E-2</v>
      </c>
      <c r="D50" s="45">
        <v>3.6238803402413915E-2</v>
      </c>
      <c r="E50" s="45">
        <v>7.3380258235531404E-2</v>
      </c>
      <c r="F50" s="45">
        <v>1.6069286844178632E-3</v>
      </c>
      <c r="G50" s="45">
        <v>2.946499043259368E-2</v>
      </c>
      <c r="H50" s="45">
        <v>8.530369616977504E-2</v>
      </c>
      <c r="I50" s="45">
        <v>3.2853246465350171E-2</v>
      </c>
      <c r="J50" s="45">
        <v>9.144110912279807E-2</v>
      </c>
      <c r="K50" s="46">
        <v>1.1528878565075736E-2</v>
      </c>
      <c r="M50" s="18" t="b">
        <f t="shared" si="0"/>
        <v>1</v>
      </c>
      <c r="N50" s="17" t="b">
        <f t="shared" si="1"/>
        <v>1</v>
      </c>
      <c r="U50" s="18" t="b">
        <f t="shared" si="2"/>
        <v>1</v>
      </c>
      <c r="V50" s="18">
        <f t="shared" si="3"/>
        <v>1.6069286844178632E-3</v>
      </c>
      <c r="W50" s="18">
        <f t="shared" si="4"/>
        <v>9.9219498806578724E-3</v>
      </c>
    </row>
    <row r="51" spans="1:23" x14ac:dyDescent="0.25">
      <c r="A51" s="12" t="b">
        <v>1</v>
      </c>
      <c r="B51" s="44">
        <v>5.4724024576960142E-2</v>
      </c>
      <c r="C51" s="45">
        <v>6.6665123056995845E-2</v>
      </c>
      <c r="D51" s="45">
        <v>3.7558977614070836E-2</v>
      </c>
      <c r="E51" s="45">
        <v>7.5346282033936327E-2</v>
      </c>
      <c r="F51" s="45">
        <v>2.1053772004717836E-3</v>
      </c>
      <c r="G51" s="45">
        <v>2.9421098419057969E-2</v>
      </c>
      <c r="H51" s="45">
        <v>9.6347939789346984E-2</v>
      </c>
      <c r="I51" s="45">
        <v>3.3342061749415827E-2</v>
      </c>
      <c r="J51" s="45">
        <v>0.10045463139571292</v>
      </c>
      <c r="K51" s="46">
        <v>1.4258662363327491E-2</v>
      </c>
      <c r="M51" s="18" t="b">
        <f t="shared" si="0"/>
        <v>1</v>
      </c>
      <c r="N51" s="17" t="b">
        <f t="shared" si="1"/>
        <v>1</v>
      </c>
      <c r="U51" s="18" t="b">
        <f t="shared" si="2"/>
        <v>1</v>
      </c>
      <c r="V51" s="18">
        <f t="shared" si="3"/>
        <v>2.1053772004717836E-3</v>
      </c>
      <c r="W51" s="18">
        <f t="shared" si="4"/>
        <v>1.2153285162855708E-2</v>
      </c>
    </row>
    <row r="52" spans="1:23" x14ac:dyDescent="0.25">
      <c r="A52" s="12" t="b">
        <v>1</v>
      </c>
      <c r="B52" s="44">
        <v>6.1000666489622671E-2</v>
      </c>
      <c r="C52" s="45">
        <v>7.1260997593496134E-2</v>
      </c>
      <c r="D52" s="45">
        <v>3.8005928991976676E-2</v>
      </c>
      <c r="E52" s="45">
        <v>8.0403400868279379E-2</v>
      </c>
      <c r="F52" s="45">
        <v>8.4746440161073688E-4</v>
      </c>
      <c r="G52" s="45">
        <v>2.9740433109425125E-2</v>
      </c>
      <c r="H52" s="45">
        <v>0.10085332620134356</v>
      </c>
      <c r="I52" s="45">
        <v>3.4272705616719829E-2</v>
      </c>
      <c r="J52" s="45">
        <v>0.10603427493613461</v>
      </c>
      <c r="K52" s="46">
        <v>1.5311606419103188E-2</v>
      </c>
      <c r="M52" s="18" t="b">
        <f t="shared" si="0"/>
        <v>1</v>
      </c>
      <c r="N52" s="17" t="b">
        <f t="shared" si="1"/>
        <v>1</v>
      </c>
      <c r="U52" s="18" t="b">
        <f t="shared" si="2"/>
        <v>1</v>
      </c>
      <c r="V52" s="18">
        <f t="shared" si="3"/>
        <v>8.4746440161073688E-4</v>
      </c>
      <c r="W52" s="18">
        <f t="shared" si="4"/>
        <v>1.4464142017492451E-2</v>
      </c>
    </row>
    <row r="53" spans="1:23" x14ac:dyDescent="0.25">
      <c r="A53" s="12" t="b">
        <v>1</v>
      </c>
      <c r="B53" s="44">
        <v>5.2543331970622144E-2</v>
      </c>
      <c r="C53" s="45">
        <v>6.2865179598730975E-2</v>
      </c>
      <c r="D53" s="45">
        <v>3.3268319866817039E-2</v>
      </c>
      <c r="E53" s="45">
        <v>7.3353791260831802E-2</v>
      </c>
      <c r="F53" s="45">
        <v>5.8273173196801559E-3</v>
      </c>
      <c r="G53" s="45">
        <v>2.8632457318737439E-2</v>
      </c>
      <c r="H53" s="45">
        <v>9.6010812451794103E-2</v>
      </c>
      <c r="I53" s="45">
        <v>3.2845081260654767E-2</v>
      </c>
      <c r="J53" s="45">
        <v>9.9094170893477759E-2</v>
      </c>
      <c r="K53" s="46">
        <v>1.1411480266405739E-2</v>
      </c>
      <c r="M53" s="18" t="b">
        <f t="shared" si="0"/>
        <v>1</v>
      </c>
      <c r="N53" s="17" t="b">
        <f t="shared" si="1"/>
        <v>1</v>
      </c>
      <c r="U53" s="18" t="b">
        <f t="shared" si="2"/>
        <v>1</v>
      </c>
      <c r="V53" s="18">
        <f t="shared" si="3"/>
        <v>5.8273173196801559E-3</v>
      </c>
      <c r="W53" s="18">
        <f t="shared" si="4"/>
        <v>5.5841629467255835E-3</v>
      </c>
    </row>
    <row r="54" spans="1:23" ht="15.75" thickBot="1" x14ac:dyDescent="0.3">
      <c r="A54" s="12" t="b">
        <v>1</v>
      </c>
      <c r="B54" s="44">
        <v>5.8866022522198781E-2</v>
      </c>
      <c r="C54" s="45">
        <v>6.9703315060923671E-2</v>
      </c>
      <c r="D54" s="45">
        <v>3.8017782131069253E-2</v>
      </c>
      <c r="E54" s="45">
        <v>7.8471601048707679E-2</v>
      </c>
      <c r="F54" s="45">
        <v>2.1422197524373354E-4</v>
      </c>
      <c r="G54" s="45">
        <v>2.8452637167614397E-2</v>
      </c>
      <c r="H54" s="45">
        <v>9.8574865563863981E-2</v>
      </c>
      <c r="I54" s="45">
        <v>3.2734540916440361E-2</v>
      </c>
      <c r="J54" s="45">
        <v>0.10350761943807704</v>
      </c>
      <c r="K54" s="46">
        <v>1.4597170116810408E-2</v>
      </c>
      <c r="M54" s="18" t="b">
        <f t="shared" si="0"/>
        <v>1</v>
      </c>
      <c r="N54" s="17" t="b">
        <f t="shared" si="1"/>
        <v>1</v>
      </c>
      <c r="U54" s="18" t="b">
        <f t="shared" si="2"/>
        <v>1</v>
      </c>
      <c r="V54" s="18">
        <f t="shared" si="3"/>
        <v>2.1422197524373354E-4</v>
      </c>
      <c r="W54" s="18">
        <f t="shared" si="4"/>
        <v>1.4382948141566675E-2</v>
      </c>
    </row>
    <row r="55" spans="1:23" ht="15.75" thickBot="1" x14ac:dyDescent="0.3">
      <c r="A55" s="13" t="b">
        <v>1</v>
      </c>
      <c r="B55" s="47">
        <v>5.7074821175430696E-2</v>
      </c>
      <c r="C55" s="48">
        <v>6.8688558962443552E-2</v>
      </c>
      <c r="D55" s="48">
        <v>3.4549187587070582E-2</v>
      </c>
      <c r="E55" s="48">
        <v>7.3456815184027496E-2</v>
      </c>
      <c r="F55" s="48">
        <v>5.9656389521761319E-3</v>
      </c>
      <c r="G55" s="48">
        <v>3.2000033011031617E-2</v>
      </c>
      <c r="H55" s="48">
        <v>9.9900104400595685E-2</v>
      </c>
      <c r="I55" s="48">
        <v>3.5671638804527346E-2</v>
      </c>
      <c r="J55" s="48">
        <v>0.10151773496740801</v>
      </c>
      <c r="K55" s="49">
        <v>1.4829279447251063E-2</v>
      </c>
      <c r="M55" s="19" t="b">
        <f t="shared" si="0"/>
        <v>1</v>
      </c>
      <c r="N55" s="21" t="b">
        <f t="shared" si="1"/>
        <v>1</v>
      </c>
      <c r="O55" s="30">
        <f>COUNTIF($N46:$N55,TRUE)/(10 - COUNTIF($N46:$N55,"#N/A"))</f>
        <v>1</v>
      </c>
      <c r="U55" s="19" t="b">
        <f t="shared" si="2"/>
        <v>1</v>
      </c>
      <c r="V55" s="19">
        <f t="shared" si="3"/>
        <v>5.9656389521761319E-3</v>
      </c>
      <c r="W55" s="19">
        <f t="shared" si="4"/>
        <v>8.8636404950749315E-3</v>
      </c>
    </row>
    <row r="56" spans="1:23" x14ac:dyDescent="0.25">
      <c r="A56" s="11" t="s">
        <v>67</v>
      </c>
      <c r="B56" s="41">
        <v>4.2287263663171218E-2</v>
      </c>
      <c r="C56" s="42">
        <v>6.4140710217437225E-2</v>
      </c>
      <c r="D56" s="42">
        <v>2.6658509985057463E-2</v>
      </c>
      <c r="E56" s="42">
        <v>5.2672085424272361E-2</v>
      </c>
      <c r="F56" s="42">
        <v>9.7209774720438819E-3</v>
      </c>
      <c r="G56" s="42">
        <v>6.0958002452696086E-3</v>
      </c>
      <c r="H56" s="42">
        <v>0.10011565016670373</v>
      </c>
      <c r="I56" s="42">
        <v>1.0548691441045532E-2</v>
      </c>
      <c r="J56" s="42">
        <v>9.9579700622933448E-2</v>
      </c>
      <c r="K56" s="43">
        <v>3.5306363030554247E-3</v>
      </c>
      <c r="M56" s="16" t="str">
        <f t="shared" si="0"/>
        <v>ANTONIA</v>
      </c>
      <c r="N56" s="20" t="b">
        <f t="shared" si="1"/>
        <v>0</v>
      </c>
      <c r="U56" s="16" t="str">
        <f t="shared" si="2"/>
        <v>ANTONIA</v>
      </c>
      <c r="V56" s="16">
        <f t="shared" si="3"/>
        <v>3.5306363030554247E-3</v>
      </c>
      <c r="W56" s="16">
        <f t="shared" si="4"/>
        <v>2.5651639422141839E-3</v>
      </c>
    </row>
    <row r="57" spans="1:23" x14ac:dyDescent="0.25">
      <c r="A57" s="12" t="s">
        <v>67</v>
      </c>
      <c r="B57" s="44">
        <v>4.2073097095805936E-2</v>
      </c>
      <c r="C57" s="45">
        <v>6.3123582702732203E-2</v>
      </c>
      <c r="D57" s="45">
        <v>2.6126902887022449E-2</v>
      </c>
      <c r="E57" s="45">
        <v>5.5359041633092139E-2</v>
      </c>
      <c r="F57" s="45">
        <v>9.5278144381312352E-3</v>
      </c>
      <c r="G57" s="45">
        <v>4.5890799496304258E-3</v>
      </c>
      <c r="H57" s="45">
        <v>0.10049196218578309</v>
      </c>
      <c r="I57" s="45">
        <v>9.2648875519154711E-3</v>
      </c>
      <c r="J57" s="45">
        <v>9.8590219603864521E-2</v>
      </c>
      <c r="K57" s="46">
        <v>2.0956107126543846E-3</v>
      </c>
      <c r="M57" s="18" t="str">
        <f t="shared" si="0"/>
        <v>ANTONIA</v>
      </c>
      <c r="N57" s="17" t="b">
        <f t="shared" si="1"/>
        <v>0</v>
      </c>
      <c r="U57" s="18" t="str">
        <f t="shared" si="2"/>
        <v>ANTONIA</v>
      </c>
      <c r="V57" s="18">
        <f t="shared" si="3"/>
        <v>2.0956107126543846E-3</v>
      </c>
      <c r="W57" s="18">
        <f t="shared" si="4"/>
        <v>2.4934692369760411E-3</v>
      </c>
    </row>
    <row r="58" spans="1:23" x14ac:dyDescent="0.25">
      <c r="A58" s="12" t="s">
        <v>67</v>
      </c>
      <c r="B58" s="44">
        <v>4.4909137967430436E-2</v>
      </c>
      <c r="C58" s="45">
        <v>6.3562560123896078E-2</v>
      </c>
      <c r="D58" s="45">
        <v>2.6594141930018286E-2</v>
      </c>
      <c r="E58" s="45">
        <v>5.5743414727191215E-2</v>
      </c>
      <c r="F58" s="45">
        <v>1.20722987138321E-2</v>
      </c>
      <c r="G58" s="45">
        <v>9.3085245730329252E-3</v>
      </c>
      <c r="H58" s="45">
        <v>0.10086862727251632</v>
      </c>
      <c r="I58" s="45">
        <v>1.4044358056684692E-2</v>
      </c>
      <c r="J58" s="45">
        <v>9.9599979937710234E-2</v>
      </c>
      <c r="K58" s="46">
        <v>4.3631347527240821E-3</v>
      </c>
      <c r="M58" s="18" t="str">
        <f t="shared" si="0"/>
        <v>ANTONIA</v>
      </c>
      <c r="N58" s="17" t="b">
        <f t="shared" si="1"/>
        <v>0</v>
      </c>
      <c r="U58" s="18" t="str">
        <f t="shared" si="2"/>
        <v>ANTONIA</v>
      </c>
      <c r="V58" s="18">
        <f t="shared" si="3"/>
        <v>4.3631347527240821E-3</v>
      </c>
      <c r="W58" s="18">
        <f t="shared" si="4"/>
        <v>4.9453898203088431E-3</v>
      </c>
    </row>
    <row r="59" spans="1:23" x14ac:dyDescent="0.25">
      <c r="A59" s="12" t="s">
        <v>67</v>
      </c>
      <c r="B59" s="44">
        <v>4.0572382477582193E-2</v>
      </c>
      <c r="C59" s="45">
        <v>6.4511980245587103E-2</v>
      </c>
      <c r="D59" s="45">
        <v>2.6719650002731479E-2</v>
      </c>
      <c r="E59" s="45">
        <v>5.2163797986392056E-2</v>
      </c>
      <c r="F59" s="45">
        <v>1.0038778362587743E-2</v>
      </c>
      <c r="G59" s="45">
        <v>9.9273987921112555E-3</v>
      </c>
      <c r="H59" s="45">
        <v>0.10371211865762045</v>
      </c>
      <c r="I59" s="45">
        <v>1.8475138264204313E-2</v>
      </c>
      <c r="J59" s="45">
        <v>0.10025715288199928</v>
      </c>
      <c r="K59" s="46">
        <v>2.210504713343206E-3</v>
      </c>
      <c r="M59" s="18" t="str">
        <f t="shared" si="0"/>
        <v>ANTONIA</v>
      </c>
      <c r="N59" s="17" t="b">
        <f t="shared" si="1"/>
        <v>0</v>
      </c>
      <c r="U59" s="18" t="str">
        <f t="shared" si="2"/>
        <v>ANTONIA</v>
      </c>
      <c r="V59" s="18">
        <f t="shared" si="3"/>
        <v>2.210504713343206E-3</v>
      </c>
      <c r="W59" s="18">
        <f t="shared" si="4"/>
        <v>7.7168940787680496E-3</v>
      </c>
    </row>
    <row r="60" spans="1:23" x14ac:dyDescent="0.25">
      <c r="A60" s="12" t="s">
        <v>67</v>
      </c>
      <c r="B60" s="44">
        <v>4.2069470073109586E-2</v>
      </c>
      <c r="C60" s="45">
        <v>6.4459006862143703E-2</v>
      </c>
      <c r="D60" s="45">
        <v>2.8844193377609018E-2</v>
      </c>
      <c r="E60" s="45">
        <v>5.2469440371248288E-2</v>
      </c>
      <c r="F60" s="45">
        <v>1.1572682977247471E-2</v>
      </c>
      <c r="G60" s="45">
        <v>1.0020314181055021E-2</v>
      </c>
      <c r="H60" s="45">
        <v>0.10025204412459775</v>
      </c>
      <c r="I60" s="45">
        <v>1.4591765656023298E-2</v>
      </c>
      <c r="J60" s="45">
        <v>9.8768839177750589E-2</v>
      </c>
      <c r="K60" s="46">
        <v>5.8406319784618313E-3</v>
      </c>
      <c r="M60" s="18" t="str">
        <f t="shared" si="0"/>
        <v>ANTONIA</v>
      </c>
      <c r="N60" s="17" t="b">
        <f t="shared" si="1"/>
        <v>0</v>
      </c>
      <c r="U60" s="18" t="str">
        <f t="shared" si="2"/>
        <v>ANTONIA</v>
      </c>
      <c r="V60" s="18">
        <f t="shared" si="3"/>
        <v>5.8406319784618313E-3</v>
      </c>
      <c r="W60" s="18">
        <f t="shared" si="4"/>
        <v>4.1796822025931893E-3</v>
      </c>
    </row>
    <row r="61" spans="1:23" x14ac:dyDescent="0.25">
      <c r="A61" s="12" t="s">
        <v>67</v>
      </c>
      <c r="B61" s="44">
        <v>5.4069931039351711E-2</v>
      </c>
      <c r="C61" s="45">
        <v>7.4326388850466649E-2</v>
      </c>
      <c r="D61" s="45">
        <v>3.2069416115218602E-2</v>
      </c>
      <c r="E61" s="45">
        <v>6.5061366384075725E-2</v>
      </c>
      <c r="F61" s="45">
        <v>8.8236548142487589E-3</v>
      </c>
      <c r="G61" s="45">
        <v>2.0293842034384828E-2</v>
      </c>
      <c r="H61" s="45">
        <v>0.11112430393520906</v>
      </c>
      <c r="I61" s="45">
        <v>2.0755865893082356E-2</v>
      </c>
      <c r="J61" s="45">
        <v>0.11028416519236882</v>
      </c>
      <c r="K61" s="46">
        <v>1.1860395463569519E-2</v>
      </c>
      <c r="M61" s="18" t="b">
        <f t="shared" si="0"/>
        <v>1</v>
      </c>
      <c r="N61" s="17" t="b">
        <f t="shared" si="1"/>
        <v>0</v>
      </c>
      <c r="U61" s="18" t="b">
        <f t="shared" si="2"/>
        <v>1</v>
      </c>
      <c r="V61" s="18">
        <f t="shared" si="3"/>
        <v>8.8236548142487589E-3</v>
      </c>
      <c r="W61" s="18">
        <f t="shared" si="4"/>
        <v>3.0367406493207599E-3</v>
      </c>
    </row>
    <row r="62" spans="1:23" x14ac:dyDescent="0.25">
      <c r="A62" s="12" t="s">
        <v>67</v>
      </c>
      <c r="B62" s="44">
        <v>4.4370321133919005E-2</v>
      </c>
      <c r="C62" s="45">
        <v>5.8785831008011241E-2</v>
      </c>
      <c r="D62" s="45">
        <v>2.4872295033852035E-2</v>
      </c>
      <c r="E62" s="45">
        <v>5.4595641443421591E-2</v>
      </c>
      <c r="F62" s="45">
        <v>1.8239274699217725E-2</v>
      </c>
      <c r="G62" s="45">
        <v>2.243450204774719E-2</v>
      </c>
      <c r="H62" s="45">
        <v>9.5963486408003423E-2</v>
      </c>
      <c r="I62" s="45">
        <v>2.2940489177948484E-2</v>
      </c>
      <c r="J62" s="45">
        <v>9.4117946253861023E-2</v>
      </c>
      <c r="K62" s="46">
        <v>7.6735645321456686E-3</v>
      </c>
      <c r="M62" s="18" t="str">
        <f t="shared" si="0"/>
        <v>ANTONIA</v>
      </c>
      <c r="N62" s="17" t="b">
        <f t="shared" si="1"/>
        <v>0</v>
      </c>
      <c r="U62" s="18" t="str">
        <f t="shared" si="2"/>
        <v>ANTONIA</v>
      </c>
      <c r="V62" s="18">
        <f t="shared" si="3"/>
        <v>7.6735645321456686E-3</v>
      </c>
      <c r="W62" s="18">
        <f t="shared" si="4"/>
        <v>1.0565710167072057E-2</v>
      </c>
    </row>
    <row r="63" spans="1:23" x14ac:dyDescent="0.25">
      <c r="A63" s="12" t="s">
        <v>67</v>
      </c>
      <c r="B63" s="44">
        <v>4.0247887629677626E-2</v>
      </c>
      <c r="C63" s="45">
        <v>5.8953741570862271E-2</v>
      </c>
      <c r="D63" s="45">
        <v>2.4903247915865102E-2</v>
      </c>
      <c r="E63" s="45">
        <v>4.954500285430552E-2</v>
      </c>
      <c r="F63" s="45">
        <v>1.6782253419442381E-2</v>
      </c>
      <c r="G63" s="45">
        <v>1.3509890762863658E-2</v>
      </c>
      <c r="H63" s="45">
        <v>9.6805246751177174E-2</v>
      </c>
      <c r="I63" s="45">
        <v>1.5545706824143295E-2</v>
      </c>
      <c r="J63" s="45">
        <v>9.4851533797448387E-2</v>
      </c>
      <c r="K63" s="46">
        <v>3.9336546869237279E-3</v>
      </c>
      <c r="M63" s="18" t="str">
        <f t="shared" si="0"/>
        <v>ANTONIA</v>
      </c>
      <c r="N63" s="17" t="b">
        <f t="shared" si="1"/>
        <v>0</v>
      </c>
      <c r="U63" s="18" t="str">
        <f t="shared" si="2"/>
        <v>ANTONIA</v>
      </c>
      <c r="V63" s="18">
        <f t="shared" si="3"/>
        <v>3.9336546869237279E-3</v>
      </c>
      <c r="W63" s="18">
        <f t="shared" si="4"/>
        <v>9.5762360759399298E-3</v>
      </c>
    </row>
    <row r="64" spans="1:23" ht="15.75" thickBot="1" x14ac:dyDescent="0.3">
      <c r="A64" s="12" t="s">
        <v>67</v>
      </c>
      <c r="B64" s="44">
        <v>4.4203012064559677E-2</v>
      </c>
      <c r="C64" s="45">
        <v>6.0930940950925272E-2</v>
      </c>
      <c r="D64" s="45">
        <v>2.4798179819760978E-2</v>
      </c>
      <c r="E64" s="45">
        <v>5.8747075810863664E-2</v>
      </c>
      <c r="F64" s="45">
        <v>1.1992978114372423E-2</v>
      </c>
      <c r="G64" s="45">
        <v>1.4139014608546038E-2</v>
      </c>
      <c r="H64" s="45">
        <v>9.9401485598914915E-2</v>
      </c>
      <c r="I64" s="45">
        <v>1.8376391163288888E-2</v>
      </c>
      <c r="J64" s="45">
        <v>9.9198911992208441E-2</v>
      </c>
      <c r="K64" s="46">
        <v>5.0927728006125647E-3</v>
      </c>
      <c r="M64" s="18" t="str">
        <f t="shared" si="0"/>
        <v>ANTONIA</v>
      </c>
      <c r="N64" s="17" t="b">
        <f t="shared" si="1"/>
        <v>0</v>
      </c>
      <c r="U64" s="18" t="str">
        <f t="shared" si="2"/>
        <v>ANTONIA</v>
      </c>
      <c r="V64" s="18">
        <f t="shared" si="3"/>
        <v>5.0927728006125647E-3</v>
      </c>
      <c r="W64" s="18">
        <f t="shared" si="4"/>
        <v>6.9002053137598579E-3</v>
      </c>
    </row>
    <row r="65" spans="1:23" ht="15.75" thickBot="1" x14ac:dyDescent="0.3">
      <c r="A65" s="13" t="s">
        <v>67</v>
      </c>
      <c r="B65" s="47">
        <v>4.1632418017321975E-2</v>
      </c>
      <c r="C65" s="48">
        <v>5.9352763702604769E-2</v>
      </c>
      <c r="D65" s="48">
        <v>2.8444277823617567E-2</v>
      </c>
      <c r="E65" s="48">
        <v>5.7641763850269576E-2</v>
      </c>
      <c r="F65" s="48">
        <v>1.249866953775066E-2</v>
      </c>
      <c r="G65" s="48">
        <v>1.3480854279425344E-2</v>
      </c>
      <c r="H65" s="48">
        <v>9.4619818009377077E-2</v>
      </c>
      <c r="I65" s="48">
        <v>1.6397542219719181E-2</v>
      </c>
      <c r="J65" s="48">
        <v>9.4127037451283063E-2</v>
      </c>
      <c r="K65" s="49">
        <v>5.7348862780653778E-3</v>
      </c>
      <c r="M65" s="19" t="str">
        <f t="shared" si="0"/>
        <v>ANTONIA</v>
      </c>
      <c r="N65" s="21" t="b">
        <f t="shared" si="1"/>
        <v>0</v>
      </c>
      <c r="O65" s="30">
        <f>COUNTIF($N56:$N65,TRUE)/(10 - COUNTIF($N56:$N65,"#N/A"))</f>
        <v>0</v>
      </c>
      <c r="U65" s="19" t="str">
        <f t="shared" si="2"/>
        <v>ANTONIA</v>
      </c>
      <c r="V65" s="19">
        <f t="shared" si="3"/>
        <v>5.7348862780653778E-3</v>
      </c>
      <c r="W65" s="19">
        <f t="shared" si="4"/>
        <v>6.7637832596852826E-3</v>
      </c>
    </row>
    <row r="66" spans="1:23" x14ac:dyDescent="0.25">
      <c r="A66" s="11" t="s">
        <v>68</v>
      </c>
      <c r="B66" s="41">
        <v>1.8265613354217017E-2</v>
      </c>
      <c r="C66" s="42">
        <v>2.2437883920924787E-2</v>
      </c>
      <c r="D66" s="42">
        <v>2.7883263001373636E-2</v>
      </c>
      <c r="E66" s="42">
        <v>4.0023559827284449E-2</v>
      </c>
      <c r="F66" s="42">
        <v>2.1619523998694656E-3</v>
      </c>
      <c r="G66" s="42">
        <v>2.4265562905807697E-2</v>
      </c>
      <c r="H66" s="42">
        <v>1.3454602788661507E-2</v>
      </c>
      <c r="I66" s="42">
        <v>1.4014329712528431E-2</v>
      </c>
      <c r="J66" s="42">
        <v>1.1944437235294758E-3</v>
      </c>
      <c r="K66" s="43">
        <v>1.091830820818606E-2</v>
      </c>
      <c r="M66" s="16" t="str">
        <f t="shared" si="0"/>
        <v>DAVE</v>
      </c>
      <c r="N66" s="20" t="b">
        <f t="shared" si="1"/>
        <v>0</v>
      </c>
      <c r="U66" s="16" t="str">
        <f t="shared" si="2"/>
        <v>DAVE</v>
      </c>
      <c r="V66" s="16">
        <f t="shared" si="3"/>
        <v>1.1944437235294758E-3</v>
      </c>
      <c r="W66" s="16">
        <f t="shared" si="4"/>
        <v>9.6750867633998983E-4</v>
      </c>
    </row>
    <row r="67" spans="1:23" x14ac:dyDescent="0.25">
      <c r="A67" s="12" t="s">
        <v>68</v>
      </c>
      <c r="B67" s="44">
        <v>3.5789422328448575E-2</v>
      </c>
      <c r="C67" s="45">
        <v>4.2178629000648074E-2</v>
      </c>
      <c r="D67" s="45">
        <v>2.3913014727113137E-2</v>
      </c>
      <c r="E67" s="45">
        <v>3.568436224995504E-2</v>
      </c>
      <c r="F67" s="45">
        <v>5.0181247503066351E-3</v>
      </c>
      <c r="G67" s="45">
        <v>2.3025062228421767E-2</v>
      </c>
      <c r="H67" s="45">
        <v>3.6175050251834429E-2</v>
      </c>
      <c r="I67" s="45">
        <v>7.4645050165065285E-3</v>
      </c>
      <c r="J67" s="45">
        <v>1.2395008220447895E-2</v>
      </c>
      <c r="K67" s="46">
        <v>1.8010124383107347E-2</v>
      </c>
      <c r="M67" s="18" t="b">
        <f t="shared" si="0"/>
        <v>1</v>
      </c>
      <c r="N67" s="17" t="b">
        <f t="shared" si="1"/>
        <v>0</v>
      </c>
      <c r="U67" s="18" t="b">
        <f t="shared" si="2"/>
        <v>1</v>
      </c>
      <c r="V67" s="18">
        <f t="shared" si="3"/>
        <v>5.0181247503066351E-3</v>
      </c>
      <c r="W67" s="18">
        <f t="shared" si="4"/>
        <v>2.4463802661998935E-3</v>
      </c>
    </row>
    <row r="68" spans="1:23" x14ac:dyDescent="0.25">
      <c r="A68" s="12" t="s">
        <v>68</v>
      </c>
      <c r="B68" s="44">
        <v>2.5369375729984781E-2</v>
      </c>
      <c r="C68" s="45">
        <v>3.051390917168488E-2</v>
      </c>
      <c r="D68" s="45">
        <v>2.6520024714347293E-2</v>
      </c>
      <c r="E68" s="45">
        <v>3.6065146228689657E-2</v>
      </c>
      <c r="F68" s="45">
        <v>2.6215649844964911E-3</v>
      </c>
      <c r="G68" s="45">
        <v>2.3529682578956691E-2</v>
      </c>
      <c r="H68" s="45">
        <v>2.3068794795521347E-2</v>
      </c>
      <c r="I68" s="45">
        <v>1.185346499399878E-2</v>
      </c>
      <c r="J68" s="45">
        <v>4.4476988893583924E-3</v>
      </c>
      <c r="K68" s="46">
        <v>1.4042323531612118E-2</v>
      </c>
      <c r="M68" s="18" t="b">
        <f t="shared" si="0"/>
        <v>1</v>
      </c>
      <c r="N68" s="17" t="b">
        <f t="shared" si="1"/>
        <v>0</v>
      </c>
      <c r="U68" s="18" t="b">
        <f t="shared" si="2"/>
        <v>1</v>
      </c>
      <c r="V68" s="18">
        <f t="shared" si="3"/>
        <v>2.6215649844964911E-3</v>
      </c>
      <c r="W68" s="18">
        <f t="shared" si="4"/>
        <v>1.8261339048619013E-3</v>
      </c>
    </row>
    <row r="69" spans="1:23" x14ac:dyDescent="0.25">
      <c r="A69" s="12" t="s">
        <v>68</v>
      </c>
      <c r="B69" s="44">
        <v>1.5747334677070943E-2</v>
      </c>
      <c r="C69" s="45">
        <v>2.396765456734419E-2</v>
      </c>
      <c r="D69" s="45">
        <v>3.0557546442779693E-2</v>
      </c>
      <c r="E69" s="45">
        <v>4.1320736455768781E-2</v>
      </c>
      <c r="F69" s="45">
        <v>1.5936889642781393E-3</v>
      </c>
      <c r="G69" s="45">
        <v>3.3053540906974904E-2</v>
      </c>
      <c r="H69" s="45">
        <v>1.5881808932441011E-2</v>
      </c>
      <c r="I69" s="45">
        <v>2.1082129913931366E-2</v>
      </c>
      <c r="J69" s="45">
        <v>2.7320917101823494E-3</v>
      </c>
      <c r="K69" s="46">
        <v>7.9754986558071214E-3</v>
      </c>
      <c r="M69" s="18" t="b">
        <f t="shared" si="0"/>
        <v>1</v>
      </c>
      <c r="N69" s="17" t="b">
        <f t="shared" si="1"/>
        <v>0</v>
      </c>
      <c r="U69" s="18" t="b">
        <f t="shared" si="2"/>
        <v>1</v>
      </c>
      <c r="V69" s="18">
        <f t="shared" si="3"/>
        <v>1.5936889642781393E-3</v>
      </c>
      <c r="W69" s="18">
        <f t="shared" si="4"/>
        <v>1.1384027459042101E-3</v>
      </c>
    </row>
    <row r="70" spans="1:23" x14ac:dyDescent="0.25">
      <c r="A70" s="12" t="s">
        <v>68</v>
      </c>
      <c r="B70" s="44">
        <v>1.906877579621287E-2</v>
      </c>
      <c r="C70" s="45">
        <v>2.3504181186103687E-2</v>
      </c>
      <c r="D70" s="45">
        <v>2.5780608907770175E-2</v>
      </c>
      <c r="E70" s="45">
        <v>3.645378915424588E-2</v>
      </c>
      <c r="F70" s="45">
        <v>3.6465250571874053E-3</v>
      </c>
      <c r="G70" s="45">
        <v>2.3172945720066875E-2</v>
      </c>
      <c r="H70" s="45">
        <v>1.3944068828804224E-2</v>
      </c>
      <c r="I70" s="45">
        <v>1.505402258444654E-2</v>
      </c>
      <c r="J70" s="45">
        <v>1.3323166571947154E-3</v>
      </c>
      <c r="K70" s="46">
        <v>1.2162185739323657E-2</v>
      </c>
      <c r="M70" s="18" t="str">
        <f t="shared" ref="M70:M105" si="5">INDEX($B$5:$K$5,MATCH(MIN($B70:$K70),$B70:$K70,0))</f>
        <v>DAVE</v>
      </c>
      <c r="N70" s="17" t="b">
        <f t="shared" ref="N70:N105" si="6">$M70 = $A70</f>
        <v>0</v>
      </c>
      <c r="U70" s="18" t="str">
        <f t="shared" ref="U70:U105" si="7">INDEX($B$5:$K$5,MATCH(MIN($B70:$K70),$B70:$K70,0))</f>
        <v>DAVE</v>
      </c>
      <c r="V70" s="18">
        <f t="shared" si="3"/>
        <v>1.3323166571947154E-3</v>
      </c>
      <c r="W70" s="18">
        <f t="shared" si="4"/>
        <v>2.3142083999926899E-3</v>
      </c>
    </row>
    <row r="71" spans="1:23" x14ac:dyDescent="0.25">
      <c r="A71" s="12" t="s">
        <v>68</v>
      </c>
      <c r="B71" s="44">
        <v>6.8161187311628763E-3</v>
      </c>
      <c r="C71" s="45">
        <v>7.4387954877697254E-3</v>
      </c>
      <c r="D71" s="45">
        <v>2.4980508179612136E-2</v>
      </c>
      <c r="E71" s="45">
        <v>3.7583705030039494E-2</v>
      </c>
      <c r="F71" s="45">
        <v>2.7692346499197107E-3</v>
      </c>
      <c r="G71" s="45">
        <v>2.5367254287258792E-2</v>
      </c>
      <c r="H71" s="45">
        <v>9.9306862958079556E-3</v>
      </c>
      <c r="I71" s="45">
        <v>2.102899143302446E-2</v>
      </c>
      <c r="J71" s="45">
        <v>4.8423987850412242E-3</v>
      </c>
      <c r="K71" s="46">
        <v>8.1688404660779715E-3</v>
      </c>
      <c r="M71" s="18" t="b">
        <f t="shared" si="5"/>
        <v>1</v>
      </c>
      <c r="N71" s="17" t="b">
        <f t="shared" si="6"/>
        <v>0</v>
      </c>
      <c r="U71" s="18" t="b">
        <f t="shared" si="7"/>
        <v>1</v>
      </c>
      <c r="V71" s="18">
        <f t="shared" ref="V71:V105" si="8">MIN(B71:K71)</f>
        <v>2.7692346499197107E-3</v>
      </c>
      <c r="W71" s="18">
        <f t="shared" ref="W71:W105" si="9">SMALL(B71:K71,2)-V71</f>
        <v>2.0731641351215135E-3</v>
      </c>
    </row>
    <row r="72" spans="1:23" x14ac:dyDescent="0.25">
      <c r="A72" s="12" t="s">
        <v>68</v>
      </c>
      <c r="B72" s="44">
        <v>5.0778454847649063E-3</v>
      </c>
      <c r="C72" s="45">
        <v>5.6193510600746482E-3</v>
      </c>
      <c r="D72" s="45">
        <v>2.9084059456190636E-2</v>
      </c>
      <c r="E72" s="45">
        <v>4.1551263412934469E-2</v>
      </c>
      <c r="F72" s="45">
        <v>8.9183965501631046E-4</v>
      </c>
      <c r="G72" s="45">
        <v>2.1500087217632781E-2</v>
      </c>
      <c r="H72" s="45">
        <v>7.2848788329666347E-3</v>
      </c>
      <c r="I72" s="45">
        <v>1.2170194518067792E-2</v>
      </c>
      <c r="J72" s="45">
        <v>2.533596052394195E-2</v>
      </c>
      <c r="K72" s="46">
        <v>7.7173369710134207E-3</v>
      </c>
      <c r="M72" s="18" t="b">
        <f t="shared" si="5"/>
        <v>1</v>
      </c>
      <c r="N72" s="17" t="b">
        <f t="shared" si="6"/>
        <v>0</v>
      </c>
      <c r="U72" s="18" t="b">
        <f t="shared" si="7"/>
        <v>1</v>
      </c>
      <c r="V72" s="18">
        <f t="shared" si="8"/>
        <v>8.9183965501631046E-4</v>
      </c>
      <c r="W72" s="18">
        <f t="shared" si="9"/>
        <v>4.1860058297485958E-3</v>
      </c>
    </row>
    <row r="73" spans="1:23" x14ac:dyDescent="0.25">
      <c r="A73" s="12" t="s">
        <v>68</v>
      </c>
      <c r="B73" s="44">
        <v>1.1943783772328243E-3</v>
      </c>
      <c r="C73" s="45">
        <v>5.5904644022626571E-4</v>
      </c>
      <c r="D73" s="45">
        <v>2.9432231150608043E-2</v>
      </c>
      <c r="E73" s="45">
        <v>4.9349095760737344E-2</v>
      </c>
      <c r="F73" s="45">
        <v>5.4679983835389176E-3</v>
      </c>
      <c r="G73" s="45">
        <v>2.3944177565803353E-2</v>
      </c>
      <c r="H73" s="45">
        <v>1.7903083336619219E-2</v>
      </c>
      <c r="I73" s="45">
        <v>1.6375451973902992E-2</v>
      </c>
      <c r="J73" s="45">
        <v>2.2891596606092496E-2</v>
      </c>
      <c r="K73" s="46">
        <v>4.2461897852279842E-3</v>
      </c>
      <c r="M73" s="18" t="str">
        <f t="shared" si="5"/>
        <v>MISSISSIPPI</v>
      </c>
      <c r="N73" s="17" t="b">
        <f t="shared" si="6"/>
        <v>0</v>
      </c>
      <c r="U73" s="18" t="str">
        <f t="shared" si="7"/>
        <v>MISSISSIPPI</v>
      </c>
      <c r="V73" s="18">
        <f t="shared" si="8"/>
        <v>5.5904644022626571E-4</v>
      </c>
      <c r="W73" s="18">
        <f t="shared" si="9"/>
        <v>6.3533193700655854E-4</v>
      </c>
    </row>
    <row r="74" spans="1:23" ht="15.75" thickBot="1" x14ac:dyDescent="0.3">
      <c r="A74" s="12" t="s">
        <v>68</v>
      </c>
      <c r="B74" s="44">
        <v>8.7376495665719561E-3</v>
      </c>
      <c r="C74" s="45">
        <v>1.3387297165305026E-2</v>
      </c>
      <c r="D74" s="45">
        <v>3.2262058808701539E-2</v>
      </c>
      <c r="E74" s="45">
        <v>5.2141851743580568E-2</v>
      </c>
      <c r="F74" s="45">
        <v>1.1799014688648503E-2</v>
      </c>
      <c r="G74" s="45">
        <v>2.9097117568996966E-2</v>
      </c>
      <c r="H74" s="45">
        <v>3.7366124015653451E-2</v>
      </c>
      <c r="I74" s="45">
        <v>2.5113321949201781E-2</v>
      </c>
      <c r="J74" s="45">
        <v>2.8903992892155311E-2</v>
      </c>
      <c r="K74" s="46">
        <v>1.0230300914529783E-3</v>
      </c>
      <c r="M74" s="18" t="str">
        <f t="shared" si="5"/>
        <v>ANTONIA</v>
      </c>
      <c r="N74" s="17" t="b">
        <f t="shared" si="6"/>
        <v>0</v>
      </c>
      <c r="U74" s="18" t="str">
        <f t="shared" si="7"/>
        <v>ANTONIA</v>
      </c>
      <c r="V74" s="18">
        <f t="shared" si="8"/>
        <v>1.0230300914529783E-3</v>
      </c>
      <c r="W74" s="18">
        <f t="shared" si="9"/>
        <v>7.7146194751189778E-3</v>
      </c>
    </row>
    <row r="75" spans="1:23" ht="15.75" thickBot="1" x14ac:dyDescent="0.3">
      <c r="A75" s="13" t="s">
        <v>68</v>
      </c>
      <c r="B75" s="47">
        <v>1.3445527547865613E-2</v>
      </c>
      <c r="C75" s="48">
        <v>1.7453649029033694E-2</v>
      </c>
      <c r="D75" s="48">
        <v>2.5160884125375163E-2</v>
      </c>
      <c r="E75" s="48">
        <v>3.8391263414823393E-2</v>
      </c>
      <c r="F75" s="48">
        <v>4.9886519820658282E-3</v>
      </c>
      <c r="G75" s="48">
        <v>1.8987884292146234E-2</v>
      </c>
      <c r="H75" s="48">
        <v>7.9911303029485681E-3</v>
      </c>
      <c r="I75" s="48">
        <v>8.8477117385798165E-3</v>
      </c>
      <c r="J75" s="48">
        <v>1.3459901464831808E-2</v>
      </c>
      <c r="K75" s="49">
        <v>1.2698232000462224E-2</v>
      </c>
      <c r="M75" s="19" t="b">
        <f t="shared" si="5"/>
        <v>1</v>
      </c>
      <c r="N75" s="21" t="b">
        <f t="shared" si="6"/>
        <v>0</v>
      </c>
      <c r="O75" s="30">
        <f>COUNTIF($N66:$N75,TRUE)/(10 - COUNTIF($N66:$N75,"#N/A"))</f>
        <v>0</v>
      </c>
      <c r="U75" s="19" t="b">
        <f t="shared" si="7"/>
        <v>1</v>
      </c>
      <c r="V75" s="19">
        <f t="shared" si="8"/>
        <v>4.9886519820658282E-3</v>
      </c>
      <c r="W75" s="19">
        <f t="shared" si="9"/>
        <v>3.0024783208827399E-3</v>
      </c>
    </row>
    <row r="76" spans="1:23" x14ac:dyDescent="0.25">
      <c r="A76" s="11" t="s">
        <v>69</v>
      </c>
      <c r="B76" s="41">
        <v>2.7865532625329301E-2</v>
      </c>
      <c r="C76" s="42">
        <v>5.1554558406758766E-2</v>
      </c>
      <c r="D76" s="42">
        <v>2.0056772580855434E-2</v>
      </c>
      <c r="E76" s="42">
        <v>4.0897441569166554E-2</v>
      </c>
      <c r="F76" s="42">
        <v>9.3443732199284951E-3</v>
      </c>
      <c r="G76" s="42">
        <v>5.9021550680090767E-3</v>
      </c>
      <c r="H76" s="42">
        <v>8.3825621953003235E-2</v>
      </c>
      <c r="I76" s="42">
        <v>1.2024541169167791E-2</v>
      </c>
      <c r="J76" s="42">
        <v>8.7222859146956072E-2</v>
      </c>
      <c r="K76" s="43">
        <v>2.7426490693436764E-3</v>
      </c>
      <c r="M76" s="16" t="str">
        <f t="shared" si="5"/>
        <v>ANTONIA</v>
      </c>
      <c r="N76" s="20" t="b">
        <f t="shared" si="6"/>
        <v>0</v>
      </c>
      <c r="U76" s="16" t="str">
        <f t="shared" si="7"/>
        <v>ANTONIA</v>
      </c>
      <c r="V76" s="16">
        <f t="shared" si="8"/>
        <v>2.7426490693436764E-3</v>
      </c>
      <c r="W76" s="16">
        <f t="shared" si="9"/>
        <v>3.1595059986654003E-3</v>
      </c>
    </row>
    <row r="77" spans="1:23" x14ac:dyDescent="0.25">
      <c r="A77" s="12" t="s">
        <v>69</v>
      </c>
      <c r="B77" s="44">
        <v>2.9537754907150507E-2</v>
      </c>
      <c r="C77" s="45">
        <v>5.2305210386337356E-2</v>
      </c>
      <c r="D77" s="45">
        <v>2.034898149539538E-2</v>
      </c>
      <c r="E77" s="45">
        <v>4.3766232840961164E-2</v>
      </c>
      <c r="F77" s="45">
        <v>1.2346810063289748E-2</v>
      </c>
      <c r="G77" s="45">
        <v>1.5167314781501656E-3</v>
      </c>
      <c r="H77" s="45">
        <v>8.8675306681250274E-2</v>
      </c>
      <c r="I77" s="45">
        <v>1.8790433363434778E-3</v>
      </c>
      <c r="J77" s="45">
        <v>8.6910584759733817E-2</v>
      </c>
      <c r="K77" s="46">
        <v>3.3800581044566916E-3</v>
      </c>
      <c r="M77" s="18" t="str">
        <f t="shared" si="5"/>
        <v>TRUMPET</v>
      </c>
      <c r="N77" s="17" t="b">
        <f t="shared" si="6"/>
        <v>0</v>
      </c>
      <c r="U77" s="18" t="str">
        <f t="shared" si="7"/>
        <v>TRUMPET</v>
      </c>
      <c r="V77" s="18">
        <f t="shared" si="8"/>
        <v>1.5167314781501656E-3</v>
      </c>
      <c r="W77" s="18">
        <f t="shared" si="9"/>
        <v>3.6231185819331213E-4</v>
      </c>
    </row>
    <row r="78" spans="1:23" x14ac:dyDescent="0.25">
      <c r="A78" s="12" t="s">
        <v>69</v>
      </c>
      <c r="B78" s="44">
        <v>3.5241408610407407E-2</v>
      </c>
      <c r="C78" s="45">
        <v>5.9133289622721658E-2</v>
      </c>
      <c r="D78" s="45">
        <v>2.5746392522482765E-2</v>
      </c>
      <c r="E78" s="45">
        <v>5.1388245677347254E-2</v>
      </c>
      <c r="F78" s="45">
        <v>1.1559667275978514E-2</v>
      </c>
      <c r="G78" s="45">
        <v>1.4028548057768708E-3</v>
      </c>
      <c r="H78" s="45">
        <v>9.1519723138336825E-2</v>
      </c>
      <c r="I78" s="45">
        <v>4.7692062271698504E-3</v>
      </c>
      <c r="J78" s="45">
        <v>9.2699823926206432E-2</v>
      </c>
      <c r="K78" s="46">
        <v>3.1224055396757294E-3</v>
      </c>
      <c r="M78" s="18" t="str">
        <f t="shared" si="5"/>
        <v>TRUMPET</v>
      </c>
      <c r="N78" s="17" t="b">
        <f t="shared" si="6"/>
        <v>0</v>
      </c>
      <c r="U78" s="18" t="str">
        <f t="shared" si="7"/>
        <v>TRUMPET</v>
      </c>
      <c r="V78" s="18">
        <f t="shared" si="8"/>
        <v>1.4028548057768708E-3</v>
      </c>
      <c r="W78" s="18">
        <f t="shared" si="9"/>
        <v>1.7195507338988586E-3</v>
      </c>
    </row>
    <row r="79" spans="1:23" x14ac:dyDescent="0.25">
      <c r="A79" s="12" t="s">
        <v>69</v>
      </c>
      <c r="B79" s="44">
        <v>3.7276829457689939E-2</v>
      </c>
      <c r="C79" s="45">
        <v>5.4395239941994425E-2</v>
      </c>
      <c r="D79" s="45">
        <v>2.7992123043751947E-2</v>
      </c>
      <c r="E79" s="45">
        <v>5.4434541492542586E-2</v>
      </c>
      <c r="F79" s="45">
        <v>1.9835151250977484E-2</v>
      </c>
      <c r="G79" s="45">
        <v>1.8503609606528151E-2</v>
      </c>
      <c r="H79" s="45">
        <v>8.8687125380041879E-2</v>
      </c>
      <c r="I79" s="45">
        <v>9.3698077246639477E-3</v>
      </c>
      <c r="J79" s="45">
        <v>8.9088200967205586E-2</v>
      </c>
      <c r="K79" s="46">
        <v>7.6379292782106437E-3</v>
      </c>
      <c r="M79" s="18" t="str">
        <f t="shared" si="5"/>
        <v>ANTONIA</v>
      </c>
      <c r="N79" s="17" t="b">
        <f t="shared" si="6"/>
        <v>0</v>
      </c>
      <c r="U79" s="18" t="str">
        <f t="shared" si="7"/>
        <v>ANTONIA</v>
      </c>
      <c r="V79" s="18">
        <f t="shared" si="8"/>
        <v>7.6379292782106437E-3</v>
      </c>
      <c r="W79" s="18">
        <f t="shared" si="9"/>
        <v>1.7318784464533041E-3</v>
      </c>
    </row>
    <row r="80" spans="1:23" x14ac:dyDescent="0.25">
      <c r="A80" s="12" t="s">
        <v>69</v>
      </c>
      <c r="B80" s="44">
        <v>4.8753765562503618E-2</v>
      </c>
      <c r="C80" s="45">
        <v>6.6535891052496854E-2</v>
      </c>
      <c r="D80" s="45">
        <v>2.6830341447228477E-2</v>
      </c>
      <c r="E80" s="45">
        <v>5.6095232196274422E-2</v>
      </c>
      <c r="F80" s="45">
        <v>2.2615243911051956E-2</v>
      </c>
      <c r="G80" s="45">
        <v>1.9629409402462675E-2</v>
      </c>
      <c r="H80" s="45">
        <v>0.10503868296209984</v>
      </c>
      <c r="I80" s="45">
        <v>1.2789911188188938E-2</v>
      </c>
      <c r="J80" s="45">
        <v>0.10215270739953228</v>
      </c>
      <c r="K80" s="46">
        <v>9.1885209685191385E-3</v>
      </c>
      <c r="M80" s="18" t="str">
        <f t="shared" si="5"/>
        <v>ANTONIA</v>
      </c>
      <c r="N80" s="17" t="b">
        <f t="shared" si="6"/>
        <v>0</v>
      </c>
      <c r="U80" s="18" t="str">
        <f t="shared" si="7"/>
        <v>ANTONIA</v>
      </c>
      <c r="V80" s="18">
        <f t="shared" si="8"/>
        <v>9.1885209685191385E-3</v>
      </c>
      <c r="W80" s="18">
        <f t="shared" si="9"/>
        <v>3.6013902196697992E-3</v>
      </c>
    </row>
    <row r="81" spans="1:23" x14ac:dyDescent="0.25">
      <c r="A81" s="12" t="s">
        <v>69</v>
      </c>
      <c r="B81" s="44">
        <v>4.9433721639481953E-2</v>
      </c>
      <c r="C81" s="45">
        <v>6.9905912844128837E-2</v>
      </c>
      <c r="D81" s="45">
        <v>2.685082592562156E-2</v>
      </c>
      <c r="E81" s="45">
        <v>6.0631493734181141E-2</v>
      </c>
      <c r="F81" s="45">
        <v>1.3373813020825319E-2</v>
      </c>
      <c r="G81" s="45">
        <v>1.2486533659912688E-2</v>
      </c>
      <c r="H81" s="45">
        <v>0.10648459925390213</v>
      </c>
      <c r="I81" s="45">
        <v>8.3723744384295307E-3</v>
      </c>
      <c r="J81" s="45">
        <v>0.10608340333877386</v>
      </c>
      <c r="K81" s="46">
        <v>8.525328914925745E-3</v>
      </c>
      <c r="M81" s="18" t="str">
        <f t="shared" si="5"/>
        <v>SCOTT</v>
      </c>
      <c r="N81" s="17" t="b">
        <f t="shared" si="6"/>
        <v>1</v>
      </c>
      <c r="U81" s="18" t="str">
        <f t="shared" si="7"/>
        <v>SCOTT</v>
      </c>
      <c r="V81" s="18">
        <f t="shared" si="8"/>
        <v>8.3723744384295307E-3</v>
      </c>
      <c r="W81" s="18">
        <f t="shared" si="9"/>
        <v>1.529544764962143E-4</v>
      </c>
    </row>
    <row r="82" spans="1:23" x14ac:dyDescent="0.25">
      <c r="A82" s="12" t="s">
        <v>69</v>
      </c>
      <c r="B82" s="44">
        <v>4.2097755676288956E-2</v>
      </c>
      <c r="C82" s="45">
        <v>6.3812282570004236E-2</v>
      </c>
      <c r="D82" s="45">
        <v>2.5628029599160676E-2</v>
      </c>
      <c r="E82" s="45">
        <v>5.5621466737072772E-2</v>
      </c>
      <c r="F82" s="45">
        <v>1.7126576548763844E-2</v>
      </c>
      <c r="G82" s="45">
        <v>9.0025233258328452E-3</v>
      </c>
      <c r="H82" s="45">
        <v>0.10002914104625323</v>
      </c>
      <c r="I82" s="45">
        <v>3.1096866583613381E-3</v>
      </c>
      <c r="J82" s="45">
        <v>9.7302573734047798E-2</v>
      </c>
      <c r="K82" s="46">
        <v>6.1494718862984271E-3</v>
      </c>
      <c r="M82" s="18" t="str">
        <f t="shared" si="5"/>
        <v>SCOTT</v>
      </c>
      <c r="N82" s="17" t="b">
        <f t="shared" si="6"/>
        <v>1</v>
      </c>
      <c r="U82" s="18" t="str">
        <f t="shared" si="7"/>
        <v>SCOTT</v>
      </c>
      <c r="V82" s="18">
        <f t="shared" si="8"/>
        <v>3.1096866583613381E-3</v>
      </c>
      <c r="W82" s="18">
        <f t="shared" si="9"/>
        <v>3.0397852279370891E-3</v>
      </c>
    </row>
    <row r="83" spans="1:23" x14ac:dyDescent="0.25">
      <c r="A83" s="12" t="s">
        <v>69</v>
      </c>
      <c r="B83" s="44">
        <v>5.0089408965169925E-2</v>
      </c>
      <c r="C83" s="45">
        <v>6.6525366432183597E-2</v>
      </c>
      <c r="D83" s="45">
        <v>2.9981874995071323E-2</v>
      </c>
      <c r="E83" s="45">
        <v>6.3973507486470613E-2</v>
      </c>
      <c r="F83" s="45">
        <v>1.9021975676804984E-2</v>
      </c>
      <c r="G83" s="45">
        <v>2.1335525404826819E-2</v>
      </c>
      <c r="H83" s="45">
        <v>0.1025834804285736</v>
      </c>
      <c r="I83" s="45">
        <v>1.7590554604056237E-2</v>
      </c>
      <c r="J83" s="45">
        <v>9.898182855341621E-2</v>
      </c>
      <c r="K83" s="46">
        <v>1.0521633114220719E-2</v>
      </c>
      <c r="M83" s="18" t="str">
        <f t="shared" si="5"/>
        <v>ANTONIA</v>
      </c>
      <c r="N83" s="17" t="b">
        <f t="shared" si="6"/>
        <v>0</v>
      </c>
      <c r="U83" s="18" t="str">
        <f t="shared" si="7"/>
        <v>ANTONIA</v>
      </c>
      <c r="V83" s="18">
        <f t="shared" si="8"/>
        <v>1.0521633114220719E-2</v>
      </c>
      <c r="W83" s="18">
        <f t="shared" si="9"/>
        <v>7.0689214898355182E-3</v>
      </c>
    </row>
    <row r="84" spans="1:23" ht="15.75" thickBot="1" x14ac:dyDescent="0.3">
      <c r="A84" s="12" t="s">
        <v>69</v>
      </c>
      <c r="B84" s="44">
        <v>3.7265034729634564E-2</v>
      </c>
      <c r="C84" s="45">
        <v>6.0128588908775094E-2</v>
      </c>
      <c r="D84" s="45">
        <v>2.1504827513456469E-2</v>
      </c>
      <c r="E84" s="45">
        <v>4.8347093459184406E-2</v>
      </c>
      <c r="F84" s="45">
        <v>1.5849086631561496E-2</v>
      </c>
      <c r="G84" s="45">
        <v>5.795134020535192E-3</v>
      </c>
      <c r="H84" s="45">
        <v>9.6136842275278592E-2</v>
      </c>
      <c r="I84" s="45">
        <v>2.6902338186781116E-3</v>
      </c>
      <c r="J84" s="45">
        <v>9.5119771044879536E-2</v>
      </c>
      <c r="K84" s="46">
        <v>2.5572823084676899E-3</v>
      </c>
      <c r="M84" s="18" t="str">
        <f t="shared" si="5"/>
        <v>ANTONIA</v>
      </c>
      <c r="N84" s="17" t="b">
        <f t="shared" si="6"/>
        <v>0</v>
      </c>
      <c r="U84" s="18" t="str">
        <f t="shared" si="7"/>
        <v>ANTONIA</v>
      </c>
      <c r="V84" s="18">
        <f t="shared" si="8"/>
        <v>2.5572823084676899E-3</v>
      </c>
      <c r="W84" s="18">
        <f t="shared" si="9"/>
        <v>1.3295151021042173E-4</v>
      </c>
    </row>
    <row r="85" spans="1:23" ht="15.75" thickBot="1" x14ac:dyDescent="0.3">
      <c r="A85" s="13" t="s">
        <v>69</v>
      </c>
      <c r="B85" s="47">
        <v>3.3582917333462178E-2</v>
      </c>
      <c r="C85" s="48">
        <v>4.9600646228201428E-2</v>
      </c>
      <c r="D85" s="48">
        <v>2.9363799737561126E-2</v>
      </c>
      <c r="E85" s="48">
        <v>5.5081487276189042E-2</v>
      </c>
      <c r="F85" s="48">
        <v>1.7610340060571952E-2</v>
      </c>
      <c r="G85" s="48">
        <v>1.9339285916077358E-2</v>
      </c>
      <c r="H85" s="48">
        <v>8.2600504946916981E-2</v>
      </c>
      <c r="I85" s="48">
        <v>1.2916742090698874E-2</v>
      </c>
      <c r="J85" s="48">
        <v>8.1380488419954239E-2</v>
      </c>
      <c r="K85" s="49">
        <v>5.3960155870810267E-3</v>
      </c>
      <c r="M85" s="19" t="str">
        <f t="shared" si="5"/>
        <v>ANTONIA</v>
      </c>
      <c r="N85" s="21" t="b">
        <f t="shared" si="6"/>
        <v>0</v>
      </c>
      <c r="O85" s="30">
        <f>COUNTIF($N76:$N85,TRUE)/(10 - COUNTIF($N76:$N85,"#N/A"))</f>
        <v>0.2</v>
      </c>
      <c r="U85" s="19" t="str">
        <f t="shared" si="7"/>
        <v>ANTONIA</v>
      </c>
      <c r="V85" s="19">
        <f t="shared" si="8"/>
        <v>5.3960155870810267E-3</v>
      </c>
      <c r="W85" s="19">
        <f t="shared" si="9"/>
        <v>7.5207265036178472E-3</v>
      </c>
    </row>
    <row r="86" spans="1:23" x14ac:dyDescent="0.25">
      <c r="A86" s="11" t="s">
        <v>70</v>
      </c>
      <c r="B86" s="41">
        <v>2.0781581838128768E-2</v>
      </c>
      <c r="C86" s="42">
        <v>2.0733342918261746E-2</v>
      </c>
      <c r="D86" s="42">
        <v>3.0375626337779918E-2</v>
      </c>
      <c r="E86" s="42">
        <v>4.5864343215750475E-2</v>
      </c>
      <c r="F86" s="42">
        <v>3.9519904869150593E-3</v>
      </c>
      <c r="G86" s="42">
        <v>2.3743699347549045E-2</v>
      </c>
      <c r="H86" s="42">
        <v>7.6711850949310323E-3</v>
      </c>
      <c r="I86" s="42">
        <v>1.2844587863882651E-2</v>
      </c>
      <c r="J86" s="42">
        <v>1.61354133325739E-3</v>
      </c>
      <c r="K86" s="43">
        <v>8.4006125587898564E-3</v>
      </c>
      <c r="M86" s="16" t="str">
        <f t="shared" si="5"/>
        <v>DAVE</v>
      </c>
      <c r="N86" s="20" t="b">
        <f t="shared" si="6"/>
        <v>1</v>
      </c>
      <c r="U86" s="16" t="str">
        <f t="shared" si="7"/>
        <v>DAVE</v>
      </c>
      <c r="V86" s="16">
        <f t="shared" si="8"/>
        <v>1.61354133325739E-3</v>
      </c>
      <c r="W86" s="16">
        <f t="shared" si="9"/>
        <v>2.3384491536576693E-3</v>
      </c>
    </row>
    <row r="87" spans="1:23" x14ac:dyDescent="0.25">
      <c r="A87" s="12" t="s">
        <v>70</v>
      </c>
      <c r="B87" s="44">
        <v>4.2109277622554842E-3</v>
      </c>
      <c r="C87" s="45">
        <v>6.282748502884794E-3</v>
      </c>
      <c r="D87" s="45">
        <v>3.2411387824254831E-2</v>
      </c>
      <c r="E87" s="45">
        <v>4.4728130718376016E-2</v>
      </c>
      <c r="F87" s="45">
        <v>1.3171324248325858E-2</v>
      </c>
      <c r="G87" s="45">
        <v>3.1291847962377571E-2</v>
      </c>
      <c r="H87" s="45">
        <v>2.7321021378646976E-2</v>
      </c>
      <c r="I87" s="45">
        <v>2.5115409431955019E-2</v>
      </c>
      <c r="J87" s="45">
        <v>1.2217917862092587E-2</v>
      </c>
      <c r="K87" s="46">
        <v>3.5779624830020035E-4</v>
      </c>
      <c r="M87" s="18" t="str">
        <f t="shared" si="5"/>
        <v>ANTONIA</v>
      </c>
      <c r="N87" s="17" t="b">
        <f t="shared" si="6"/>
        <v>0</v>
      </c>
      <c r="U87" s="18" t="str">
        <f t="shared" si="7"/>
        <v>ANTONIA</v>
      </c>
      <c r="V87" s="18">
        <f t="shared" si="8"/>
        <v>3.5779624830020035E-4</v>
      </c>
      <c r="W87" s="18">
        <f t="shared" si="9"/>
        <v>3.8531315139552838E-3</v>
      </c>
    </row>
    <row r="88" spans="1:23" x14ac:dyDescent="0.25">
      <c r="A88" s="12" t="s">
        <v>70</v>
      </c>
      <c r="B88" s="44">
        <v>5.3952172499441564E-3</v>
      </c>
      <c r="C88" s="45">
        <v>7.5927112802183921E-3</v>
      </c>
      <c r="D88" s="45">
        <v>3.2309887639860327E-2</v>
      </c>
      <c r="E88" s="45">
        <v>4.6640370316114885E-2</v>
      </c>
      <c r="F88" s="45">
        <v>5.7601533492606868E-3</v>
      </c>
      <c r="G88" s="45">
        <v>2.8518447031369645E-2</v>
      </c>
      <c r="H88" s="45">
        <v>7.6615595933448577E-3</v>
      </c>
      <c r="I88" s="45">
        <v>2.1522970606904029E-2</v>
      </c>
      <c r="J88" s="45">
        <v>9.4233229670726837E-3</v>
      </c>
      <c r="K88" s="46">
        <v>4.7578669573945312E-3</v>
      </c>
      <c r="M88" s="18" t="str">
        <f t="shared" si="5"/>
        <v>ANTONIA</v>
      </c>
      <c r="N88" s="17" t="b">
        <f t="shared" si="6"/>
        <v>0</v>
      </c>
      <c r="U88" s="18" t="str">
        <f t="shared" si="7"/>
        <v>ANTONIA</v>
      </c>
      <c r="V88" s="18">
        <f t="shared" si="8"/>
        <v>4.7578669573945312E-3</v>
      </c>
      <c r="W88" s="18">
        <f t="shared" si="9"/>
        <v>6.3735029254962522E-4</v>
      </c>
    </row>
    <row r="89" spans="1:23" x14ac:dyDescent="0.25">
      <c r="A89" s="12" t="s">
        <v>70</v>
      </c>
      <c r="B89" s="44">
        <v>2.709324983222515E-2</v>
      </c>
      <c r="C89" s="45">
        <v>4.7230990990741087E-2</v>
      </c>
      <c r="D89" s="45">
        <v>1.5837432563725537E-2</v>
      </c>
      <c r="E89" s="45">
        <v>3.2844527814427177E-2</v>
      </c>
      <c r="F89" s="45">
        <v>1.4371364976006142E-2</v>
      </c>
      <c r="G89" s="45">
        <v>1.6278917500374301E-2</v>
      </c>
      <c r="H89" s="45">
        <v>8.4334447613199789E-2</v>
      </c>
      <c r="I89" s="45">
        <v>2.2597556363988927E-2</v>
      </c>
      <c r="J89" s="45">
        <v>6.5278127511576772E-2</v>
      </c>
      <c r="K89" s="46">
        <v>3.9095254150075393E-4</v>
      </c>
      <c r="M89" s="18" t="str">
        <f t="shared" si="5"/>
        <v>ANTONIA</v>
      </c>
      <c r="N89" s="17" t="b">
        <f t="shared" si="6"/>
        <v>0</v>
      </c>
      <c r="U89" s="18" t="str">
        <f t="shared" si="7"/>
        <v>ANTONIA</v>
      </c>
      <c r="V89" s="18">
        <f t="shared" si="8"/>
        <v>3.9095254150075393E-4</v>
      </c>
      <c r="W89" s="18">
        <f t="shared" si="9"/>
        <v>1.3980412434505388E-2</v>
      </c>
    </row>
    <row r="90" spans="1:23" x14ac:dyDescent="0.25">
      <c r="A90" s="12" t="s">
        <v>70</v>
      </c>
      <c r="B90" s="44">
        <v>1.8145251447413718E-2</v>
      </c>
      <c r="C90" s="45">
        <v>1.9850711759638887E-2</v>
      </c>
      <c r="D90" s="45">
        <v>3.2131739664653464E-2</v>
      </c>
      <c r="E90" s="45">
        <v>4.8026844011581638E-2</v>
      </c>
      <c r="F90" s="45">
        <v>1.189914400865423E-2</v>
      </c>
      <c r="G90" s="45">
        <v>3.2890611593429556E-2</v>
      </c>
      <c r="H90" s="45">
        <v>4.1707337296845171E-2</v>
      </c>
      <c r="I90" s="45">
        <v>2.9488864752732227E-2</v>
      </c>
      <c r="J90" s="45">
        <v>2.8828935775658052E-2</v>
      </c>
      <c r="K90" s="46">
        <v>2.7333159209918315E-3</v>
      </c>
      <c r="M90" s="18" t="str">
        <f t="shared" si="5"/>
        <v>ANTONIA</v>
      </c>
      <c r="N90" s="17" t="b">
        <f t="shared" si="6"/>
        <v>0</v>
      </c>
      <c r="U90" s="18" t="str">
        <f t="shared" si="7"/>
        <v>ANTONIA</v>
      </c>
      <c r="V90" s="18">
        <f t="shared" si="8"/>
        <v>2.7333159209918315E-3</v>
      </c>
      <c r="W90" s="18">
        <f t="shared" si="9"/>
        <v>9.165828087662399E-3</v>
      </c>
    </row>
    <row r="91" spans="1:23" x14ac:dyDescent="0.25">
      <c r="A91" s="12" t="s">
        <v>70</v>
      </c>
      <c r="B91" s="44">
        <v>5.3936670823700739E-3</v>
      </c>
      <c r="C91" s="45">
        <v>9.052972380843613E-3</v>
      </c>
      <c r="D91" s="45">
        <v>3.2824334759441486E-2</v>
      </c>
      <c r="E91" s="45">
        <v>4.8104646433570881E-2</v>
      </c>
      <c r="F91" s="45">
        <v>1.4358684329022188E-2</v>
      </c>
      <c r="G91" s="45">
        <v>3.1190431852197546E-2</v>
      </c>
      <c r="H91" s="45">
        <v>3.1266752621277316E-2</v>
      </c>
      <c r="I91" s="45">
        <v>2.5211352246375371E-2</v>
      </c>
      <c r="J91" s="45">
        <v>2.104634869033245E-2</v>
      </c>
      <c r="K91" s="46">
        <v>9.6622965838800284E-4</v>
      </c>
      <c r="M91" s="18" t="str">
        <f t="shared" si="5"/>
        <v>ANTONIA</v>
      </c>
      <c r="N91" s="17" t="b">
        <f t="shared" si="6"/>
        <v>0</v>
      </c>
      <c r="U91" s="18" t="str">
        <f t="shared" si="7"/>
        <v>ANTONIA</v>
      </c>
      <c r="V91" s="18">
        <f t="shared" si="8"/>
        <v>9.6622965838800284E-4</v>
      </c>
      <c r="W91" s="18">
        <f t="shared" si="9"/>
        <v>4.427437423982071E-3</v>
      </c>
    </row>
    <row r="92" spans="1:23" x14ac:dyDescent="0.25">
      <c r="A92" s="12" t="s">
        <v>70</v>
      </c>
      <c r="B92" s="44">
        <v>1.2447337680454432E-2</v>
      </c>
      <c r="C92" s="45">
        <v>1.5800641781876526E-2</v>
      </c>
      <c r="D92" s="45">
        <v>3.2548927789013936E-2</v>
      </c>
      <c r="E92" s="45">
        <v>4.7810532838657126E-2</v>
      </c>
      <c r="F92" s="45">
        <v>1.3254838405267685E-2</v>
      </c>
      <c r="G92" s="45">
        <v>3.0879265217618829E-2</v>
      </c>
      <c r="H92" s="45">
        <v>3.8778533583915295E-2</v>
      </c>
      <c r="I92" s="45">
        <v>2.8962015398302246E-2</v>
      </c>
      <c r="J92" s="45">
        <v>2.5945846015461266E-2</v>
      </c>
      <c r="K92" s="46">
        <v>2.4362488818072889E-3</v>
      </c>
      <c r="M92" s="18" t="str">
        <f t="shared" si="5"/>
        <v>ANTONIA</v>
      </c>
      <c r="N92" s="17" t="b">
        <f t="shared" si="6"/>
        <v>0</v>
      </c>
      <c r="U92" s="18" t="str">
        <f t="shared" si="7"/>
        <v>ANTONIA</v>
      </c>
      <c r="V92" s="18">
        <f t="shared" si="8"/>
        <v>2.4362488818072889E-3</v>
      </c>
      <c r="W92" s="18">
        <f t="shared" si="9"/>
        <v>1.0011088798647143E-2</v>
      </c>
    </row>
    <row r="93" spans="1:23" x14ac:dyDescent="0.25">
      <c r="A93" s="12" t="s">
        <v>70</v>
      </c>
      <c r="B93" s="44">
        <v>1.2608397705135971E-3</v>
      </c>
      <c r="C93" s="45">
        <v>7.6944383456218207E-3</v>
      </c>
      <c r="D93" s="45">
        <v>3.0813551649456171E-2</v>
      </c>
      <c r="E93" s="45">
        <v>5.4035012263357815E-2</v>
      </c>
      <c r="F93" s="45">
        <v>8.4308092262063913E-3</v>
      </c>
      <c r="G93" s="45">
        <v>2.2036589968013054E-2</v>
      </c>
      <c r="H93" s="45">
        <v>2.9344429549652384E-2</v>
      </c>
      <c r="I93" s="45">
        <v>1.5132738765915414E-2</v>
      </c>
      <c r="J93" s="45">
        <v>2.7328552898605835E-2</v>
      </c>
      <c r="K93" s="46">
        <v>1.7237865575829917E-3</v>
      </c>
      <c r="M93" s="18" t="str">
        <f t="shared" si="5"/>
        <v>BANANAS</v>
      </c>
      <c r="N93" s="17" t="b">
        <f t="shared" si="6"/>
        <v>0</v>
      </c>
      <c r="U93" s="18" t="str">
        <f t="shared" si="7"/>
        <v>BANANAS</v>
      </c>
      <c r="V93" s="18">
        <f t="shared" si="8"/>
        <v>1.2608397705135971E-3</v>
      </c>
      <c r="W93" s="18">
        <f t="shared" si="9"/>
        <v>4.6294678706939457E-4</v>
      </c>
    </row>
    <row r="94" spans="1:23" ht="15.75" thickBot="1" x14ac:dyDescent="0.3">
      <c r="A94" s="12" t="s">
        <v>70</v>
      </c>
      <c r="B94" s="44">
        <v>1.963846520472852E-2</v>
      </c>
      <c r="C94" s="45">
        <v>2.0570491414673528E-2</v>
      </c>
      <c r="D94" s="45">
        <v>3.2123184084793019E-2</v>
      </c>
      <c r="E94" s="45">
        <v>4.5406284934779634E-2</v>
      </c>
      <c r="F94" s="45">
        <v>5.6843139379127092E-3</v>
      </c>
      <c r="G94" s="45">
        <v>2.794827380354159E-2</v>
      </c>
      <c r="H94" s="45">
        <v>7.2723210847777664E-3</v>
      </c>
      <c r="I94" s="45">
        <v>1.948167114976683E-2</v>
      </c>
      <c r="J94" s="45">
        <v>5.7402075639048367E-3</v>
      </c>
      <c r="K94" s="46">
        <v>6.7826939243900222E-3</v>
      </c>
      <c r="M94" s="18" t="b">
        <f t="shared" si="5"/>
        <v>1</v>
      </c>
      <c r="N94" s="17" t="b">
        <f t="shared" si="6"/>
        <v>0</v>
      </c>
      <c r="U94" s="18" t="b">
        <f t="shared" si="7"/>
        <v>1</v>
      </c>
      <c r="V94" s="18">
        <f t="shared" si="8"/>
        <v>5.6843139379127092E-3</v>
      </c>
      <c r="W94" s="18">
        <f t="shared" si="9"/>
        <v>5.5893625992127494E-5</v>
      </c>
    </row>
    <row r="95" spans="1:23" ht="15.75" thickBot="1" x14ac:dyDescent="0.3">
      <c r="A95" s="13" t="s">
        <v>70</v>
      </c>
      <c r="B95" s="47">
        <v>1.4277615758346379E-2</v>
      </c>
      <c r="C95" s="48">
        <v>1.0779052601275443E-2</v>
      </c>
      <c r="D95" s="48">
        <v>3.3197737476391653E-2</v>
      </c>
      <c r="E95" s="48">
        <v>4.6543345503537809E-2</v>
      </c>
      <c r="F95" s="48">
        <v>7.8782241480717455E-3</v>
      </c>
      <c r="G95" s="48">
        <v>2.5204593742322638E-2</v>
      </c>
      <c r="H95" s="48">
        <v>4.8805860031189696E-3</v>
      </c>
      <c r="I95" s="48">
        <v>1.8149291235783335E-2</v>
      </c>
      <c r="J95" s="48">
        <v>4.2455506323828829E-3</v>
      </c>
      <c r="K95" s="49">
        <v>5.086706341787546E-3</v>
      </c>
      <c r="M95" s="19" t="str">
        <f t="shared" si="5"/>
        <v>DAVE</v>
      </c>
      <c r="N95" s="21" t="b">
        <f t="shared" si="6"/>
        <v>1</v>
      </c>
      <c r="O95" s="30">
        <f>COUNTIF($N86:$N95,TRUE)/(10 - COUNTIF($N86:$N95,"#N/A"))</f>
        <v>0.2</v>
      </c>
      <c r="U95" s="19" t="str">
        <f t="shared" si="7"/>
        <v>DAVE</v>
      </c>
      <c r="V95" s="19">
        <f t="shared" si="8"/>
        <v>4.2455506323828829E-3</v>
      </c>
      <c r="W95" s="19">
        <f t="shared" si="9"/>
        <v>6.3503537073608674E-4</v>
      </c>
    </row>
    <row r="96" spans="1:23" x14ac:dyDescent="0.25">
      <c r="A96" s="11" t="s">
        <v>71</v>
      </c>
      <c r="B96" s="41">
        <v>2.5695091390825306E-2</v>
      </c>
      <c r="C96" s="42">
        <v>3.9576447055942668E-2</v>
      </c>
      <c r="D96" s="42">
        <v>1.7911100991145346E-2</v>
      </c>
      <c r="E96" s="42">
        <v>3.8420773704047714E-2</v>
      </c>
      <c r="F96" s="42">
        <v>1.0184375824845791E-2</v>
      </c>
      <c r="G96" s="42">
        <v>1.6351161182805607E-2</v>
      </c>
      <c r="H96" s="42">
        <v>7.3784885256354668E-2</v>
      </c>
      <c r="I96" s="42">
        <v>1.8235660989152039E-2</v>
      </c>
      <c r="J96" s="42">
        <v>7.5228057652306196E-2</v>
      </c>
      <c r="K96" s="43">
        <v>5.289934540810011E-3</v>
      </c>
      <c r="M96" s="16" t="str">
        <f t="shared" si="5"/>
        <v>ANTONIA</v>
      </c>
      <c r="N96" s="20" t="b">
        <f t="shared" si="6"/>
        <v>1</v>
      </c>
      <c r="U96" s="16" t="str">
        <f t="shared" si="7"/>
        <v>ANTONIA</v>
      </c>
      <c r="V96" s="16">
        <f t="shared" si="8"/>
        <v>5.289934540810011E-3</v>
      </c>
      <c r="W96" s="16">
        <f t="shared" si="9"/>
        <v>4.8944412840357804E-3</v>
      </c>
    </row>
    <row r="97" spans="1:23" x14ac:dyDescent="0.25">
      <c r="A97" s="12" t="s">
        <v>71</v>
      </c>
      <c r="B97" s="44">
        <v>3.4163704648151036E-2</v>
      </c>
      <c r="C97" s="45">
        <v>4.5240371311087782E-2</v>
      </c>
      <c r="D97" s="45">
        <v>2.1715993303925762E-2</v>
      </c>
      <c r="E97" s="45">
        <v>4.507694474145936E-2</v>
      </c>
      <c r="F97" s="45">
        <v>1.0305936238148974E-2</v>
      </c>
      <c r="G97" s="45">
        <v>1.9837995229563393E-2</v>
      </c>
      <c r="H97" s="45">
        <v>7.6978609617955079E-2</v>
      </c>
      <c r="I97" s="45">
        <v>1.9199282080133426E-2</v>
      </c>
      <c r="J97" s="45">
        <v>7.9653442375863831E-2</v>
      </c>
      <c r="K97" s="46">
        <v>5.9130749026745782E-4</v>
      </c>
      <c r="M97" s="18" t="str">
        <f t="shared" si="5"/>
        <v>ANTONIA</v>
      </c>
      <c r="N97" s="17" t="b">
        <f t="shared" si="6"/>
        <v>1</v>
      </c>
      <c r="U97" s="18" t="str">
        <f t="shared" si="7"/>
        <v>ANTONIA</v>
      </c>
      <c r="V97" s="18">
        <f t="shared" si="8"/>
        <v>5.9130749026745782E-4</v>
      </c>
      <c r="W97" s="18">
        <f t="shared" si="9"/>
        <v>9.7146287478815166E-3</v>
      </c>
    </row>
    <row r="98" spans="1:23" x14ac:dyDescent="0.25">
      <c r="A98" s="12" t="s">
        <v>71</v>
      </c>
      <c r="B98" s="44">
        <v>2.8365679748890857E-2</v>
      </c>
      <c r="C98" s="45">
        <v>3.846415723996495E-2</v>
      </c>
      <c r="D98" s="45">
        <v>2.0320455323085039E-2</v>
      </c>
      <c r="E98" s="45">
        <v>3.7953572821962739E-2</v>
      </c>
      <c r="F98" s="45">
        <v>8.7066933925607284E-3</v>
      </c>
      <c r="G98" s="45">
        <v>1.5317645260538373E-2</v>
      </c>
      <c r="H98" s="45">
        <v>6.8388584499649602E-2</v>
      </c>
      <c r="I98" s="45">
        <v>1.3635948795438044E-2</v>
      </c>
      <c r="J98" s="45">
        <v>7.3439388906740871E-2</v>
      </c>
      <c r="K98" s="46">
        <v>4.8257920975550359E-3</v>
      </c>
      <c r="M98" s="18" t="str">
        <f t="shared" si="5"/>
        <v>ANTONIA</v>
      </c>
      <c r="N98" s="17" t="b">
        <f t="shared" si="6"/>
        <v>1</v>
      </c>
      <c r="U98" s="18" t="str">
        <f t="shared" si="7"/>
        <v>ANTONIA</v>
      </c>
      <c r="V98" s="18">
        <f t="shared" si="8"/>
        <v>4.8257920975550359E-3</v>
      </c>
      <c r="W98" s="18">
        <f t="shared" si="9"/>
        <v>3.8809012950056926E-3</v>
      </c>
    </row>
    <row r="99" spans="1:23" x14ac:dyDescent="0.25">
      <c r="A99" s="12" t="s">
        <v>71</v>
      </c>
      <c r="B99" s="44">
        <v>2.9271727454939542E-2</v>
      </c>
      <c r="C99" s="45">
        <v>4.2695134435087448E-2</v>
      </c>
      <c r="D99" s="45">
        <v>1.996655600831878E-2</v>
      </c>
      <c r="E99" s="45">
        <v>3.4771630729268962E-2</v>
      </c>
      <c r="F99" s="45">
        <v>1.0965409808014935E-2</v>
      </c>
      <c r="G99" s="45">
        <v>1.3849330175678923E-2</v>
      </c>
      <c r="H99" s="45">
        <v>7.5074106694354839E-2</v>
      </c>
      <c r="I99" s="45">
        <v>1.5986485323545394E-2</v>
      </c>
      <c r="J99" s="45">
        <v>7.6474829920226806E-2</v>
      </c>
      <c r="K99" s="46">
        <v>4.3368630261972421E-3</v>
      </c>
      <c r="M99" s="18" t="str">
        <f t="shared" si="5"/>
        <v>ANTONIA</v>
      </c>
      <c r="N99" s="17" t="b">
        <f t="shared" si="6"/>
        <v>1</v>
      </c>
      <c r="U99" s="18" t="str">
        <f t="shared" si="7"/>
        <v>ANTONIA</v>
      </c>
      <c r="V99" s="18">
        <f t="shared" si="8"/>
        <v>4.3368630261972421E-3</v>
      </c>
      <c r="W99" s="18">
        <f t="shared" si="9"/>
        <v>6.628546781817693E-3</v>
      </c>
    </row>
    <row r="100" spans="1:23" x14ac:dyDescent="0.25">
      <c r="A100" s="12" t="s">
        <v>71</v>
      </c>
      <c r="B100" s="44">
        <v>3.4212709303034772E-2</v>
      </c>
      <c r="C100" s="45">
        <v>4.9025175741301219E-2</v>
      </c>
      <c r="D100" s="45">
        <v>2.1779720148663764E-2</v>
      </c>
      <c r="E100" s="45">
        <v>4.174764540692262E-2</v>
      </c>
      <c r="F100" s="45">
        <v>1.1442024871773593E-2</v>
      </c>
      <c r="G100" s="45">
        <v>2.1516233195519041E-2</v>
      </c>
      <c r="H100" s="45">
        <v>8.3329827827169356E-2</v>
      </c>
      <c r="I100" s="45">
        <v>2.4131564198515656E-2</v>
      </c>
      <c r="J100" s="45">
        <v>8.2586592114583218E-2</v>
      </c>
      <c r="K100" s="46">
        <v>7.2419214554084871E-4</v>
      </c>
      <c r="M100" s="18" t="str">
        <f t="shared" si="5"/>
        <v>ANTONIA</v>
      </c>
      <c r="N100" s="17" t="b">
        <f t="shared" si="6"/>
        <v>1</v>
      </c>
      <c r="U100" s="18" t="str">
        <f t="shared" si="7"/>
        <v>ANTONIA</v>
      </c>
      <c r="V100" s="18">
        <f t="shared" si="8"/>
        <v>7.2419214554084871E-4</v>
      </c>
      <c r="W100" s="18">
        <f t="shared" si="9"/>
        <v>1.0717832726232744E-2</v>
      </c>
    </row>
    <row r="101" spans="1:23" x14ac:dyDescent="0.25">
      <c r="A101" s="12" t="s">
        <v>71</v>
      </c>
      <c r="B101" s="44">
        <v>4.0875347174843923E-2</v>
      </c>
      <c r="C101" s="45">
        <v>5.3040330598172827E-2</v>
      </c>
      <c r="D101" s="45">
        <v>2.4266113545911273E-2</v>
      </c>
      <c r="E101" s="45">
        <v>4.9219101184633046E-2</v>
      </c>
      <c r="F101" s="45">
        <v>1.4870593325067794E-2</v>
      </c>
      <c r="G101" s="45">
        <v>2.7137091783466433E-2</v>
      </c>
      <c r="H101" s="45">
        <v>8.8857215002987905E-2</v>
      </c>
      <c r="I101" s="45">
        <v>2.7819780121558814E-2</v>
      </c>
      <c r="J101" s="45">
        <v>8.7090383812603436E-2</v>
      </c>
      <c r="K101" s="46">
        <v>4.3538556234981596E-3</v>
      </c>
      <c r="M101" s="18" t="str">
        <f t="shared" si="5"/>
        <v>ANTONIA</v>
      </c>
      <c r="N101" s="17" t="b">
        <f t="shared" si="6"/>
        <v>1</v>
      </c>
      <c r="U101" s="18" t="str">
        <f t="shared" si="7"/>
        <v>ANTONIA</v>
      </c>
      <c r="V101" s="18">
        <f t="shared" si="8"/>
        <v>4.3538556234981596E-3</v>
      </c>
      <c r="W101" s="18">
        <f t="shared" si="9"/>
        <v>1.0516737701569634E-2</v>
      </c>
    </row>
    <row r="102" spans="1:23" x14ac:dyDescent="0.25">
      <c r="A102" s="12" t="s">
        <v>71</v>
      </c>
      <c r="B102" s="44">
        <v>3.380884438622532E-2</v>
      </c>
      <c r="C102" s="45">
        <v>4.5027034429583654E-2</v>
      </c>
      <c r="D102" s="45">
        <v>1.9947300533423952E-2</v>
      </c>
      <c r="E102" s="45">
        <v>4.2378884148863025E-2</v>
      </c>
      <c r="F102" s="45">
        <v>1.0144765792123825E-2</v>
      </c>
      <c r="G102" s="45">
        <v>1.8622073022545593E-2</v>
      </c>
      <c r="H102" s="45">
        <v>7.7114398451455804E-2</v>
      </c>
      <c r="I102" s="45">
        <v>1.8931842860610643E-2</v>
      </c>
      <c r="J102" s="45">
        <v>8.0095730855677977E-2</v>
      </c>
      <c r="K102" s="46">
        <v>1.2343548210784275E-3</v>
      </c>
      <c r="M102" s="18" t="str">
        <f t="shared" si="5"/>
        <v>ANTONIA</v>
      </c>
      <c r="N102" s="17" t="b">
        <f t="shared" si="6"/>
        <v>1</v>
      </c>
      <c r="U102" s="18" t="str">
        <f t="shared" si="7"/>
        <v>ANTONIA</v>
      </c>
      <c r="V102" s="18">
        <f t="shared" si="8"/>
        <v>1.2343548210784275E-3</v>
      </c>
      <c r="W102" s="18">
        <f t="shared" si="9"/>
        <v>8.9104109710453974E-3</v>
      </c>
    </row>
    <row r="103" spans="1:23" x14ac:dyDescent="0.25">
      <c r="A103" s="12" t="s">
        <v>71</v>
      </c>
      <c r="B103" s="44">
        <v>3.573422904266188E-2</v>
      </c>
      <c r="C103" s="45">
        <v>4.9434729812192033E-2</v>
      </c>
      <c r="D103" s="45">
        <v>2.2383258851135915E-2</v>
      </c>
      <c r="E103" s="45">
        <v>4.7497075882674128E-2</v>
      </c>
      <c r="F103" s="45">
        <v>8.2979014932820991E-3</v>
      </c>
      <c r="G103" s="45">
        <v>1.3254556140662482E-2</v>
      </c>
      <c r="H103" s="45">
        <v>8.2177227655258561E-2</v>
      </c>
      <c r="I103" s="45">
        <v>1.3811586556332536E-2</v>
      </c>
      <c r="J103" s="45">
        <v>8.5285536299548367E-2</v>
      </c>
      <c r="K103" s="46">
        <v>1.254101767251499E-3</v>
      </c>
      <c r="M103" s="18" t="str">
        <f t="shared" si="5"/>
        <v>ANTONIA</v>
      </c>
      <c r="N103" s="17" t="b">
        <f t="shared" si="6"/>
        <v>1</v>
      </c>
      <c r="U103" s="18" t="str">
        <f t="shared" si="7"/>
        <v>ANTONIA</v>
      </c>
      <c r="V103" s="18">
        <f t="shared" si="8"/>
        <v>1.254101767251499E-3</v>
      </c>
      <c r="W103" s="18">
        <f t="shared" si="9"/>
        <v>7.0437997260306001E-3</v>
      </c>
    </row>
    <row r="104" spans="1:23" ht="15.75" thickBot="1" x14ac:dyDescent="0.3">
      <c r="A104" s="12" t="s">
        <v>71</v>
      </c>
      <c r="B104" s="44">
        <v>1.7142868698481126E-2</v>
      </c>
      <c r="C104" s="45">
        <v>2.7701287535491392E-2</v>
      </c>
      <c r="D104" s="45">
        <v>1.9958280548599369E-2</v>
      </c>
      <c r="E104" s="45">
        <v>3.4036698869836207E-2</v>
      </c>
      <c r="F104" s="45">
        <v>7.9405303689702236E-3</v>
      </c>
      <c r="G104" s="45">
        <v>1.4525258624201953E-2</v>
      </c>
      <c r="H104" s="45">
        <v>5.6520650367471684E-2</v>
      </c>
      <c r="I104" s="45">
        <v>1.4170365398107287E-2</v>
      </c>
      <c r="J104" s="45">
        <v>6.0490632675729156E-2</v>
      </c>
      <c r="K104" s="46">
        <v>8.2452967077631736E-3</v>
      </c>
      <c r="M104" s="18" t="b">
        <f t="shared" si="5"/>
        <v>1</v>
      </c>
      <c r="N104" s="17" t="b">
        <f t="shared" si="6"/>
        <v>0</v>
      </c>
      <c r="U104" s="18" t="b">
        <f t="shared" si="7"/>
        <v>1</v>
      </c>
      <c r="V104" s="18">
        <f t="shared" si="8"/>
        <v>7.9405303689702236E-3</v>
      </c>
      <c r="W104" s="18">
        <f t="shared" si="9"/>
        <v>3.0476633879295001E-4</v>
      </c>
    </row>
    <row r="105" spans="1:23" ht="15.75" thickBot="1" x14ac:dyDescent="0.3">
      <c r="A105" s="13" t="s">
        <v>71</v>
      </c>
      <c r="B105" s="47">
        <v>3.4759503335236516E-2</v>
      </c>
      <c r="C105" s="48">
        <v>4.9347650812611943E-2</v>
      </c>
      <c r="D105" s="48">
        <v>1.8816493518629226E-2</v>
      </c>
      <c r="E105" s="48">
        <v>3.8768901897989164E-2</v>
      </c>
      <c r="F105" s="48">
        <v>1.3156624885557452E-2</v>
      </c>
      <c r="G105" s="48">
        <v>1.887767370929673E-2</v>
      </c>
      <c r="H105" s="48">
        <v>8.5166785656087082E-2</v>
      </c>
      <c r="I105" s="48">
        <v>2.0311994456412803E-2</v>
      </c>
      <c r="J105" s="48">
        <v>8.3853696955233259E-2</v>
      </c>
      <c r="K105" s="49">
        <v>7.9793974684099628E-4</v>
      </c>
      <c r="M105" s="19" t="str">
        <f t="shared" si="5"/>
        <v>ANTONIA</v>
      </c>
      <c r="N105" s="21" t="b">
        <f t="shared" si="6"/>
        <v>1</v>
      </c>
      <c r="O105" s="30">
        <f>COUNTIF($N96:$N105,TRUE)/(10 - COUNTIF($N96:$N105,"#N/A"))</f>
        <v>0.9</v>
      </c>
      <c r="U105" s="19" t="str">
        <f t="shared" si="7"/>
        <v>ANTONIA</v>
      </c>
      <c r="V105" s="19">
        <f t="shared" si="8"/>
        <v>7.9793974684099628E-4</v>
      </c>
      <c r="W105" s="19">
        <f t="shared" si="9"/>
        <v>1.2358685138716456E-2</v>
      </c>
    </row>
  </sheetData>
  <mergeCells count="2">
    <mergeCell ref="B4:K4"/>
    <mergeCell ref="R17:S17"/>
  </mergeCells>
  <conditionalFormatting sqref="B6:K6">
    <cfRule type="top10" dxfId="5431" priority="902" bottom="1" rank="1"/>
    <cfRule type="top10" dxfId="5430" priority="903" bottom="1" rank="2"/>
    <cfRule type="top10" dxfId="5429" priority="904" bottom="1" rank="3"/>
    <cfRule type="top10" dxfId="5428" priority="905" bottom="1" rank="4"/>
  </conditionalFormatting>
  <conditionalFormatting sqref="M6 A6">
    <cfRule type="duplicateValues" dxfId="5427" priority="901"/>
  </conditionalFormatting>
  <conditionalFormatting sqref="N6">
    <cfRule type="duplicateValues" dxfId="5426" priority="900"/>
  </conditionalFormatting>
  <conditionalFormatting sqref="B7:K7">
    <cfRule type="top10" dxfId="5425" priority="896" bottom="1" rank="1"/>
    <cfRule type="top10" dxfId="5424" priority="897" bottom="1" rank="2"/>
    <cfRule type="top10" dxfId="5423" priority="898" bottom="1" rank="3"/>
    <cfRule type="top10" dxfId="5422" priority="899" bottom="1" rank="4"/>
  </conditionalFormatting>
  <conditionalFormatting sqref="M7 A7">
    <cfRule type="duplicateValues" dxfId="5421" priority="895"/>
  </conditionalFormatting>
  <conditionalFormatting sqref="B8:K8">
    <cfRule type="top10" dxfId="5420" priority="891" bottom="1" rank="1"/>
    <cfRule type="top10" dxfId="5419" priority="892" bottom="1" rank="2"/>
    <cfRule type="top10" dxfId="5418" priority="893" bottom="1" rank="3"/>
    <cfRule type="top10" dxfId="5417" priority="894" bottom="1" rank="4"/>
  </conditionalFormatting>
  <conditionalFormatting sqref="M8 A8">
    <cfRule type="duplicateValues" dxfId="5416" priority="890"/>
  </conditionalFormatting>
  <conditionalFormatting sqref="B9:K9">
    <cfRule type="top10" dxfId="5415" priority="886" bottom="1" rank="1"/>
    <cfRule type="top10" dxfId="5414" priority="887" bottom="1" rank="2"/>
    <cfRule type="top10" dxfId="5413" priority="888" bottom="1" rank="3"/>
    <cfRule type="top10" dxfId="5412" priority="889" bottom="1" rank="4"/>
  </conditionalFormatting>
  <conditionalFormatting sqref="M9 A9">
    <cfRule type="duplicateValues" dxfId="5411" priority="885"/>
  </conditionalFormatting>
  <conditionalFormatting sqref="B10:K10">
    <cfRule type="top10" dxfId="5410" priority="881" bottom="1" rank="1"/>
    <cfRule type="top10" dxfId="5409" priority="882" bottom="1" rank="2"/>
    <cfRule type="top10" dxfId="5408" priority="883" bottom="1" rank="3"/>
    <cfRule type="top10" dxfId="5407" priority="884" bottom="1" rank="4"/>
  </conditionalFormatting>
  <conditionalFormatting sqref="M10 A10">
    <cfRule type="duplicateValues" dxfId="5406" priority="880"/>
  </conditionalFormatting>
  <conditionalFormatting sqref="B11:K11">
    <cfRule type="top10" dxfId="5405" priority="876" bottom="1" rank="1"/>
    <cfRule type="top10" dxfId="5404" priority="877" bottom="1" rank="2"/>
    <cfRule type="top10" dxfId="5403" priority="878" bottom="1" rank="3"/>
    <cfRule type="top10" dxfId="5402" priority="879" bottom="1" rank="4"/>
  </conditionalFormatting>
  <conditionalFormatting sqref="M11 A11">
    <cfRule type="duplicateValues" dxfId="5401" priority="875"/>
  </conditionalFormatting>
  <conditionalFormatting sqref="B12:K12">
    <cfRule type="top10" dxfId="5400" priority="871" bottom="1" rank="1"/>
    <cfRule type="top10" dxfId="5399" priority="872" bottom="1" rank="2"/>
    <cfRule type="top10" dxfId="5398" priority="873" bottom="1" rank="3"/>
    <cfRule type="top10" dxfId="5397" priority="874" bottom="1" rank="4"/>
  </conditionalFormatting>
  <conditionalFormatting sqref="M12 A12">
    <cfRule type="duplicateValues" dxfId="5396" priority="870"/>
  </conditionalFormatting>
  <conditionalFormatting sqref="B13:K13">
    <cfRule type="top10" dxfId="5395" priority="866" bottom="1" rank="1"/>
    <cfRule type="top10" dxfId="5394" priority="867" bottom="1" rank="2"/>
    <cfRule type="top10" dxfId="5393" priority="868" bottom="1" rank="3"/>
    <cfRule type="top10" dxfId="5392" priority="869" bottom="1" rank="4"/>
  </conditionalFormatting>
  <conditionalFormatting sqref="M13 A13">
    <cfRule type="duplicateValues" dxfId="5391" priority="865"/>
  </conditionalFormatting>
  <conditionalFormatting sqref="B14:K14">
    <cfRule type="top10" dxfId="5390" priority="861" bottom="1" rank="1"/>
    <cfRule type="top10" dxfId="5389" priority="862" bottom="1" rank="2"/>
    <cfRule type="top10" dxfId="5388" priority="863" bottom="1" rank="3"/>
    <cfRule type="top10" dxfId="5387" priority="864" bottom="1" rank="4"/>
  </conditionalFormatting>
  <conditionalFormatting sqref="M14 A14">
    <cfRule type="duplicateValues" dxfId="5386" priority="860"/>
  </conditionalFormatting>
  <conditionalFormatting sqref="B15:K15">
    <cfRule type="top10" dxfId="5385" priority="856" bottom="1" rank="1"/>
    <cfRule type="top10" dxfId="5384" priority="857" bottom="1" rank="2"/>
    <cfRule type="top10" dxfId="5383" priority="858" bottom="1" rank="3"/>
    <cfRule type="top10" dxfId="5382" priority="859" bottom="1" rank="4"/>
  </conditionalFormatting>
  <conditionalFormatting sqref="M15 A15">
    <cfRule type="duplicateValues" dxfId="5381" priority="855"/>
  </conditionalFormatting>
  <conditionalFormatting sqref="B16:K16">
    <cfRule type="top10" dxfId="5380" priority="851" bottom="1" rank="1"/>
    <cfRule type="top10" dxfId="5379" priority="852" bottom="1" rank="2"/>
    <cfRule type="top10" dxfId="5378" priority="853" bottom="1" rank="3"/>
    <cfRule type="top10" dxfId="5377" priority="854" bottom="1" rank="4"/>
  </conditionalFormatting>
  <conditionalFormatting sqref="M16 A16">
    <cfRule type="duplicateValues" dxfId="5376" priority="850"/>
  </conditionalFormatting>
  <conditionalFormatting sqref="B17:K17">
    <cfRule type="top10" dxfId="5375" priority="846" bottom="1" rank="1"/>
    <cfRule type="top10" dxfId="5374" priority="847" bottom="1" rank="2"/>
    <cfRule type="top10" dxfId="5373" priority="848" bottom="1" rank="3"/>
    <cfRule type="top10" dxfId="5372" priority="849" bottom="1" rank="4"/>
  </conditionalFormatting>
  <conditionalFormatting sqref="M17 A17">
    <cfRule type="duplicateValues" dxfId="5371" priority="845"/>
  </conditionalFormatting>
  <conditionalFormatting sqref="B18:K18">
    <cfRule type="top10" dxfId="5370" priority="841" bottom="1" rank="1"/>
    <cfRule type="top10" dxfId="5369" priority="842" bottom="1" rank="2"/>
    <cfRule type="top10" dxfId="5368" priority="843" bottom="1" rank="3"/>
    <cfRule type="top10" dxfId="5367" priority="844" bottom="1" rank="4"/>
  </conditionalFormatting>
  <conditionalFormatting sqref="M18 A18">
    <cfRule type="duplicateValues" dxfId="5366" priority="840"/>
  </conditionalFormatting>
  <conditionalFormatting sqref="B19:K19">
    <cfRule type="top10" dxfId="5365" priority="836" bottom="1" rank="1"/>
    <cfRule type="top10" dxfId="5364" priority="837" bottom="1" rank="2"/>
    <cfRule type="top10" dxfId="5363" priority="838" bottom="1" rank="3"/>
    <cfRule type="top10" dxfId="5362" priority="839" bottom="1" rank="4"/>
  </conditionalFormatting>
  <conditionalFormatting sqref="M19 A19">
    <cfRule type="duplicateValues" dxfId="5361" priority="835"/>
  </conditionalFormatting>
  <conditionalFormatting sqref="B20:K20">
    <cfRule type="top10" dxfId="5360" priority="831" bottom="1" rank="1"/>
    <cfRule type="top10" dxfId="5359" priority="832" bottom="1" rank="2"/>
    <cfRule type="top10" dxfId="5358" priority="833" bottom="1" rank="3"/>
    <cfRule type="top10" dxfId="5357" priority="834" bottom="1" rank="4"/>
  </conditionalFormatting>
  <conditionalFormatting sqref="M20 A20">
    <cfRule type="duplicateValues" dxfId="5356" priority="830"/>
  </conditionalFormatting>
  <conditionalFormatting sqref="B21:K21">
    <cfRule type="top10" dxfId="5355" priority="826" bottom="1" rank="1"/>
    <cfRule type="top10" dxfId="5354" priority="827" bottom="1" rank="2"/>
    <cfRule type="top10" dxfId="5353" priority="828" bottom="1" rank="3"/>
    <cfRule type="top10" dxfId="5352" priority="829" bottom="1" rank="4"/>
  </conditionalFormatting>
  <conditionalFormatting sqref="M21 A21">
    <cfRule type="duplicateValues" dxfId="5351" priority="825"/>
  </conditionalFormatting>
  <conditionalFormatting sqref="B22:K22">
    <cfRule type="top10" dxfId="5350" priority="821" bottom="1" rank="1"/>
    <cfRule type="top10" dxfId="5349" priority="822" bottom="1" rank="2"/>
    <cfRule type="top10" dxfId="5348" priority="823" bottom="1" rank="3"/>
    <cfRule type="top10" dxfId="5347" priority="824" bottom="1" rank="4"/>
  </conditionalFormatting>
  <conditionalFormatting sqref="M22 A22">
    <cfRule type="duplicateValues" dxfId="5346" priority="820"/>
  </conditionalFormatting>
  <conditionalFormatting sqref="B23:K23">
    <cfRule type="top10" dxfId="5345" priority="816" bottom="1" rank="1"/>
    <cfRule type="top10" dxfId="5344" priority="817" bottom="1" rank="2"/>
    <cfRule type="top10" dxfId="5343" priority="818" bottom="1" rank="3"/>
    <cfRule type="top10" dxfId="5342" priority="819" bottom="1" rank="4"/>
  </conditionalFormatting>
  <conditionalFormatting sqref="M23 A23">
    <cfRule type="duplicateValues" dxfId="5341" priority="815"/>
  </conditionalFormatting>
  <conditionalFormatting sqref="B24:K24">
    <cfRule type="top10" dxfId="5340" priority="811" bottom="1" rank="1"/>
    <cfRule type="top10" dxfId="5339" priority="812" bottom="1" rank="2"/>
    <cfRule type="top10" dxfId="5338" priority="813" bottom="1" rank="3"/>
    <cfRule type="top10" dxfId="5337" priority="814" bottom="1" rank="4"/>
  </conditionalFormatting>
  <conditionalFormatting sqref="M24 A24">
    <cfRule type="duplicateValues" dxfId="5336" priority="810"/>
  </conditionalFormatting>
  <conditionalFormatting sqref="B25:K25">
    <cfRule type="top10" dxfId="5335" priority="806" bottom="1" rank="1"/>
    <cfRule type="top10" dxfId="5334" priority="807" bottom="1" rank="2"/>
    <cfRule type="top10" dxfId="5333" priority="808" bottom="1" rank="3"/>
    <cfRule type="top10" dxfId="5332" priority="809" bottom="1" rank="4"/>
  </conditionalFormatting>
  <conditionalFormatting sqref="M25 A25">
    <cfRule type="duplicateValues" dxfId="5331" priority="805"/>
  </conditionalFormatting>
  <conditionalFormatting sqref="B26:K26">
    <cfRule type="top10" dxfId="5330" priority="801" bottom="1" rank="1"/>
    <cfRule type="top10" dxfId="5329" priority="802" bottom="1" rank="2"/>
    <cfRule type="top10" dxfId="5328" priority="803" bottom="1" rank="3"/>
    <cfRule type="top10" dxfId="5327" priority="804" bottom="1" rank="4"/>
  </conditionalFormatting>
  <conditionalFormatting sqref="M26 A26">
    <cfRule type="duplicateValues" dxfId="5326" priority="800"/>
  </conditionalFormatting>
  <conditionalFormatting sqref="B27:K27">
    <cfRule type="top10" dxfId="5325" priority="796" bottom="1" rank="1"/>
    <cfRule type="top10" dxfId="5324" priority="797" bottom="1" rank="2"/>
    <cfRule type="top10" dxfId="5323" priority="798" bottom="1" rank="3"/>
    <cfRule type="top10" dxfId="5322" priority="799" bottom="1" rank="4"/>
  </conditionalFormatting>
  <conditionalFormatting sqref="M27 A27">
    <cfRule type="duplicateValues" dxfId="5321" priority="795"/>
  </conditionalFormatting>
  <conditionalFormatting sqref="B28:K28">
    <cfRule type="top10" dxfId="5320" priority="791" bottom="1" rank="1"/>
    <cfRule type="top10" dxfId="5319" priority="792" bottom="1" rank="2"/>
    <cfRule type="top10" dxfId="5318" priority="793" bottom="1" rank="3"/>
    <cfRule type="top10" dxfId="5317" priority="794" bottom="1" rank="4"/>
  </conditionalFormatting>
  <conditionalFormatting sqref="M28 A28">
    <cfRule type="duplicateValues" dxfId="5316" priority="790"/>
  </conditionalFormatting>
  <conditionalFormatting sqref="B29:K29">
    <cfRule type="top10" dxfId="5315" priority="786" bottom="1" rank="1"/>
    <cfRule type="top10" dxfId="5314" priority="787" bottom="1" rank="2"/>
    <cfRule type="top10" dxfId="5313" priority="788" bottom="1" rank="3"/>
    <cfRule type="top10" dxfId="5312" priority="789" bottom="1" rank="4"/>
  </conditionalFormatting>
  <conditionalFormatting sqref="M29 A29">
    <cfRule type="duplicateValues" dxfId="5311" priority="785"/>
  </conditionalFormatting>
  <conditionalFormatting sqref="B30:K30">
    <cfRule type="top10" dxfId="5310" priority="781" bottom="1" rank="1"/>
    <cfRule type="top10" dxfId="5309" priority="782" bottom="1" rank="2"/>
    <cfRule type="top10" dxfId="5308" priority="783" bottom="1" rank="3"/>
    <cfRule type="top10" dxfId="5307" priority="784" bottom="1" rank="4"/>
  </conditionalFormatting>
  <conditionalFormatting sqref="M30 A30">
    <cfRule type="duplicateValues" dxfId="5306" priority="780"/>
  </conditionalFormatting>
  <conditionalFormatting sqref="B31:K31">
    <cfRule type="top10" dxfId="5305" priority="776" bottom="1" rank="1"/>
    <cfRule type="top10" dxfId="5304" priority="777" bottom="1" rank="2"/>
    <cfRule type="top10" dxfId="5303" priority="778" bottom="1" rank="3"/>
    <cfRule type="top10" dxfId="5302" priority="779" bottom="1" rank="4"/>
  </conditionalFormatting>
  <conditionalFormatting sqref="M31 A31">
    <cfRule type="duplicateValues" dxfId="5301" priority="775"/>
  </conditionalFormatting>
  <conditionalFormatting sqref="B32:K32">
    <cfRule type="top10" dxfId="5300" priority="771" bottom="1" rank="1"/>
    <cfRule type="top10" dxfId="5299" priority="772" bottom="1" rank="2"/>
    <cfRule type="top10" dxfId="5298" priority="773" bottom="1" rank="3"/>
    <cfRule type="top10" dxfId="5297" priority="774" bottom="1" rank="4"/>
  </conditionalFormatting>
  <conditionalFormatting sqref="M32 A32">
    <cfRule type="duplicateValues" dxfId="5296" priority="770"/>
  </conditionalFormatting>
  <conditionalFormatting sqref="B33:K33">
    <cfRule type="top10" dxfId="5295" priority="766" bottom="1" rank="1"/>
    <cfRule type="top10" dxfId="5294" priority="767" bottom="1" rank="2"/>
    <cfRule type="top10" dxfId="5293" priority="768" bottom="1" rank="3"/>
    <cfRule type="top10" dxfId="5292" priority="769" bottom="1" rank="4"/>
  </conditionalFormatting>
  <conditionalFormatting sqref="M33 A33">
    <cfRule type="duplicateValues" dxfId="5291" priority="765"/>
  </conditionalFormatting>
  <conditionalFormatting sqref="B34:K34">
    <cfRule type="top10" dxfId="5290" priority="761" bottom="1" rank="1"/>
    <cfRule type="top10" dxfId="5289" priority="762" bottom="1" rank="2"/>
    <cfRule type="top10" dxfId="5288" priority="763" bottom="1" rank="3"/>
    <cfRule type="top10" dxfId="5287" priority="764" bottom="1" rank="4"/>
  </conditionalFormatting>
  <conditionalFormatting sqref="M34 A34">
    <cfRule type="duplicateValues" dxfId="5286" priority="760"/>
  </conditionalFormatting>
  <conditionalFormatting sqref="B35:K35">
    <cfRule type="top10" dxfId="5285" priority="756" bottom="1" rank="1"/>
    <cfRule type="top10" dxfId="5284" priority="757" bottom="1" rank="2"/>
    <cfRule type="top10" dxfId="5283" priority="758" bottom="1" rank="3"/>
    <cfRule type="top10" dxfId="5282" priority="759" bottom="1" rank="4"/>
  </conditionalFormatting>
  <conditionalFormatting sqref="M35 A35">
    <cfRule type="duplicateValues" dxfId="5281" priority="755"/>
  </conditionalFormatting>
  <conditionalFormatting sqref="B36:K36">
    <cfRule type="top10" dxfId="5280" priority="751" bottom="1" rank="1"/>
    <cfRule type="top10" dxfId="5279" priority="752" bottom="1" rank="2"/>
    <cfRule type="top10" dxfId="5278" priority="753" bottom="1" rank="3"/>
    <cfRule type="top10" dxfId="5277" priority="754" bottom="1" rank="4"/>
  </conditionalFormatting>
  <conditionalFormatting sqref="M36 A36">
    <cfRule type="duplicateValues" dxfId="5276" priority="750"/>
  </conditionalFormatting>
  <conditionalFormatting sqref="B37:K37">
    <cfRule type="top10" dxfId="5275" priority="746" bottom="1" rank="1"/>
    <cfRule type="top10" dxfId="5274" priority="747" bottom="1" rank="2"/>
    <cfRule type="top10" dxfId="5273" priority="748" bottom="1" rank="3"/>
    <cfRule type="top10" dxfId="5272" priority="749" bottom="1" rank="4"/>
  </conditionalFormatting>
  <conditionalFormatting sqref="M37 A37">
    <cfRule type="duplicateValues" dxfId="5271" priority="745"/>
  </conditionalFormatting>
  <conditionalFormatting sqref="B38:K38">
    <cfRule type="top10" dxfId="5270" priority="741" bottom="1" rank="1"/>
    <cfRule type="top10" dxfId="5269" priority="742" bottom="1" rank="2"/>
    <cfRule type="top10" dxfId="5268" priority="743" bottom="1" rank="3"/>
    <cfRule type="top10" dxfId="5267" priority="744" bottom="1" rank="4"/>
  </conditionalFormatting>
  <conditionalFormatting sqref="M38 A38">
    <cfRule type="duplicateValues" dxfId="5266" priority="740"/>
  </conditionalFormatting>
  <conditionalFormatting sqref="B39:K39">
    <cfRule type="top10" dxfId="5265" priority="736" bottom="1" rank="1"/>
    <cfRule type="top10" dxfId="5264" priority="737" bottom="1" rank="2"/>
    <cfRule type="top10" dxfId="5263" priority="738" bottom="1" rank="3"/>
    <cfRule type="top10" dxfId="5262" priority="739" bottom="1" rank="4"/>
  </conditionalFormatting>
  <conditionalFormatting sqref="M39 A39">
    <cfRule type="duplicateValues" dxfId="5261" priority="735"/>
  </conditionalFormatting>
  <conditionalFormatting sqref="B40:K40">
    <cfRule type="top10" dxfId="5260" priority="731" bottom="1" rank="1"/>
    <cfRule type="top10" dxfId="5259" priority="732" bottom="1" rank="2"/>
    <cfRule type="top10" dxfId="5258" priority="733" bottom="1" rank="3"/>
    <cfRule type="top10" dxfId="5257" priority="734" bottom="1" rank="4"/>
  </conditionalFormatting>
  <conditionalFormatting sqref="M40 A40">
    <cfRule type="duplicateValues" dxfId="5256" priority="730"/>
  </conditionalFormatting>
  <conditionalFormatting sqref="B41:K41">
    <cfRule type="top10" dxfId="5255" priority="726" bottom="1" rank="1"/>
    <cfRule type="top10" dxfId="5254" priority="727" bottom="1" rank="2"/>
    <cfRule type="top10" dxfId="5253" priority="728" bottom="1" rank="3"/>
    <cfRule type="top10" dxfId="5252" priority="729" bottom="1" rank="4"/>
  </conditionalFormatting>
  <conditionalFormatting sqref="M41 A41">
    <cfRule type="duplicateValues" dxfId="5251" priority="725"/>
  </conditionalFormatting>
  <conditionalFormatting sqref="B42:K42">
    <cfRule type="top10" dxfId="5250" priority="721" bottom="1" rank="1"/>
    <cfRule type="top10" dxfId="5249" priority="722" bottom="1" rank="2"/>
    <cfRule type="top10" dxfId="5248" priority="723" bottom="1" rank="3"/>
    <cfRule type="top10" dxfId="5247" priority="724" bottom="1" rank="4"/>
  </conditionalFormatting>
  <conditionalFormatting sqref="M42 A42">
    <cfRule type="duplicateValues" dxfId="5246" priority="720"/>
  </conditionalFormatting>
  <conditionalFormatting sqref="B43:K43">
    <cfRule type="top10" dxfId="5245" priority="716" bottom="1" rank="1"/>
    <cfRule type="top10" dxfId="5244" priority="717" bottom="1" rank="2"/>
    <cfRule type="top10" dxfId="5243" priority="718" bottom="1" rank="3"/>
    <cfRule type="top10" dxfId="5242" priority="719" bottom="1" rank="4"/>
  </conditionalFormatting>
  <conditionalFormatting sqref="M43 A43">
    <cfRule type="duplicateValues" dxfId="5241" priority="715"/>
  </conditionalFormatting>
  <conditionalFormatting sqref="B44:K44">
    <cfRule type="top10" dxfId="5240" priority="711" bottom="1" rank="1"/>
    <cfRule type="top10" dxfId="5239" priority="712" bottom="1" rank="2"/>
    <cfRule type="top10" dxfId="5238" priority="713" bottom="1" rank="3"/>
    <cfRule type="top10" dxfId="5237" priority="714" bottom="1" rank="4"/>
  </conditionalFormatting>
  <conditionalFormatting sqref="M44 A44">
    <cfRule type="duplicateValues" dxfId="5236" priority="710"/>
  </conditionalFormatting>
  <conditionalFormatting sqref="B45:K45">
    <cfRule type="top10" dxfId="5235" priority="706" bottom="1" rank="1"/>
    <cfRule type="top10" dxfId="5234" priority="707" bottom="1" rank="2"/>
    <cfRule type="top10" dxfId="5233" priority="708" bottom="1" rank="3"/>
    <cfRule type="top10" dxfId="5232" priority="709" bottom="1" rank="4"/>
  </conditionalFormatting>
  <conditionalFormatting sqref="M45 A45">
    <cfRule type="duplicateValues" dxfId="5231" priority="705"/>
  </conditionalFormatting>
  <conditionalFormatting sqref="B46:K46">
    <cfRule type="top10" dxfId="5230" priority="701" bottom="1" rank="1"/>
    <cfRule type="top10" dxfId="5229" priority="702" bottom="1" rank="2"/>
    <cfRule type="top10" dxfId="5228" priority="703" bottom="1" rank="3"/>
    <cfRule type="top10" dxfId="5227" priority="704" bottom="1" rank="4"/>
  </conditionalFormatting>
  <conditionalFormatting sqref="M46 A46">
    <cfRule type="duplicateValues" dxfId="5226" priority="700"/>
  </conditionalFormatting>
  <conditionalFormatting sqref="B47:K47">
    <cfRule type="top10" dxfId="5225" priority="696" bottom="1" rank="1"/>
    <cfRule type="top10" dxfId="5224" priority="697" bottom="1" rank="2"/>
    <cfRule type="top10" dxfId="5223" priority="698" bottom="1" rank="3"/>
    <cfRule type="top10" dxfId="5222" priority="699" bottom="1" rank="4"/>
  </conditionalFormatting>
  <conditionalFormatting sqref="M47 A47">
    <cfRule type="duplicateValues" dxfId="5221" priority="695"/>
  </conditionalFormatting>
  <conditionalFormatting sqref="B48:K48">
    <cfRule type="top10" dxfId="5220" priority="691" bottom="1" rank="1"/>
    <cfRule type="top10" dxfId="5219" priority="692" bottom="1" rank="2"/>
    <cfRule type="top10" dxfId="5218" priority="693" bottom="1" rank="3"/>
    <cfRule type="top10" dxfId="5217" priority="694" bottom="1" rank="4"/>
  </conditionalFormatting>
  <conditionalFormatting sqref="M48 A48">
    <cfRule type="duplicateValues" dxfId="5216" priority="690"/>
  </conditionalFormatting>
  <conditionalFormatting sqref="B49:K49">
    <cfRule type="top10" dxfId="5215" priority="686" bottom="1" rank="1"/>
    <cfRule type="top10" dxfId="5214" priority="687" bottom="1" rank="2"/>
    <cfRule type="top10" dxfId="5213" priority="688" bottom="1" rank="3"/>
    <cfRule type="top10" dxfId="5212" priority="689" bottom="1" rank="4"/>
  </conditionalFormatting>
  <conditionalFormatting sqref="M49 A49">
    <cfRule type="duplicateValues" dxfId="5211" priority="685"/>
  </conditionalFormatting>
  <conditionalFormatting sqref="B50:K50">
    <cfRule type="top10" dxfId="5210" priority="681" bottom="1" rank="1"/>
    <cfRule type="top10" dxfId="5209" priority="682" bottom="1" rank="2"/>
    <cfRule type="top10" dxfId="5208" priority="683" bottom="1" rank="3"/>
    <cfRule type="top10" dxfId="5207" priority="684" bottom="1" rank="4"/>
  </conditionalFormatting>
  <conditionalFormatting sqref="M50 A50">
    <cfRule type="duplicateValues" dxfId="5206" priority="680"/>
  </conditionalFormatting>
  <conditionalFormatting sqref="B51:K51">
    <cfRule type="top10" dxfId="5205" priority="676" bottom="1" rank="1"/>
    <cfRule type="top10" dxfId="5204" priority="677" bottom="1" rank="2"/>
    <cfRule type="top10" dxfId="5203" priority="678" bottom="1" rank="3"/>
    <cfRule type="top10" dxfId="5202" priority="679" bottom="1" rank="4"/>
  </conditionalFormatting>
  <conditionalFormatting sqref="M51 A51">
    <cfRule type="duplicateValues" dxfId="5201" priority="675"/>
  </conditionalFormatting>
  <conditionalFormatting sqref="B52:K52">
    <cfRule type="top10" dxfId="5200" priority="671" bottom="1" rank="1"/>
    <cfRule type="top10" dxfId="5199" priority="672" bottom="1" rank="2"/>
    <cfRule type="top10" dxfId="5198" priority="673" bottom="1" rank="3"/>
    <cfRule type="top10" dxfId="5197" priority="674" bottom="1" rank="4"/>
  </conditionalFormatting>
  <conditionalFormatting sqref="M52 A52">
    <cfRule type="duplicateValues" dxfId="5196" priority="670"/>
  </conditionalFormatting>
  <conditionalFormatting sqref="B53:K53">
    <cfRule type="top10" dxfId="5195" priority="666" bottom="1" rank="1"/>
    <cfRule type="top10" dxfId="5194" priority="667" bottom="1" rank="2"/>
    <cfRule type="top10" dxfId="5193" priority="668" bottom="1" rank="3"/>
    <cfRule type="top10" dxfId="5192" priority="669" bottom="1" rank="4"/>
  </conditionalFormatting>
  <conditionalFormatting sqref="M53 A53">
    <cfRule type="duplicateValues" dxfId="5191" priority="665"/>
  </conditionalFormatting>
  <conditionalFormatting sqref="B54:K54">
    <cfRule type="top10" dxfId="5190" priority="661" bottom="1" rank="1"/>
    <cfRule type="top10" dxfId="5189" priority="662" bottom="1" rank="2"/>
    <cfRule type="top10" dxfId="5188" priority="663" bottom="1" rank="3"/>
    <cfRule type="top10" dxfId="5187" priority="664" bottom="1" rank="4"/>
  </conditionalFormatting>
  <conditionalFormatting sqref="M54 A54">
    <cfRule type="duplicateValues" dxfId="5186" priority="660"/>
  </conditionalFormatting>
  <conditionalFormatting sqref="B55:K55">
    <cfRule type="top10" dxfId="5185" priority="656" bottom="1" rank="1"/>
    <cfRule type="top10" dxfId="5184" priority="657" bottom="1" rank="2"/>
    <cfRule type="top10" dxfId="5183" priority="658" bottom="1" rank="3"/>
    <cfRule type="top10" dxfId="5182" priority="659" bottom="1" rank="4"/>
  </conditionalFormatting>
  <conditionalFormatting sqref="M55 A55">
    <cfRule type="duplicateValues" dxfId="5181" priority="655"/>
  </conditionalFormatting>
  <conditionalFormatting sqref="B56:K56">
    <cfRule type="top10" dxfId="5180" priority="651" bottom="1" rank="1"/>
    <cfRule type="top10" dxfId="5179" priority="652" bottom="1" rank="2"/>
    <cfRule type="top10" dxfId="5178" priority="653" bottom="1" rank="3"/>
    <cfRule type="top10" dxfId="5177" priority="654" bottom="1" rank="4"/>
  </conditionalFormatting>
  <conditionalFormatting sqref="M56 A56">
    <cfRule type="duplicateValues" dxfId="5176" priority="650"/>
  </conditionalFormatting>
  <conditionalFormatting sqref="B57:K57">
    <cfRule type="top10" dxfId="5175" priority="646" bottom="1" rank="1"/>
    <cfRule type="top10" dxfId="5174" priority="647" bottom="1" rank="2"/>
    <cfRule type="top10" dxfId="5173" priority="648" bottom="1" rank="3"/>
    <cfRule type="top10" dxfId="5172" priority="649" bottom="1" rank="4"/>
  </conditionalFormatting>
  <conditionalFormatting sqref="M57 A57">
    <cfRule type="duplicateValues" dxfId="5171" priority="645"/>
  </conditionalFormatting>
  <conditionalFormatting sqref="B58:K58">
    <cfRule type="top10" dxfId="5170" priority="641" bottom="1" rank="1"/>
    <cfRule type="top10" dxfId="5169" priority="642" bottom="1" rank="2"/>
    <cfRule type="top10" dxfId="5168" priority="643" bottom="1" rank="3"/>
    <cfRule type="top10" dxfId="5167" priority="644" bottom="1" rank="4"/>
  </conditionalFormatting>
  <conditionalFormatting sqref="M58 A58">
    <cfRule type="duplicateValues" dxfId="5166" priority="640"/>
  </conditionalFormatting>
  <conditionalFormatting sqref="B59:K59">
    <cfRule type="top10" dxfId="5165" priority="636" bottom="1" rank="1"/>
    <cfRule type="top10" dxfId="5164" priority="637" bottom="1" rank="2"/>
    <cfRule type="top10" dxfId="5163" priority="638" bottom="1" rank="3"/>
    <cfRule type="top10" dxfId="5162" priority="639" bottom="1" rank="4"/>
  </conditionalFormatting>
  <conditionalFormatting sqref="M59 A59">
    <cfRule type="duplicateValues" dxfId="5161" priority="635"/>
  </conditionalFormatting>
  <conditionalFormatting sqref="B60:K60">
    <cfRule type="top10" dxfId="5160" priority="631" bottom="1" rank="1"/>
    <cfRule type="top10" dxfId="5159" priority="632" bottom="1" rank="2"/>
    <cfRule type="top10" dxfId="5158" priority="633" bottom="1" rank="3"/>
    <cfRule type="top10" dxfId="5157" priority="634" bottom="1" rank="4"/>
  </conditionalFormatting>
  <conditionalFormatting sqref="M60 A60">
    <cfRule type="duplicateValues" dxfId="5156" priority="630"/>
  </conditionalFormatting>
  <conditionalFormatting sqref="B61:K61">
    <cfRule type="top10" dxfId="5155" priority="626" bottom="1" rank="1"/>
    <cfRule type="top10" dxfId="5154" priority="627" bottom="1" rank="2"/>
    <cfRule type="top10" dxfId="5153" priority="628" bottom="1" rank="3"/>
    <cfRule type="top10" dxfId="5152" priority="629" bottom="1" rank="4"/>
  </conditionalFormatting>
  <conditionalFormatting sqref="M61 A61">
    <cfRule type="duplicateValues" dxfId="5151" priority="625"/>
  </conditionalFormatting>
  <conditionalFormatting sqref="B62:K62">
    <cfRule type="top10" dxfId="5150" priority="621" bottom="1" rank="1"/>
    <cfRule type="top10" dxfId="5149" priority="622" bottom="1" rank="2"/>
    <cfRule type="top10" dxfId="5148" priority="623" bottom="1" rank="3"/>
    <cfRule type="top10" dxfId="5147" priority="624" bottom="1" rank="4"/>
  </conditionalFormatting>
  <conditionalFormatting sqref="M62 A62">
    <cfRule type="duplicateValues" dxfId="5146" priority="620"/>
  </conditionalFormatting>
  <conditionalFormatting sqref="B63:K63">
    <cfRule type="top10" dxfId="5145" priority="616" bottom="1" rank="1"/>
    <cfRule type="top10" dxfId="5144" priority="617" bottom="1" rank="2"/>
    <cfRule type="top10" dxfId="5143" priority="618" bottom="1" rank="3"/>
    <cfRule type="top10" dxfId="5142" priority="619" bottom="1" rank="4"/>
  </conditionalFormatting>
  <conditionalFormatting sqref="M63 A63">
    <cfRule type="duplicateValues" dxfId="5141" priority="615"/>
  </conditionalFormatting>
  <conditionalFormatting sqref="B64:K64">
    <cfRule type="top10" dxfId="5140" priority="611" bottom="1" rank="1"/>
    <cfRule type="top10" dxfId="5139" priority="612" bottom="1" rank="2"/>
    <cfRule type="top10" dxfId="5138" priority="613" bottom="1" rank="3"/>
    <cfRule type="top10" dxfId="5137" priority="614" bottom="1" rank="4"/>
  </conditionalFormatting>
  <conditionalFormatting sqref="M64 A64">
    <cfRule type="duplicateValues" dxfId="5136" priority="610"/>
  </conditionalFormatting>
  <conditionalFormatting sqref="B65:K65">
    <cfRule type="top10" dxfId="5135" priority="606" bottom="1" rank="1"/>
    <cfRule type="top10" dxfId="5134" priority="607" bottom="1" rank="2"/>
    <cfRule type="top10" dxfId="5133" priority="608" bottom="1" rank="3"/>
    <cfRule type="top10" dxfId="5132" priority="609" bottom="1" rank="4"/>
  </conditionalFormatting>
  <conditionalFormatting sqref="M65 A65">
    <cfRule type="duplicateValues" dxfId="5131" priority="605"/>
  </conditionalFormatting>
  <conditionalFormatting sqref="B66:K66">
    <cfRule type="top10" dxfId="5130" priority="601" bottom="1" rank="1"/>
    <cfRule type="top10" dxfId="5129" priority="602" bottom="1" rank="2"/>
    <cfRule type="top10" dxfId="5128" priority="603" bottom="1" rank="3"/>
    <cfRule type="top10" dxfId="5127" priority="604" bottom="1" rank="4"/>
  </conditionalFormatting>
  <conditionalFormatting sqref="M66 A66">
    <cfRule type="duplicateValues" dxfId="5126" priority="600"/>
  </conditionalFormatting>
  <conditionalFormatting sqref="B67:K67">
    <cfRule type="top10" dxfId="5125" priority="596" bottom="1" rank="1"/>
    <cfRule type="top10" dxfId="5124" priority="597" bottom="1" rank="2"/>
    <cfRule type="top10" dxfId="5123" priority="598" bottom="1" rank="3"/>
    <cfRule type="top10" dxfId="5122" priority="599" bottom="1" rank="4"/>
  </conditionalFormatting>
  <conditionalFormatting sqref="M67 A67">
    <cfRule type="duplicateValues" dxfId="5121" priority="595"/>
  </conditionalFormatting>
  <conditionalFormatting sqref="B68:K68">
    <cfRule type="top10" dxfId="5120" priority="591" bottom="1" rank="1"/>
    <cfRule type="top10" dxfId="5119" priority="592" bottom="1" rank="2"/>
    <cfRule type="top10" dxfId="5118" priority="593" bottom="1" rank="3"/>
    <cfRule type="top10" dxfId="5117" priority="594" bottom="1" rank="4"/>
  </conditionalFormatting>
  <conditionalFormatting sqref="M68 A68">
    <cfRule type="duplicateValues" dxfId="5116" priority="590"/>
  </conditionalFormatting>
  <conditionalFormatting sqref="B69:K69">
    <cfRule type="top10" dxfId="5115" priority="586" bottom="1" rank="1"/>
    <cfRule type="top10" dxfId="5114" priority="587" bottom="1" rank="2"/>
    <cfRule type="top10" dxfId="5113" priority="588" bottom="1" rank="3"/>
    <cfRule type="top10" dxfId="5112" priority="589" bottom="1" rank="4"/>
  </conditionalFormatting>
  <conditionalFormatting sqref="M69 A69">
    <cfRule type="duplicateValues" dxfId="5111" priority="585"/>
  </conditionalFormatting>
  <conditionalFormatting sqref="B70:K70">
    <cfRule type="top10" dxfId="5110" priority="581" bottom="1" rank="1"/>
    <cfRule type="top10" dxfId="5109" priority="582" bottom="1" rank="2"/>
    <cfRule type="top10" dxfId="5108" priority="583" bottom="1" rank="3"/>
    <cfRule type="top10" dxfId="5107" priority="584" bottom="1" rank="4"/>
  </conditionalFormatting>
  <conditionalFormatting sqref="M70 A70">
    <cfRule type="duplicateValues" dxfId="5106" priority="580"/>
  </conditionalFormatting>
  <conditionalFormatting sqref="B71:K71">
    <cfRule type="top10" dxfId="5105" priority="576" bottom="1" rank="1"/>
    <cfRule type="top10" dxfId="5104" priority="577" bottom="1" rank="2"/>
    <cfRule type="top10" dxfId="5103" priority="578" bottom="1" rank="3"/>
    <cfRule type="top10" dxfId="5102" priority="579" bottom="1" rank="4"/>
  </conditionalFormatting>
  <conditionalFormatting sqref="M71 A71">
    <cfRule type="duplicateValues" dxfId="5101" priority="575"/>
  </conditionalFormatting>
  <conditionalFormatting sqref="B72:K72">
    <cfRule type="top10" dxfId="5100" priority="571" bottom="1" rank="1"/>
    <cfRule type="top10" dxfId="5099" priority="572" bottom="1" rank="2"/>
    <cfRule type="top10" dxfId="5098" priority="573" bottom="1" rank="3"/>
    <cfRule type="top10" dxfId="5097" priority="574" bottom="1" rank="4"/>
  </conditionalFormatting>
  <conditionalFormatting sqref="M72 A72">
    <cfRule type="duplicateValues" dxfId="5096" priority="570"/>
  </conditionalFormatting>
  <conditionalFormatting sqref="B73:K73">
    <cfRule type="top10" dxfId="5095" priority="566" bottom="1" rank="1"/>
    <cfRule type="top10" dxfId="5094" priority="567" bottom="1" rank="2"/>
    <cfRule type="top10" dxfId="5093" priority="568" bottom="1" rank="3"/>
    <cfRule type="top10" dxfId="5092" priority="569" bottom="1" rank="4"/>
  </conditionalFormatting>
  <conditionalFormatting sqref="M73 A73">
    <cfRule type="duplicateValues" dxfId="5091" priority="565"/>
  </conditionalFormatting>
  <conditionalFormatting sqref="B74:K74">
    <cfRule type="top10" dxfId="5090" priority="561" bottom="1" rank="1"/>
    <cfRule type="top10" dxfId="5089" priority="562" bottom="1" rank="2"/>
    <cfRule type="top10" dxfId="5088" priority="563" bottom="1" rank="3"/>
    <cfRule type="top10" dxfId="5087" priority="564" bottom="1" rank="4"/>
  </conditionalFormatting>
  <conditionalFormatting sqref="M74 A74">
    <cfRule type="duplicateValues" dxfId="5086" priority="560"/>
  </conditionalFormatting>
  <conditionalFormatting sqref="B75:K75">
    <cfRule type="top10" dxfId="5085" priority="556" bottom="1" rank="1"/>
    <cfRule type="top10" dxfId="5084" priority="557" bottom="1" rank="2"/>
    <cfRule type="top10" dxfId="5083" priority="558" bottom="1" rank="3"/>
    <cfRule type="top10" dxfId="5082" priority="559" bottom="1" rank="4"/>
  </conditionalFormatting>
  <conditionalFormatting sqref="M75 A75">
    <cfRule type="duplicateValues" dxfId="5081" priority="555"/>
  </conditionalFormatting>
  <conditionalFormatting sqref="B76:K76">
    <cfRule type="top10" dxfId="5080" priority="551" bottom="1" rank="1"/>
    <cfRule type="top10" dxfId="5079" priority="552" bottom="1" rank="2"/>
    <cfRule type="top10" dxfId="5078" priority="553" bottom="1" rank="3"/>
    <cfRule type="top10" dxfId="5077" priority="554" bottom="1" rank="4"/>
  </conditionalFormatting>
  <conditionalFormatting sqref="M76 A76">
    <cfRule type="duplicateValues" dxfId="5076" priority="550"/>
  </conditionalFormatting>
  <conditionalFormatting sqref="B77:K77">
    <cfRule type="top10" dxfId="5075" priority="546" bottom="1" rank="1"/>
    <cfRule type="top10" dxfId="5074" priority="547" bottom="1" rank="2"/>
    <cfRule type="top10" dxfId="5073" priority="548" bottom="1" rank="3"/>
    <cfRule type="top10" dxfId="5072" priority="549" bottom="1" rank="4"/>
  </conditionalFormatting>
  <conditionalFormatting sqref="M77 A77">
    <cfRule type="duplicateValues" dxfId="5071" priority="545"/>
  </conditionalFormatting>
  <conditionalFormatting sqref="B78:K78">
    <cfRule type="top10" dxfId="5070" priority="541" bottom="1" rank="1"/>
    <cfRule type="top10" dxfId="5069" priority="542" bottom="1" rank="2"/>
    <cfRule type="top10" dxfId="5068" priority="543" bottom="1" rank="3"/>
    <cfRule type="top10" dxfId="5067" priority="544" bottom="1" rank="4"/>
  </conditionalFormatting>
  <conditionalFormatting sqref="M78 A78">
    <cfRule type="duplicateValues" dxfId="5066" priority="540"/>
  </conditionalFormatting>
  <conditionalFormatting sqref="B79:K79">
    <cfRule type="top10" dxfId="5065" priority="536" bottom="1" rank="1"/>
    <cfRule type="top10" dxfId="5064" priority="537" bottom="1" rank="2"/>
    <cfRule type="top10" dxfId="5063" priority="538" bottom="1" rank="3"/>
    <cfRule type="top10" dxfId="5062" priority="539" bottom="1" rank="4"/>
  </conditionalFormatting>
  <conditionalFormatting sqref="M79 A79">
    <cfRule type="duplicateValues" dxfId="5061" priority="535"/>
  </conditionalFormatting>
  <conditionalFormatting sqref="B80:K80">
    <cfRule type="top10" dxfId="5060" priority="531" bottom="1" rank="1"/>
    <cfRule type="top10" dxfId="5059" priority="532" bottom="1" rank="2"/>
    <cfRule type="top10" dxfId="5058" priority="533" bottom="1" rank="3"/>
    <cfRule type="top10" dxfId="5057" priority="534" bottom="1" rank="4"/>
  </conditionalFormatting>
  <conditionalFormatting sqref="M80 A80">
    <cfRule type="duplicateValues" dxfId="5056" priority="530"/>
  </conditionalFormatting>
  <conditionalFormatting sqref="B81:K81">
    <cfRule type="top10" dxfId="5055" priority="526" bottom="1" rank="1"/>
    <cfRule type="top10" dxfId="5054" priority="527" bottom="1" rank="2"/>
    <cfRule type="top10" dxfId="5053" priority="528" bottom="1" rank="3"/>
    <cfRule type="top10" dxfId="5052" priority="529" bottom="1" rank="4"/>
  </conditionalFormatting>
  <conditionalFormatting sqref="M81 A81">
    <cfRule type="duplicateValues" dxfId="5051" priority="525"/>
  </conditionalFormatting>
  <conditionalFormatting sqref="B82:K82">
    <cfRule type="top10" dxfId="5050" priority="521" bottom="1" rank="1"/>
    <cfRule type="top10" dxfId="5049" priority="522" bottom="1" rank="2"/>
    <cfRule type="top10" dxfId="5048" priority="523" bottom="1" rank="3"/>
    <cfRule type="top10" dxfId="5047" priority="524" bottom="1" rank="4"/>
  </conditionalFormatting>
  <conditionalFormatting sqref="M82 A82">
    <cfRule type="duplicateValues" dxfId="5046" priority="520"/>
  </conditionalFormatting>
  <conditionalFormatting sqref="B83:K83">
    <cfRule type="top10" dxfId="5045" priority="516" bottom="1" rank="1"/>
    <cfRule type="top10" dxfId="5044" priority="517" bottom="1" rank="2"/>
    <cfRule type="top10" dxfId="5043" priority="518" bottom="1" rank="3"/>
    <cfRule type="top10" dxfId="5042" priority="519" bottom="1" rank="4"/>
  </conditionalFormatting>
  <conditionalFormatting sqref="M83 A83">
    <cfRule type="duplicateValues" dxfId="5041" priority="515"/>
  </conditionalFormatting>
  <conditionalFormatting sqref="B84:K84">
    <cfRule type="top10" dxfId="5040" priority="511" bottom="1" rank="1"/>
    <cfRule type="top10" dxfId="5039" priority="512" bottom="1" rank="2"/>
    <cfRule type="top10" dxfId="5038" priority="513" bottom="1" rank="3"/>
    <cfRule type="top10" dxfId="5037" priority="514" bottom="1" rank="4"/>
  </conditionalFormatting>
  <conditionalFormatting sqref="M84 A84">
    <cfRule type="duplicateValues" dxfId="5036" priority="510"/>
  </conditionalFormatting>
  <conditionalFormatting sqref="B85:K85">
    <cfRule type="top10" dxfId="5035" priority="506" bottom="1" rank="1"/>
    <cfRule type="top10" dxfId="5034" priority="507" bottom="1" rank="2"/>
    <cfRule type="top10" dxfId="5033" priority="508" bottom="1" rank="3"/>
    <cfRule type="top10" dxfId="5032" priority="509" bottom="1" rank="4"/>
  </conditionalFormatting>
  <conditionalFormatting sqref="M85 A85">
    <cfRule type="duplicateValues" dxfId="5031" priority="505"/>
  </conditionalFormatting>
  <conditionalFormatting sqref="B86:K86">
    <cfRule type="top10" dxfId="5030" priority="501" bottom="1" rank="1"/>
    <cfRule type="top10" dxfId="5029" priority="502" bottom="1" rank="2"/>
    <cfRule type="top10" dxfId="5028" priority="503" bottom="1" rank="3"/>
    <cfRule type="top10" dxfId="5027" priority="504" bottom="1" rank="4"/>
  </conditionalFormatting>
  <conditionalFormatting sqref="M86 A86">
    <cfRule type="duplicateValues" dxfId="5026" priority="500"/>
  </conditionalFormatting>
  <conditionalFormatting sqref="B87:K87">
    <cfRule type="top10" dxfId="5025" priority="496" bottom="1" rank="1"/>
    <cfRule type="top10" dxfId="5024" priority="497" bottom="1" rank="2"/>
    <cfRule type="top10" dxfId="5023" priority="498" bottom="1" rank="3"/>
    <cfRule type="top10" dxfId="5022" priority="499" bottom="1" rank="4"/>
  </conditionalFormatting>
  <conditionalFormatting sqref="M87 A87">
    <cfRule type="duplicateValues" dxfId="5021" priority="495"/>
  </conditionalFormatting>
  <conditionalFormatting sqref="B88:K88">
    <cfRule type="top10" dxfId="5020" priority="491" bottom="1" rank="1"/>
    <cfRule type="top10" dxfId="5019" priority="492" bottom="1" rank="2"/>
    <cfRule type="top10" dxfId="5018" priority="493" bottom="1" rank="3"/>
    <cfRule type="top10" dxfId="5017" priority="494" bottom="1" rank="4"/>
  </conditionalFormatting>
  <conditionalFormatting sqref="M88 A88">
    <cfRule type="duplicateValues" dxfId="5016" priority="490"/>
  </conditionalFormatting>
  <conditionalFormatting sqref="B89:K89">
    <cfRule type="top10" dxfId="5015" priority="486" bottom="1" rank="1"/>
    <cfRule type="top10" dxfId="5014" priority="487" bottom="1" rank="2"/>
    <cfRule type="top10" dxfId="5013" priority="488" bottom="1" rank="3"/>
    <cfRule type="top10" dxfId="5012" priority="489" bottom="1" rank="4"/>
  </conditionalFormatting>
  <conditionalFormatting sqref="M89 A89">
    <cfRule type="duplicateValues" dxfId="5011" priority="485"/>
  </conditionalFormatting>
  <conditionalFormatting sqref="B90:K90">
    <cfRule type="top10" dxfId="5010" priority="481" bottom="1" rank="1"/>
    <cfRule type="top10" dxfId="5009" priority="482" bottom="1" rank="2"/>
    <cfRule type="top10" dxfId="5008" priority="483" bottom="1" rank="3"/>
    <cfRule type="top10" dxfId="5007" priority="484" bottom="1" rank="4"/>
  </conditionalFormatting>
  <conditionalFormatting sqref="M90 A90">
    <cfRule type="duplicateValues" dxfId="5006" priority="480"/>
  </conditionalFormatting>
  <conditionalFormatting sqref="B91:K91">
    <cfRule type="top10" dxfId="5005" priority="476" bottom="1" rank="1"/>
    <cfRule type="top10" dxfId="5004" priority="477" bottom="1" rank="2"/>
    <cfRule type="top10" dxfId="5003" priority="478" bottom="1" rank="3"/>
    <cfRule type="top10" dxfId="5002" priority="479" bottom="1" rank="4"/>
  </conditionalFormatting>
  <conditionalFormatting sqref="M91 A91">
    <cfRule type="duplicateValues" dxfId="5001" priority="475"/>
  </conditionalFormatting>
  <conditionalFormatting sqref="B92:K92">
    <cfRule type="top10" dxfId="5000" priority="471" bottom="1" rank="1"/>
    <cfRule type="top10" dxfId="4999" priority="472" bottom="1" rank="2"/>
    <cfRule type="top10" dxfId="4998" priority="473" bottom="1" rank="3"/>
    <cfRule type="top10" dxfId="4997" priority="474" bottom="1" rank="4"/>
  </conditionalFormatting>
  <conditionalFormatting sqref="M92 A92">
    <cfRule type="duplicateValues" dxfId="4996" priority="470"/>
  </conditionalFormatting>
  <conditionalFormatting sqref="B93:K93">
    <cfRule type="top10" dxfId="4995" priority="466" bottom="1" rank="1"/>
    <cfRule type="top10" dxfId="4994" priority="467" bottom="1" rank="2"/>
    <cfRule type="top10" dxfId="4993" priority="468" bottom="1" rank="3"/>
    <cfRule type="top10" dxfId="4992" priority="469" bottom="1" rank="4"/>
  </conditionalFormatting>
  <conditionalFormatting sqref="M93 A93">
    <cfRule type="duplicateValues" dxfId="4991" priority="465"/>
  </conditionalFormatting>
  <conditionalFormatting sqref="B94:K94">
    <cfRule type="top10" dxfId="4990" priority="461" bottom="1" rank="1"/>
    <cfRule type="top10" dxfId="4989" priority="462" bottom="1" rank="2"/>
    <cfRule type="top10" dxfId="4988" priority="463" bottom="1" rank="3"/>
    <cfRule type="top10" dxfId="4987" priority="464" bottom="1" rank="4"/>
  </conditionalFormatting>
  <conditionalFormatting sqref="M94 A94">
    <cfRule type="duplicateValues" dxfId="4986" priority="460"/>
  </conditionalFormatting>
  <conditionalFormatting sqref="B95:K95">
    <cfRule type="top10" dxfId="4985" priority="456" bottom="1" rank="1"/>
    <cfRule type="top10" dxfId="4984" priority="457" bottom="1" rank="2"/>
    <cfRule type="top10" dxfId="4983" priority="458" bottom="1" rank="3"/>
    <cfRule type="top10" dxfId="4982" priority="459" bottom="1" rank="4"/>
  </conditionalFormatting>
  <conditionalFormatting sqref="M95 A95">
    <cfRule type="duplicateValues" dxfId="4981" priority="455"/>
  </conditionalFormatting>
  <conditionalFormatting sqref="B96:K96">
    <cfRule type="top10" dxfId="4980" priority="451" bottom="1" rank="1"/>
    <cfRule type="top10" dxfId="4979" priority="452" bottom="1" rank="2"/>
    <cfRule type="top10" dxfId="4978" priority="453" bottom="1" rank="3"/>
    <cfRule type="top10" dxfId="4977" priority="454" bottom="1" rank="4"/>
  </conditionalFormatting>
  <conditionalFormatting sqref="M96 A96">
    <cfRule type="duplicateValues" dxfId="4976" priority="450"/>
  </conditionalFormatting>
  <conditionalFormatting sqref="B97:K97">
    <cfRule type="top10" dxfId="4975" priority="446" bottom="1" rank="1"/>
    <cfRule type="top10" dxfId="4974" priority="447" bottom="1" rank="2"/>
    <cfRule type="top10" dxfId="4973" priority="448" bottom="1" rank="3"/>
    <cfRule type="top10" dxfId="4972" priority="449" bottom="1" rank="4"/>
  </conditionalFormatting>
  <conditionalFormatting sqref="M97 A97">
    <cfRule type="duplicateValues" dxfId="4971" priority="445"/>
  </conditionalFormatting>
  <conditionalFormatting sqref="B98:K98">
    <cfRule type="top10" dxfId="4970" priority="441" bottom="1" rank="1"/>
    <cfRule type="top10" dxfId="4969" priority="442" bottom="1" rank="2"/>
    <cfRule type="top10" dxfId="4968" priority="443" bottom="1" rank="3"/>
    <cfRule type="top10" dxfId="4967" priority="444" bottom="1" rank="4"/>
  </conditionalFormatting>
  <conditionalFormatting sqref="M98 A98">
    <cfRule type="duplicateValues" dxfId="4966" priority="440"/>
  </conditionalFormatting>
  <conditionalFormatting sqref="B99:K99">
    <cfRule type="top10" dxfId="4965" priority="436" bottom="1" rank="1"/>
    <cfRule type="top10" dxfId="4964" priority="437" bottom="1" rank="2"/>
    <cfRule type="top10" dxfId="4963" priority="438" bottom="1" rank="3"/>
    <cfRule type="top10" dxfId="4962" priority="439" bottom="1" rank="4"/>
  </conditionalFormatting>
  <conditionalFormatting sqref="M99 A99">
    <cfRule type="duplicateValues" dxfId="4961" priority="435"/>
  </conditionalFormatting>
  <conditionalFormatting sqref="B100:K100">
    <cfRule type="top10" dxfId="4960" priority="431" bottom="1" rank="1"/>
    <cfRule type="top10" dxfId="4959" priority="432" bottom="1" rank="2"/>
    <cfRule type="top10" dxfId="4958" priority="433" bottom="1" rank="3"/>
    <cfRule type="top10" dxfId="4957" priority="434" bottom="1" rank="4"/>
  </conditionalFormatting>
  <conditionalFormatting sqref="M100 A100">
    <cfRule type="duplicateValues" dxfId="4956" priority="430"/>
  </conditionalFormatting>
  <conditionalFormatting sqref="B101:K101">
    <cfRule type="top10" dxfId="4955" priority="426" bottom="1" rank="1"/>
    <cfRule type="top10" dxfId="4954" priority="427" bottom="1" rank="2"/>
    <cfRule type="top10" dxfId="4953" priority="428" bottom="1" rank="3"/>
    <cfRule type="top10" dxfId="4952" priority="429" bottom="1" rank="4"/>
  </conditionalFormatting>
  <conditionalFormatting sqref="M101 A101">
    <cfRule type="duplicateValues" dxfId="4951" priority="425"/>
  </conditionalFormatting>
  <conditionalFormatting sqref="B102:K102">
    <cfRule type="top10" dxfId="4950" priority="421" bottom="1" rank="1"/>
    <cfRule type="top10" dxfId="4949" priority="422" bottom="1" rank="2"/>
    <cfRule type="top10" dxfId="4948" priority="423" bottom="1" rank="3"/>
    <cfRule type="top10" dxfId="4947" priority="424" bottom="1" rank="4"/>
  </conditionalFormatting>
  <conditionalFormatting sqref="M102 A102">
    <cfRule type="duplicateValues" dxfId="4946" priority="420"/>
  </conditionalFormatting>
  <conditionalFormatting sqref="B103:K103">
    <cfRule type="top10" dxfId="4945" priority="416" bottom="1" rank="1"/>
    <cfRule type="top10" dxfId="4944" priority="417" bottom="1" rank="2"/>
    <cfRule type="top10" dxfId="4943" priority="418" bottom="1" rank="3"/>
    <cfRule type="top10" dxfId="4942" priority="419" bottom="1" rank="4"/>
  </conditionalFormatting>
  <conditionalFormatting sqref="M103 A103">
    <cfRule type="duplicateValues" dxfId="4941" priority="415"/>
  </conditionalFormatting>
  <conditionalFormatting sqref="B104:K104">
    <cfRule type="top10" dxfId="4940" priority="411" bottom="1" rank="1"/>
    <cfRule type="top10" dxfId="4939" priority="412" bottom="1" rank="2"/>
    <cfRule type="top10" dxfId="4938" priority="413" bottom="1" rank="3"/>
    <cfRule type="top10" dxfId="4937" priority="414" bottom="1" rank="4"/>
  </conditionalFormatting>
  <conditionalFormatting sqref="M104 A104">
    <cfRule type="duplicateValues" dxfId="4936" priority="410"/>
  </conditionalFormatting>
  <conditionalFormatting sqref="B105:K105">
    <cfRule type="top10" dxfId="4935" priority="406" bottom="1" rank="1"/>
    <cfRule type="top10" dxfId="4934" priority="407" bottom="1" rank="2"/>
    <cfRule type="top10" dxfId="4933" priority="408" bottom="1" rank="3"/>
    <cfRule type="top10" dxfId="4932" priority="409" bottom="1" rank="4"/>
  </conditionalFormatting>
  <conditionalFormatting sqref="M105 A105">
    <cfRule type="duplicateValues" dxfId="4931" priority="405"/>
  </conditionalFormatting>
  <conditionalFormatting sqref="N7">
    <cfRule type="duplicateValues" dxfId="4930" priority="404"/>
  </conditionalFormatting>
  <conditionalFormatting sqref="N8">
    <cfRule type="duplicateValues" dxfId="4929" priority="403"/>
  </conditionalFormatting>
  <conditionalFormatting sqref="N9">
    <cfRule type="duplicateValues" dxfId="4928" priority="402"/>
  </conditionalFormatting>
  <conditionalFormatting sqref="N10">
    <cfRule type="duplicateValues" dxfId="4927" priority="401"/>
  </conditionalFormatting>
  <conditionalFormatting sqref="N11">
    <cfRule type="duplicateValues" dxfId="4926" priority="400"/>
  </conditionalFormatting>
  <conditionalFormatting sqref="N12">
    <cfRule type="duplicateValues" dxfId="4925" priority="399"/>
  </conditionalFormatting>
  <conditionalFormatting sqref="N13">
    <cfRule type="duplicateValues" dxfId="4924" priority="398"/>
  </conditionalFormatting>
  <conditionalFormatting sqref="N14">
    <cfRule type="duplicateValues" dxfId="4923" priority="397"/>
  </conditionalFormatting>
  <conditionalFormatting sqref="N15">
    <cfRule type="duplicateValues" dxfId="4922" priority="396"/>
  </conditionalFormatting>
  <conditionalFormatting sqref="N16">
    <cfRule type="duplicateValues" dxfId="4921" priority="395"/>
  </conditionalFormatting>
  <conditionalFormatting sqref="N17">
    <cfRule type="duplicateValues" dxfId="4920" priority="394"/>
  </conditionalFormatting>
  <conditionalFormatting sqref="N18">
    <cfRule type="duplicateValues" dxfId="4919" priority="393"/>
  </conditionalFormatting>
  <conditionalFormatting sqref="N19">
    <cfRule type="duplicateValues" dxfId="4918" priority="392"/>
  </conditionalFormatting>
  <conditionalFormatting sqref="N20">
    <cfRule type="duplicateValues" dxfId="4917" priority="391"/>
  </conditionalFormatting>
  <conditionalFormatting sqref="N21">
    <cfRule type="duplicateValues" dxfId="4916" priority="390"/>
  </conditionalFormatting>
  <conditionalFormatting sqref="N22">
    <cfRule type="duplicateValues" dxfId="4915" priority="389"/>
  </conditionalFormatting>
  <conditionalFormatting sqref="N23">
    <cfRule type="duplicateValues" dxfId="4914" priority="388"/>
  </conditionalFormatting>
  <conditionalFormatting sqref="N24">
    <cfRule type="duplicateValues" dxfId="4913" priority="387"/>
  </conditionalFormatting>
  <conditionalFormatting sqref="N25">
    <cfRule type="duplicateValues" dxfId="4912" priority="386"/>
  </conditionalFormatting>
  <conditionalFormatting sqref="N26">
    <cfRule type="duplicateValues" dxfId="4911" priority="385"/>
  </conditionalFormatting>
  <conditionalFormatting sqref="N27">
    <cfRule type="duplicateValues" dxfId="4910" priority="384"/>
  </conditionalFormatting>
  <conditionalFormatting sqref="N28">
    <cfRule type="duplicateValues" dxfId="4909" priority="383"/>
  </conditionalFormatting>
  <conditionalFormatting sqref="N29">
    <cfRule type="duplicateValues" dxfId="4908" priority="382"/>
  </conditionalFormatting>
  <conditionalFormatting sqref="N30">
    <cfRule type="duplicateValues" dxfId="4907" priority="381"/>
  </conditionalFormatting>
  <conditionalFormatting sqref="N31">
    <cfRule type="duplicateValues" dxfId="4906" priority="380"/>
  </conditionalFormatting>
  <conditionalFormatting sqref="N32">
    <cfRule type="duplicateValues" dxfId="4905" priority="379"/>
  </conditionalFormatting>
  <conditionalFormatting sqref="N33">
    <cfRule type="duplicateValues" dxfId="4904" priority="378"/>
  </conditionalFormatting>
  <conditionalFormatting sqref="N34">
    <cfRule type="duplicateValues" dxfId="4903" priority="377"/>
  </conditionalFormatting>
  <conditionalFormatting sqref="N35">
    <cfRule type="duplicateValues" dxfId="4902" priority="376"/>
  </conditionalFormatting>
  <conditionalFormatting sqref="N36">
    <cfRule type="duplicateValues" dxfId="4901" priority="375"/>
  </conditionalFormatting>
  <conditionalFormatting sqref="N37">
    <cfRule type="duplicateValues" dxfId="4900" priority="374"/>
  </conditionalFormatting>
  <conditionalFormatting sqref="N38">
    <cfRule type="duplicateValues" dxfId="4899" priority="373"/>
  </conditionalFormatting>
  <conditionalFormatting sqref="N39">
    <cfRule type="duplicateValues" dxfId="4898" priority="372"/>
  </conditionalFormatting>
  <conditionalFormatting sqref="N40">
    <cfRule type="duplicateValues" dxfId="4897" priority="371"/>
  </conditionalFormatting>
  <conditionalFormatting sqref="N41">
    <cfRule type="duplicateValues" dxfId="4896" priority="370"/>
  </conditionalFormatting>
  <conditionalFormatting sqref="N42">
    <cfRule type="duplicateValues" dxfId="4895" priority="369"/>
  </conditionalFormatting>
  <conditionalFormatting sqref="N43">
    <cfRule type="duplicateValues" dxfId="4894" priority="368"/>
  </conditionalFormatting>
  <conditionalFormatting sqref="N44">
    <cfRule type="duplicateValues" dxfId="4893" priority="367"/>
  </conditionalFormatting>
  <conditionalFormatting sqref="N45">
    <cfRule type="duplicateValues" dxfId="4892" priority="366"/>
  </conditionalFormatting>
  <conditionalFormatting sqref="N46">
    <cfRule type="duplicateValues" dxfId="4891" priority="365"/>
  </conditionalFormatting>
  <conditionalFormatting sqref="N47">
    <cfRule type="duplicateValues" dxfId="4890" priority="364"/>
  </conditionalFormatting>
  <conditionalFormatting sqref="N48">
    <cfRule type="duplicateValues" dxfId="4889" priority="363"/>
  </conditionalFormatting>
  <conditionalFormatting sqref="N49">
    <cfRule type="duplicateValues" dxfId="4888" priority="362"/>
  </conditionalFormatting>
  <conditionalFormatting sqref="N50">
    <cfRule type="duplicateValues" dxfId="4887" priority="361"/>
  </conditionalFormatting>
  <conditionalFormatting sqref="N51">
    <cfRule type="duplicateValues" dxfId="4886" priority="360"/>
  </conditionalFormatting>
  <conditionalFormatting sqref="N52">
    <cfRule type="duplicateValues" dxfId="4885" priority="359"/>
  </conditionalFormatting>
  <conditionalFormatting sqref="N53">
    <cfRule type="duplicateValues" dxfId="4884" priority="358"/>
  </conditionalFormatting>
  <conditionalFormatting sqref="N54">
    <cfRule type="duplicateValues" dxfId="4883" priority="357"/>
  </conditionalFormatting>
  <conditionalFormatting sqref="N55">
    <cfRule type="duplicateValues" dxfId="4882" priority="356"/>
  </conditionalFormatting>
  <conditionalFormatting sqref="N56">
    <cfRule type="duplicateValues" dxfId="4881" priority="355"/>
  </conditionalFormatting>
  <conditionalFormatting sqref="N57">
    <cfRule type="duplicateValues" dxfId="4880" priority="354"/>
  </conditionalFormatting>
  <conditionalFormatting sqref="N58">
    <cfRule type="duplicateValues" dxfId="4879" priority="353"/>
  </conditionalFormatting>
  <conditionalFormatting sqref="N59">
    <cfRule type="duplicateValues" dxfId="4878" priority="352"/>
  </conditionalFormatting>
  <conditionalFormatting sqref="N60">
    <cfRule type="duplicateValues" dxfId="4877" priority="351"/>
  </conditionalFormatting>
  <conditionalFormatting sqref="N61">
    <cfRule type="duplicateValues" dxfId="4876" priority="350"/>
  </conditionalFormatting>
  <conditionalFormatting sqref="N62">
    <cfRule type="duplicateValues" dxfId="4875" priority="349"/>
  </conditionalFormatting>
  <conditionalFormatting sqref="N63">
    <cfRule type="duplicateValues" dxfId="4874" priority="348"/>
  </conditionalFormatting>
  <conditionalFormatting sqref="N64">
    <cfRule type="duplicateValues" dxfId="4873" priority="347"/>
  </conditionalFormatting>
  <conditionalFormatting sqref="N65">
    <cfRule type="duplicateValues" dxfId="4872" priority="346"/>
  </conditionalFormatting>
  <conditionalFormatting sqref="N66">
    <cfRule type="duplicateValues" dxfId="4871" priority="345"/>
  </conditionalFormatting>
  <conditionalFormatting sqref="N67">
    <cfRule type="duplicateValues" dxfId="4870" priority="344"/>
  </conditionalFormatting>
  <conditionalFormatting sqref="N68">
    <cfRule type="duplicateValues" dxfId="4869" priority="343"/>
  </conditionalFormatting>
  <conditionalFormatting sqref="N69">
    <cfRule type="duplicateValues" dxfId="4868" priority="342"/>
  </conditionalFormatting>
  <conditionalFormatting sqref="N70">
    <cfRule type="duplicateValues" dxfId="4867" priority="341"/>
  </conditionalFormatting>
  <conditionalFormatting sqref="N71">
    <cfRule type="duplicateValues" dxfId="4866" priority="340"/>
  </conditionalFormatting>
  <conditionalFormatting sqref="N72">
    <cfRule type="duplicateValues" dxfId="4865" priority="339"/>
  </conditionalFormatting>
  <conditionalFormatting sqref="N73">
    <cfRule type="duplicateValues" dxfId="4864" priority="338"/>
  </conditionalFormatting>
  <conditionalFormatting sqref="N74">
    <cfRule type="duplicateValues" dxfId="4863" priority="337"/>
  </conditionalFormatting>
  <conditionalFormatting sqref="N75">
    <cfRule type="duplicateValues" dxfId="4862" priority="336"/>
  </conditionalFormatting>
  <conditionalFormatting sqref="N76">
    <cfRule type="duplicateValues" dxfId="4861" priority="335"/>
  </conditionalFormatting>
  <conditionalFormatting sqref="N77">
    <cfRule type="duplicateValues" dxfId="4860" priority="334"/>
  </conditionalFormatting>
  <conditionalFormatting sqref="N78">
    <cfRule type="duplicateValues" dxfId="4859" priority="333"/>
  </conditionalFormatting>
  <conditionalFormatting sqref="N79">
    <cfRule type="duplicateValues" dxfId="4858" priority="332"/>
  </conditionalFormatting>
  <conditionalFormatting sqref="N80">
    <cfRule type="duplicateValues" dxfId="4857" priority="331"/>
  </conditionalFormatting>
  <conditionalFormatting sqref="N81">
    <cfRule type="duplicateValues" dxfId="4856" priority="330"/>
  </conditionalFormatting>
  <conditionalFormatting sqref="N82">
    <cfRule type="duplicateValues" dxfId="4855" priority="329"/>
  </conditionalFormatting>
  <conditionalFormatting sqref="N83">
    <cfRule type="duplicateValues" dxfId="4854" priority="328"/>
  </conditionalFormatting>
  <conditionalFormatting sqref="N84">
    <cfRule type="duplicateValues" dxfId="4853" priority="327"/>
  </conditionalFormatting>
  <conditionalFormatting sqref="N85">
    <cfRule type="duplicateValues" dxfId="4852" priority="326"/>
  </conditionalFormatting>
  <conditionalFormatting sqref="N86">
    <cfRule type="duplicateValues" dxfId="4851" priority="325"/>
  </conditionalFormatting>
  <conditionalFormatting sqref="N87">
    <cfRule type="duplicateValues" dxfId="4850" priority="324"/>
  </conditionalFormatting>
  <conditionalFormatting sqref="N88">
    <cfRule type="duplicateValues" dxfId="4849" priority="323"/>
  </conditionalFormatting>
  <conditionalFormatting sqref="N89">
    <cfRule type="duplicateValues" dxfId="4848" priority="322"/>
  </conditionalFormatting>
  <conditionalFormatting sqref="N90">
    <cfRule type="duplicateValues" dxfId="4847" priority="321"/>
  </conditionalFormatting>
  <conditionalFormatting sqref="N91">
    <cfRule type="duplicateValues" dxfId="4846" priority="320"/>
  </conditionalFormatting>
  <conditionalFormatting sqref="N92">
    <cfRule type="duplicateValues" dxfId="4845" priority="319"/>
  </conditionalFormatting>
  <conditionalFormatting sqref="N93">
    <cfRule type="duplicateValues" dxfId="4844" priority="318"/>
  </conditionalFormatting>
  <conditionalFormatting sqref="N94">
    <cfRule type="duplicateValues" dxfId="4843" priority="317"/>
  </conditionalFormatting>
  <conditionalFormatting sqref="N95">
    <cfRule type="duplicateValues" dxfId="4842" priority="316"/>
  </conditionalFormatting>
  <conditionalFormatting sqref="N96">
    <cfRule type="duplicateValues" dxfId="4841" priority="315"/>
  </conditionalFormatting>
  <conditionalFormatting sqref="N97">
    <cfRule type="duplicateValues" dxfId="4840" priority="314"/>
  </conditionalFormatting>
  <conditionalFormatting sqref="N98">
    <cfRule type="duplicateValues" dxfId="4839" priority="313"/>
  </conditionalFormatting>
  <conditionalFormatting sqref="N99">
    <cfRule type="duplicateValues" dxfId="4838" priority="312"/>
  </conditionalFormatting>
  <conditionalFormatting sqref="N100">
    <cfRule type="duplicateValues" dxfId="4837" priority="311"/>
  </conditionalFormatting>
  <conditionalFormatting sqref="N101">
    <cfRule type="duplicateValues" dxfId="4836" priority="310"/>
  </conditionalFormatting>
  <conditionalFormatting sqref="N102">
    <cfRule type="duplicateValues" dxfId="4835" priority="309"/>
  </conditionalFormatting>
  <conditionalFormatting sqref="N103">
    <cfRule type="duplicateValues" dxfId="4834" priority="308"/>
  </conditionalFormatting>
  <conditionalFormatting sqref="N104">
    <cfRule type="duplicateValues" dxfId="4833" priority="307"/>
  </conditionalFormatting>
  <conditionalFormatting sqref="N105">
    <cfRule type="duplicateValues" dxfId="4832" priority="306"/>
  </conditionalFormatting>
  <conditionalFormatting sqref="M6:N105">
    <cfRule type="expression" dxfId="4831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4830" priority="303"/>
  </conditionalFormatting>
  <conditionalFormatting sqref="U7">
    <cfRule type="duplicateValues" dxfId="4829" priority="302"/>
  </conditionalFormatting>
  <conditionalFormatting sqref="U8">
    <cfRule type="duplicateValues" dxfId="4828" priority="301"/>
  </conditionalFormatting>
  <conditionalFormatting sqref="U9">
    <cfRule type="duplicateValues" dxfId="4827" priority="300"/>
  </conditionalFormatting>
  <conditionalFormatting sqref="U10">
    <cfRule type="duplicateValues" dxfId="4826" priority="299"/>
  </conditionalFormatting>
  <conditionalFormatting sqref="U11">
    <cfRule type="duplicateValues" dxfId="4825" priority="298"/>
  </conditionalFormatting>
  <conditionalFormatting sqref="U12">
    <cfRule type="duplicateValues" dxfId="4824" priority="297"/>
  </conditionalFormatting>
  <conditionalFormatting sqref="U13">
    <cfRule type="duplicateValues" dxfId="4823" priority="296"/>
  </conditionalFormatting>
  <conditionalFormatting sqref="U14">
    <cfRule type="duplicateValues" dxfId="4822" priority="295"/>
  </conditionalFormatting>
  <conditionalFormatting sqref="U15">
    <cfRule type="duplicateValues" dxfId="4821" priority="294"/>
  </conditionalFormatting>
  <conditionalFormatting sqref="U16">
    <cfRule type="duplicateValues" dxfId="4820" priority="293"/>
  </conditionalFormatting>
  <conditionalFormatting sqref="U17">
    <cfRule type="duplicateValues" dxfId="4819" priority="292"/>
  </conditionalFormatting>
  <conditionalFormatting sqref="U18">
    <cfRule type="duplicateValues" dxfId="4818" priority="291"/>
  </conditionalFormatting>
  <conditionalFormatting sqref="U19">
    <cfRule type="duplicateValues" dxfId="4817" priority="290"/>
  </conditionalFormatting>
  <conditionalFormatting sqref="U20">
    <cfRule type="duplicateValues" dxfId="4816" priority="289"/>
  </conditionalFormatting>
  <conditionalFormatting sqref="U21">
    <cfRule type="duplicateValues" dxfId="4815" priority="288"/>
  </conditionalFormatting>
  <conditionalFormatting sqref="U22">
    <cfRule type="duplicateValues" dxfId="4814" priority="287"/>
  </conditionalFormatting>
  <conditionalFormatting sqref="U23">
    <cfRule type="duplicateValues" dxfId="4813" priority="286"/>
  </conditionalFormatting>
  <conditionalFormatting sqref="U24">
    <cfRule type="duplicateValues" dxfId="4812" priority="285"/>
  </conditionalFormatting>
  <conditionalFormatting sqref="U25">
    <cfRule type="duplicateValues" dxfId="4811" priority="284"/>
  </conditionalFormatting>
  <conditionalFormatting sqref="U26">
    <cfRule type="duplicateValues" dxfId="4810" priority="283"/>
  </conditionalFormatting>
  <conditionalFormatting sqref="U27">
    <cfRule type="duplicateValues" dxfId="4809" priority="282"/>
  </conditionalFormatting>
  <conditionalFormatting sqref="U28">
    <cfRule type="duplicateValues" dxfId="4808" priority="281"/>
  </conditionalFormatting>
  <conditionalFormatting sqref="U29">
    <cfRule type="duplicateValues" dxfId="4807" priority="280"/>
  </conditionalFormatting>
  <conditionalFormatting sqref="U30">
    <cfRule type="duplicateValues" dxfId="4806" priority="279"/>
  </conditionalFormatting>
  <conditionalFormatting sqref="U31">
    <cfRule type="duplicateValues" dxfId="4805" priority="278"/>
  </conditionalFormatting>
  <conditionalFormatting sqref="U32">
    <cfRule type="duplicateValues" dxfId="4804" priority="277"/>
  </conditionalFormatting>
  <conditionalFormatting sqref="U33">
    <cfRule type="duplicateValues" dxfId="4803" priority="276"/>
  </conditionalFormatting>
  <conditionalFormatting sqref="U34">
    <cfRule type="duplicateValues" dxfId="4802" priority="275"/>
  </conditionalFormatting>
  <conditionalFormatting sqref="U35">
    <cfRule type="duplicateValues" dxfId="4801" priority="274"/>
  </conditionalFormatting>
  <conditionalFormatting sqref="U36">
    <cfRule type="duplicateValues" dxfId="4800" priority="273"/>
  </conditionalFormatting>
  <conditionalFormatting sqref="U37">
    <cfRule type="duplicateValues" dxfId="4799" priority="272"/>
  </conditionalFormatting>
  <conditionalFormatting sqref="U38">
    <cfRule type="duplicateValues" dxfId="4798" priority="271"/>
  </conditionalFormatting>
  <conditionalFormatting sqref="U39">
    <cfRule type="duplicateValues" dxfId="4797" priority="270"/>
  </conditionalFormatting>
  <conditionalFormatting sqref="U40">
    <cfRule type="duplicateValues" dxfId="4796" priority="269"/>
  </conditionalFormatting>
  <conditionalFormatting sqref="U41">
    <cfRule type="duplicateValues" dxfId="4795" priority="268"/>
  </conditionalFormatting>
  <conditionalFormatting sqref="U42">
    <cfRule type="duplicateValues" dxfId="4794" priority="267"/>
  </conditionalFormatting>
  <conditionalFormatting sqref="U43">
    <cfRule type="duplicateValues" dxfId="4793" priority="266"/>
  </conditionalFormatting>
  <conditionalFormatting sqref="U44">
    <cfRule type="duplicateValues" dxfId="4792" priority="265"/>
  </conditionalFormatting>
  <conditionalFormatting sqref="U45">
    <cfRule type="duplicateValues" dxfId="4791" priority="264"/>
  </conditionalFormatting>
  <conditionalFormatting sqref="U46">
    <cfRule type="duplicateValues" dxfId="4790" priority="263"/>
  </conditionalFormatting>
  <conditionalFormatting sqref="U47">
    <cfRule type="duplicateValues" dxfId="4789" priority="262"/>
  </conditionalFormatting>
  <conditionalFormatting sqref="U48">
    <cfRule type="duplicateValues" dxfId="4788" priority="261"/>
  </conditionalFormatting>
  <conditionalFormatting sqref="U49">
    <cfRule type="duplicateValues" dxfId="4787" priority="260"/>
  </conditionalFormatting>
  <conditionalFormatting sqref="U50">
    <cfRule type="duplicateValues" dxfId="4786" priority="259"/>
  </conditionalFormatting>
  <conditionalFormatting sqref="U51">
    <cfRule type="duplicateValues" dxfId="4785" priority="258"/>
  </conditionalFormatting>
  <conditionalFormatting sqref="U52">
    <cfRule type="duplicateValues" dxfId="4784" priority="257"/>
  </conditionalFormatting>
  <conditionalFormatting sqref="U53">
    <cfRule type="duplicateValues" dxfId="4783" priority="256"/>
  </conditionalFormatting>
  <conditionalFormatting sqref="U54">
    <cfRule type="duplicateValues" dxfId="4782" priority="255"/>
  </conditionalFormatting>
  <conditionalFormatting sqref="U55">
    <cfRule type="duplicateValues" dxfId="4781" priority="254"/>
  </conditionalFormatting>
  <conditionalFormatting sqref="U56">
    <cfRule type="duplicateValues" dxfId="4780" priority="253"/>
  </conditionalFormatting>
  <conditionalFormatting sqref="U57">
    <cfRule type="duplicateValues" dxfId="4779" priority="252"/>
  </conditionalFormatting>
  <conditionalFormatting sqref="U58">
    <cfRule type="duplicateValues" dxfId="4778" priority="251"/>
  </conditionalFormatting>
  <conditionalFormatting sqref="U59">
    <cfRule type="duplicateValues" dxfId="4777" priority="250"/>
  </conditionalFormatting>
  <conditionalFormatting sqref="U60">
    <cfRule type="duplicateValues" dxfId="4776" priority="249"/>
  </conditionalFormatting>
  <conditionalFormatting sqref="U61">
    <cfRule type="duplicateValues" dxfId="4775" priority="248"/>
  </conditionalFormatting>
  <conditionalFormatting sqref="U62">
    <cfRule type="duplicateValues" dxfId="4774" priority="247"/>
  </conditionalFormatting>
  <conditionalFormatting sqref="U63">
    <cfRule type="duplicateValues" dxfId="4773" priority="246"/>
  </conditionalFormatting>
  <conditionalFormatting sqref="U64">
    <cfRule type="duplicateValues" dxfId="4772" priority="245"/>
  </conditionalFormatting>
  <conditionalFormatting sqref="U65">
    <cfRule type="duplicateValues" dxfId="4771" priority="244"/>
  </conditionalFormatting>
  <conditionalFormatting sqref="U66">
    <cfRule type="duplicateValues" dxfId="4770" priority="243"/>
  </conditionalFormatting>
  <conditionalFormatting sqref="U67">
    <cfRule type="duplicateValues" dxfId="4769" priority="242"/>
  </conditionalFormatting>
  <conditionalFormatting sqref="U68">
    <cfRule type="duplicateValues" dxfId="4768" priority="241"/>
  </conditionalFormatting>
  <conditionalFormatting sqref="U69">
    <cfRule type="duplicateValues" dxfId="4767" priority="240"/>
  </conditionalFormatting>
  <conditionalFormatting sqref="U70">
    <cfRule type="duplicateValues" dxfId="4766" priority="239"/>
  </conditionalFormatting>
  <conditionalFormatting sqref="U71">
    <cfRule type="duplicateValues" dxfId="4765" priority="238"/>
  </conditionalFormatting>
  <conditionalFormatting sqref="U72">
    <cfRule type="duplicateValues" dxfId="4764" priority="237"/>
  </conditionalFormatting>
  <conditionalFormatting sqref="U73">
    <cfRule type="duplicateValues" dxfId="4763" priority="236"/>
  </conditionalFormatting>
  <conditionalFormatting sqref="U74">
    <cfRule type="duplicateValues" dxfId="4762" priority="235"/>
  </conditionalFormatting>
  <conditionalFormatting sqref="U75">
    <cfRule type="duplicateValues" dxfId="4761" priority="234"/>
  </conditionalFormatting>
  <conditionalFormatting sqref="U76">
    <cfRule type="duplicateValues" dxfId="4760" priority="233"/>
  </conditionalFormatting>
  <conditionalFormatting sqref="U77">
    <cfRule type="duplicateValues" dxfId="4759" priority="232"/>
  </conditionalFormatting>
  <conditionalFormatting sqref="U78">
    <cfRule type="duplicateValues" dxfId="4758" priority="231"/>
  </conditionalFormatting>
  <conditionalFormatting sqref="U79">
    <cfRule type="duplicateValues" dxfId="4757" priority="230"/>
  </conditionalFormatting>
  <conditionalFormatting sqref="U80">
    <cfRule type="duplicateValues" dxfId="4756" priority="229"/>
  </conditionalFormatting>
  <conditionalFormatting sqref="U81">
    <cfRule type="duplicateValues" dxfId="4755" priority="228"/>
  </conditionalFormatting>
  <conditionalFormatting sqref="U82">
    <cfRule type="duplicateValues" dxfId="4754" priority="227"/>
  </conditionalFormatting>
  <conditionalFormatting sqref="U83">
    <cfRule type="duplicateValues" dxfId="4753" priority="226"/>
  </conditionalFormatting>
  <conditionalFormatting sqref="U84">
    <cfRule type="duplicateValues" dxfId="4752" priority="225"/>
  </conditionalFormatting>
  <conditionalFormatting sqref="U85">
    <cfRule type="duplicateValues" dxfId="4751" priority="224"/>
  </conditionalFormatting>
  <conditionalFormatting sqref="U86">
    <cfRule type="duplicateValues" dxfId="4750" priority="223"/>
  </conditionalFormatting>
  <conditionalFormatting sqref="U87">
    <cfRule type="duplicateValues" dxfId="4749" priority="222"/>
  </conditionalFormatting>
  <conditionalFormatting sqref="U88">
    <cfRule type="duplicateValues" dxfId="4748" priority="221"/>
  </conditionalFormatting>
  <conditionalFormatting sqref="U89">
    <cfRule type="duplicateValues" dxfId="4747" priority="220"/>
  </conditionalFormatting>
  <conditionalFormatting sqref="U90">
    <cfRule type="duplicateValues" dxfId="4746" priority="219"/>
  </conditionalFormatting>
  <conditionalFormatting sqref="U91">
    <cfRule type="duplicateValues" dxfId="4745" priority="218"/>
  </conditionalFormatting>
  <conditionalFormatting sqref="U92">
    <cfRule type="duplicateValues" dxfId="4744" priority="217"/>
  </conditionalFormatting>
  <conditionalFormatting sqref="U93">
    <cfRule type="duplicateValues" dxfId="4743" priority="216"/>
  </conditionalFormatting>
  <conditionalFormatting sqref="U94">
    <cfRule type="duplicateValues" dxfId="4742" priority="215"/>
  </conditionalFormatting>
  <conditionalFormatting sqref="U95">
    <cfRule type="duplicateValues" dxfId="4741" priority="214"/>
  </conditionalFormatting>
  <conditionalFormatting sqref="U96">
    <cfRule type="duplicateValues" dxfId="4740" priority="213"/>
  </conditionalFormatting>
  <conditionalFormatting sqref="U97">
    <cfRule type="duplicateValues" dxfId="4739" priority="212"/>
  </conditionalFormatting>
  <conditionalFormatting sqref="U98">
    <cfRule type="duplicateValues" dxfId="4738" priority="211"/>
  </conditionalFormatting>
  <conditionalFormatting sqref="U99">
    <cfRule type="duplicateValues" dxfId="4737" priority="210"/>
  </conditionalFormatting>
  <conditionalFormatting sqref="U100">
    <cfRule type="duplicateValues" dxfId="4736" priority="209"/>
  </conditionalFormatting>
  <conditionalFormatting sqref="U101">
    <cfRule type="duplicateValues" dxfId="4735" priority="208"/>
  </conditionalFormatting>
  <conditionalFormatting sqref="U102">
    <cfRule type="duplicateValues" dxfId="4734" priority="207"/>
  </conditionalFormatting>
  <conditionalFormatting sqref="U103">
    <cfRule type="duplicateValues" dxfId="4733" priority="206"/>
  </conditionalFormatting>
  <conditionalFormatting sqref="U104">
    <cfRule type="duplicateValues" dxfId="4732" priority="205"/>
  </conditionalFormatting>
  <conditionalFormatting sqref="U105">
    <cfRule type="duplicateValues" dxfId="4731" priority="204"/>
  </conditionalFormatting>
  <conditionalFormatting sqref="U6:U105">
    <cfRule type="expression" dxfId="4730" priority="203">
      <formula>ISNA($N6)</formula>
    </cfRule>
  </conditionalFormatting>
  <conditionalFormatting sqref="V6">
    <cfRule type="duplicateValues" dxfId="4729" priority="202"/>
  </conditionalFormatting>
  <conditionalFormatting sqref="V7">
    <cfRule type="duplicateValues" dxfId="4728" priority="201"/>
  </conditionalFormatting>
  <conditionalFormatting sqref="V8">
    <cfRule type="duplicateValues" dxfId="4727" priority="200"/>
  </conditionalFormatting>
  <conditionalFormatting sqref="V9">
    <cfRule type="duplicateValues" dxfId="4726" priority="199"/>
  </conditionalFormatting>
  <conditionalFormatting sqref="V10">
    <cfRule type="duplicateValues" dxfId="4725" priority="198"/>
  </conditionalFormatting>
  <conditionalFormatting sqref="V11">
    <cfRule type="duplicateValues" dxfId="4724" priority="197"/>
  </conditionalFormatting>
  <conditionalFormatting sqref="V12">
    <cfRule type="duplicateValues" dxfId="4723" priority="196"/>
  </conditionalFormatting>
  <conditionalFormatting sqref="V13">
    <cfRule type="duplicateValues" dxfId="4722" priority="195"/>
  </conditionalFormatting>
  <conditionalFormatting sqref="V14">
    <cfRule type="duplicateValues" dxfId="4721" priority="194"/>
  </conditionalFormatting>
  <conditionalFormatting sqref="V15">
    <cfRule type="duplicateValues" dxfId="4720" priority="193"/>
  </conditionalFormatting>
  <conditionalFormatting sqref="V16">
    <cfRule type="duplicateValues" dxfId="4719" priority="192"/>
  </conditionalFormatting>
  <conditionalFormatting sqref="V17">
    <cfRule type="duplicateValues" dxfId="4718" priority="191"/>
  </conditionalFormatting>
  <conditionalFormatting sqref="V18">
    <cfRule type="duplicateValues" dxfId="4717" priority="190"/>
  </conditionalFormatting>
  <conditionalFormatting sqref="V19">
    <cfRule type="duplicateValues" dxfId="4716" priority="189"/>
  </conditionalFormatting>
  <conditionalFormatting sqref="V20">
    <cfRule type="duplicateValues" dxfId="4715" priority="188"/>
  </conditionalFormatting>
  <conditionalFormatting sqref="V21">
    <cfRule type="duplicateValues" dxfId="4714" priority="187"/>
  </conditionalFormatting>
  <conditionalFormatting sqref="V22">
    <cfRule type="duplicateValues" dxfId="4713" priority="186"/>
  </conditionalFormatting>
  <conditionalFormatting sqref="V23">
    <cfRule type="duplicateValues" dxfId="4712" priority="185"/>
  </conditionalFormatting>
  <conditionalFormatting sqref="V24">
    <cfRule type="duplicateValues" dxfId="4711" priority="184"/>
  </conditionalFormatting>
  <conditionalFormatting sqref="V25">
    <cfRule type="duplicateValues" dxfId="4710" priority="183"/>
  </conditionalFormatting>
  <conditionalFormatting sqref="V26">
    <cfRule type="duplicateValues" dxfId="4709" priority="182"/>
  </conditionalFormatting>
  <conditionalFormatting sqref="V27">
    <cfRule type="duplicateValues" dxfId="4708" priority="181"/>
  </conditionalFormatting>
  <conditionalFormatting sqref="V28">
    <cfRule type="duplicateValues" dxfId="4707" priority="180"/>
  </conditionalFormatting>
  <conditionalFormatting sqref="V29">
    <cfRule type="duplicateValues" dxfId="4706" priority="179"/>
  </conditionalFormatting>
  <conditionalFormatting sqref="V30">
    <cfRule type="duplicateValues" dxfId="4705" priority="178"/>
  </conditionalFormatting>
  <conditionalFormatting sqref="V31">
    <cfRule type="duplicateValues" dxfId="4704" priority="177"/>
  </conditionalFormatting>
  <conditionalFormatting sqref="V32">
    <cfRule type="duplicateValues" dxfId="4703" priority="176"/>
  </conditionalFormatting>
  <conditionalFormatting sqref="V33">
    <cfRule type="duplicateValues" dxfId="4702" priority="175"/>
  </conditionalFormatting>
  <conditionalFormatting sqref="V34">
    <cfRule type="duplicateValues" dxfId="4701" priority="174"/>
  </conditionalFormatting>
  <conditionalFormatting sqref="V35">
    <cfRule type="duplicateValues" dxfId="4700" priority="173"/>
  </conditionalFormatting>
  <conditionalFormatting sqref="V36">
    <cfRule type="duplicateValues" dxfId="4699" priority="172"/>
  </conditionalFormatting>
  <conditionalFormatting sqref="V37">
    <cfRule type="duplicateValues" dxfId="4698" priority="171"/>
  </conditionalFormatting>
  <conditionalFormatting sqref="V38">
    <cfRule type="duplicateValues" dxfId="4697" priority="170"/>
  </conditionalFormatting>
  <conditionalFormatting sqref="V39">
    <cfRule type="duplicateValues" dxfId="4696" priority="169"/>
  </conditionalFormatting>
  <conditionalFormatting sqref="V40">
    <cfRule type="duplicateValues" dxfId="4695" priority="168"/>
  </conditionalFormatting>
  <conditionalFormatting sqref="V41">
    <cfRule type="duplicateValues" dxfId="4694" priority="167"/>
  </conditionalFormatting>
  <conditionalFormatting sqref="V42">
    <cfRule type="duplicateValues" dxfId="4693" priority="166"/>
  </conditionalFormatting>
  <conditionalFormatting sqref="V43">
    <cfRule type="duplicateValues" dxfId="4692" priority="165"/>
  </conditionalFormatting>
  <conditionalFormatting sqref="V44">
    <cfRule type="duplicateValues" dxfId="4691" priority="164"/>
  </conditionalFormatting>
  <conditionalFormatting sqref="V45">
    <cfRule type="duplicateValues" dxfId="4690" priority="163"/>
  </conditionalFormatting>
  <conditionalFormatting sqref="V46">
    <cfRule type="duplicateValues" dxfId="4689" priority="162"/>
  </conditionalFormatting>
  <conditionalFormatting sqref="V47">
    <cfRule type="duplicateValues" dxfId="4688" priority="161"/>
  </conditionalFormatting>
  <conditionalFormatting sqref="V48">
    <cfRule type="duplicateValues" dxfId="4687" priority="160"/>
  </conditionalFormatting>
  <conditionalFormatting sqref="V49">
    <cfRule type="duplicateValues" dxfId="4686" priority="159"/>
  </conditionalFormatting>
  <conditionalFormatting sqref="V50">
    <cfRule type="duplicateValues" dxfId="4685" priority="158"/>
  </conditionalFormatting>
  <conditionalFormatting sqref="V51">
    <cfRule type="duplicateValues" dxfId="4684" priority="157"/>
  </conditionalFormatting>
  <conditionalFormatting sqref="V52">
    <cfRule type="duplicateValues" dxfId="4683" priority="156"/>
  </conditionalFormatting>
  <conditionalFormatting sqref="V53">
    <cfRule type="duplicateValues" dxfId="4682" priority="155"/>
  </conditionalFormatting>
  <conditionalFormatting sqref="V54">
    <cfRule type="duplicateValues" dxfId="4681" priority="154"/>
  </conditionalFormatting>
  <conditionalFormatting sqref="V55">
    <cfRule type="duplicateValues" dxfId="4680" priority="153"/>
  </conditionalFormatting>
  <conditionalFormatting sqref="V56">
    <cfRule type="duplicateValues" dxfId="4679" priority="152"/>
  </conditionalFormatting>
  <conditionalFormatting sqref="V57">
    <cfRule type="duplicateValues" dxfId="4678" priority="151"/>
  </conditionalFormatting>
  <conditionalFormatting sqref="V58">
    <cfRule type="duplicateValues" dxfId="4677" priority="150"/>
  </conditionalFormatting>
  <conditionalFormatting sqref="V59">
    <cfRule type="duplicateValues" dxfId="4676" priority="149"/>
  </conditionalFormatting>
  <conditionalFormatting sqref="V60">
    <cfRule type="duplicateValues" dxfId="4675" priority="148"/>
  </conditionalFormatting>
  <conditionalFormatting sqref="V61">
    <cfRule type="duplicateValues" dxfId="4674" priority="147"/>
  </conditionalFormatting>
  <conditionalFormatting sqref="V62">
    <cfRule type="duplicateValues" dxfId="4673" priority="146"/>
  </conditionalFormatting>
  <conditionalFormatting sqref="V63">
    <cfRule type="duplicateValues" dxfId="4672" priority="145"/>
  </conditionalFormatting>
  <conditionalFormatting sqref="V64">
    <cfRule type="duplicateValues" dxfId="4671" priority="144"/>
  </conditionalFormatting>
  <conditionalFormatting sqref="V65">
    <cfRule type="duplicateValues" dxfId="4670" priority="143"/>
  </conditionalFormatting>
  <conditionalFormatting sqref="V66">
    <cfRule type="duplicateValues" dxfId="4669" priority="142"/>
  </conditionalFormatting>
  <conditionalFormatting sqref="V67">
    <cfRule type="duplicateValues" dxfId="4668" priority="141"/>
  </conditionalFormatting>
  <conditionalFormatting sqref="V68">
    <cfRule type="duplicateValues" dxfId="4667" priority="140"/>
  </conditionalFormatting>
  <conditionalFormatting sqref="V69">
    <cfRule type="duplicateValues" dxfId="4666" priority="139"/>
  </conditionalFormatting>
  <conditionalFormatting sqref="V70">
    <cfRule type="duplicateValues" dxfId="4665" priority="138"/>
  </conditionalFormatting>
  <conditionalFormatting sqref="V71">
    <cfRule type="duplicateValues" dxfId="4664" priority="137"/>
  </conditionalFormatting>
  <conditionalFormatting sqref="V72">
    <cfRule type="duplicateValues" dxfId="4663" priority="136"/>
  </conditionalFormatting>
  <conditionalFormatting sqref="V73">
    <cfRule type="duplicateValues" dxfId="4662" priority="135"/>
  </conditionalFormatting>
  <conditionalFormatting sqref="V74">
    <cfRule type="duplicateValues" dxfId="4661" priority="134"/>
  </conditionalFormatting>
  <conditionalFormatting sqref="V75">
    <cfRule type="duplicateValues" dxfId="4660" priority="133"/>
  </conditionalFormatting>
  <conditionalFormatting sqref="V76">
    <cfRule type="duplicateValues" dxfId="4659" priority="132"/>
  </conditionalFormatting>
  <conditionalFormatting sqref="V77">
    <cfRule type="duplicateValues" dxfId="4658" priority="131"/>
  </conditionalFormatting>
  <conditionalFormatting sqref="V78">
    <cfRule type="duplicateValues" dxfId="4657" priority="130"/>
  </conditionalFormatting>
  <conditionalFormatting sqref="V79">
    <cfRule type="duplicateValues" dxfId="4656" priority="129"/>
  </conditionalFormatting>
  <conditionalFormatting sqref="V80">
    <cfRule type="duplicateValues" dxfId="4655" priority="128"/>
  </conditionalFormatting>
  <conditionalFormatting sqref="V81">
    <cfRule type="duplicateValues" dxfId="4654" priority="127"/>
  </conditionalFormatting>
  <conditionalFormatting sqref="V82">
    <cfRule type="duplicateValues" dxfId="4653" priority="126"/>
  </conditionalFormatting>
  <conditionalFormatting sqref="V83">
    <cfRule type="duplicateValues" dxfId="4652" priority="125"/>
  </conditionalFormatting>
  <conditionalFormatting sqref="V84">
    <cfRule type="duplicateValues" dxfId="4651" priority="124"/>
  </conditionalFormatting>
  <conditionalFormatting sqref="V85">
    <cfRule type="duplicateValues" dxfId="4650" priority="123"/>
  </conditionalFormatting>
  <conditionalFormatting sqref="V86">
    <cfRule type="duplicateValues" dxfId="4649" priority="122"/>
  </conditionalFormatting>
  <conditionalFormatting sqref="V87">
    <cfRule type="duplicateValues" dxfId="4648" priority="121"/>
  </conditionalFormatting>
  <conditionalFormatting sqref="V88">
    <cfRule type="duplicateValues" dxfId="4647" priority="120"/>
  </conditionalFormatting>
  <conditionalFormatting sqref="V89">
    <cfRule type="duplicateValues" dxfId="4646" priority="119"/>
  </conditionalFormatting>
  <conditionalFormatting sqref="V90">
    <cfRule type="duplicateValues" dxfId="4645" priority="118"/>
  </conditionalFormatting>
  <conditionalFormatting sqref="V91">
    <cfRule type="duplicateValues" dxfId="4644" priority="117"/>
  </conditionalFormatting>
  <conditionalFormatting sqref="V92">
    <cfRule type="duplicateValues" dxfId="4643" priority="116"/>
  </conditionalFormatting>
  <conditionalFormatting sqref="V93">
    <cfRule type="duplicateValues" dxfId="4642" priority="115"/>
  </conditionalFormatting>
  <conditionalFormatting sqref="V94">
    <cfRule type="duplicateValues" dxfId="4641" priority="114"/>
  </conditionalFormatting>
  <conditionalFormatting sqref="V95">
    <cfRule type="duplicateValues" dxfId="4640" priority="113"/>
  </conditionalFormatting>
  <conditionalFormatting sqref="V96">
    <cfRule type="duplicateValues" dxfId="4639" priority="112"/>
  </conditionalFormatting>
  <conditionalFormatting sqref="V97">
    <cfRule type="duplicateValues" dxfId="4638" priority="111"/>
  </conditionalFormatting>
  <conditionalFormatting sqref="V98">
    <cfRule type="duplicateValues" dxfId="4637" priority="110"/>
  </conditionalFormatting>
  <conditionalFormatting sqref="V99">
    <cfRule type="duplicateValues" dxfId="4636" priority="109"/>
  </conditionalFormatting>
  <conditionalFormatting sqref="V100">
    <cfRule type="duplicateValues" dxfId="4635" priority="108"/>
  </conditionalFormatting>
  <conditionalFormatting sqref="V101">
    <cfRule type="duplicateValues" dxfId="4634" priority="107"/>
  </conditionalFormatting>
  <conditionalFormatting sqref="V102">
    <cfRule type="duplicateValues" dxfId="4633" priority="106"/>
  </conditionalFormatting>
  <conditionalFormatting sqref="V103">
    <cfRule type="duplicateValues" dxfId="4632" priority="105"/>
  </conditionalFormatting>
  <conditionalFormatting sqref="V104">
    <cfRule type="duplicateValues" dxfId="4631" priority="104"/>
  </conditionalFormatting>
  <conditionalFormatting sqref="V105">
    <cfRule type="duplicateValues" dxfId="4630" priority="103"/>
  </conditionalFormatting>
  <conditionalFormatting sqref="V6:V105">
    <cfRule type="expression" dxfId="4629" priority="102">
      <formula>ISNA($N6)</formula>
    </cfRule>
  </conditionalFormatting>
  <conditionalFormatting sqref="W6">
    <cfRule type="duplicateValues" dxfId="4628" priority="101"/>
  </conditionalFormatting>
  <conditionalFormatting sqref="W7">
    <cfRule type="duplicateValues" dxfId="4627" priority="100"/>
  </conditionalFormatting>
  <conditionalFormatting sqref="W8">
    <cfRule type="duplicateValues" dxfId="4626" priority="99"/>
  </conditionalFormatting>
  <conditionalFormatting sqref="W9">
    <cfRule type="duplicateValues" dxfId="4625" priority="98"/>
  </conditionalFormatting>
  <conditionalFormatting sqref="W10">
    <cfRule type="duplicateValues" dxfId="4624" priority="97"/>
  </conditionalFormatting>
  <conditionalFormatting sqref="W11">
    <cfRule type="duplicateValues" dxfId="4623" priority="96"/>
  </conditionalFormatting>
  <conditionalFormatting sqref="W12">
    <cfRule type="duplicateValues" dxfId="4622" priority="95"/>
  </conditionalFormatting>
  <conditionalFormatting sqref="W13">
    <cfRule type="duplicateValues" dxfId="4621" priority="94"/>
  </conditionalFormatting>
  <conditionalFormatting sqref="W14">
    <cfRule type="duplicateValues" dxfId="4620" priority="93"/>
  </conditionalFormatting>
  <conditionalFormatting sqref="W15">
    <cfRule type="duplicateValues" dxfId="4619" priority="92"/>
  </conditionalFormatting>
  <conditionalFormatting sqref="W16">
    <cfRule type="duplicateValues" dxfId="4618" priority="91"/>
  </conditionalFormatting>
  <conditionalFormatting sqref="W17">
    <cfRule type="duplicateValues" dxfId="4617" priority="90"/>
  </conditionalFormatting>
  <conditionalFormatting sqref="W18">
    <cfRule type="duplicateValues" dxfId="4616" priority="89"/>
  </conditionalFormatting>
  <conditionalFormatting sqref="W19">
    <cfRule type="duplicateValues" dxfId="4615" priority="88"/>
  </conditionalFormatting>
  <conditionalFormatting sqref="W20">
    <cfRule type="duplicateValues" dxfId="4614" priority="87"/>
  </conditionalFormatting>
  <conditionalFormatting sqref="W21">
    <cfRule type="duplicateValues" dxfId="4613" priority="86"/>
  </conditionalFormatting>
  <conditionalFormatting sqref="W22">
    <cfRule type="duplicateValues" dxfId="4612" priority="85"/>
  </conditionalFormatting>
  <conditionalFormatting sqref="W23">
    <cfRule type="duplicateValues" dxfId="4611" priority="84"/>
  </conditionalFormatting>
  <conditionalFormatting sqref="W24">
    <cfRule type="duplicateValues" dxfId="4610" priority="83"/>
  </conditionalFormatting>
  <conditionalFormatting sqref="W25">
    <cfRule type="duplicateValues" dxfId="4609" priority="82"/>
  </conditionalFormatting>
  <conditionalFormatting sqref="W26">
    <cfRule type="duplicateValues" dxfId="4608" priority="81"/>
  </conditionalFormatting>
  <conditionalFormatting sqref="W27">
    <cfRule type="duplicateValues" dxfId="4607" priority="80"/>
  </conditionalFormatting>
  <conditionalFormatting sqref="W28">
    <cfRule type="duplicateValues" dxfId="4606" priority="79"/>
  </conditionalFormatting>
  <conditionalFormatting sqref="W29">
    <cfRule type="duplicateValues" dxfId="4605" priority="78"/>
  </conditionalFormatting>
  <conditionalFormatting sqref="W30">
    <cfRule type="duplicateValues" dxfId="4604" priority="77"/>
  </conditionalFormatting>
  <conditionalFormatting sqref="W31">
    <cfRule type="duplicateValues" dxfId="4603" priority="76"/>
  </conditionalFormatting>
  <conditionalFormatting sqref="W32">
    <cfRule type="duplicateValues" dxfId="4602" priority="75"/>
  </conditionalFormatting>
  <conditionalFormatting sqref="W33">
    <cfRule type="duplicateValues" dxfId="4601" priority="74"/>
  </conditionalFormatting>
  <conditionalFormatting sqref="W34">
    <cfRule type="duplicateValues" dxfId="4600" priority="73"/>
  </conditionalFormatting>
  <conditionalFormatting sqref="W35">
    <cfRule type="duplicateValues" dxfId="4599" priority="72"/>
  </conditionalFormatting>
  <conditionalFormatting sqref="W36">
    <cfRule type="duplicateValues" dxfId="4598" priority="71"/>
  </conditionalFormatting>
  <conditionalFormatting sqref="W37">
    <cfRule type="duplicateValues" dxfId="4597" priority="70"/>
  </conditionalFormatting>
  <conditionalFormatting sqref="W38">
    <cfRule type="duplicateValues" dxfId="4596" priority="69"/>
  </conditionalFormatting>
  <conditionalFormatting sqref="W39">
    <cfRule type="duplicateValues" dxfId="4595" priority="68"/>
  </conditionalFormatting>
  <conditionalFormatting sqref="W40">
    <cfRule type="duplicateValues" dxfId="4594" priority="67"/>
  </conditionalFormatting>
  <conditionalFormatting sqref="W41">
    <cfRule type="duplicateValues" dxfId="4593" priority="66"/>
  </conditionalFormatting>
  <conditionalFormatting sqref="W42">
    <cfRule type="duplicateValues" dxfId="4592" priority="65"/>
  </conditionalFormatting>
  <conditionalFormatting sqref="W43">
    <cfRule type="duplicateValues" dxfId="4591" priority="64"/>
  </conditionalFormatting>
  <conditionalFormatting sqref="W44">
    <cfRule type="duplicateValues" dxfId="4590" priority="63"/>
  </conditionalFormatting>
  <conditionalFormatting sqref="W45">
    <cfRule type="duplicateValues" dxfId="4589" priority="62"/>
  </conditionalFormatting>
  <conditionalFormatting sqref="W46">
    <cfRule type="duplicateValues" dxfId="4588" priority="61"/>
  </conditionalFormatting>
  <conditionalFormatting sqref="W47">
    <cfRule type="duplicateValues" dxfId="4587" priority="60"/>
  </conditionalFormatting>
  <conditionalFormatting sqref="W48">
    <cfRule type="duplicateValues" dxfId="4586" priority="59"/>
  </conditionalFormatting>
  <conditionalFormatting sqref="W49">
    <cfRule type="duplicateValues" dxfId="4585" priority="58"/>
  </conditionalFormatting>
  <conditionalFormatting sqref="W50">
    <cfRule type="duplicateValues" dxfId="4584" priority="57"/>
  </conditionalFormatting>
  <conditionalFormatting sqref="W51">
    <cfRule type="duplicateValues" dxfId="4583" priority="56"/>
  </conditionalFormatting>
  <conditionalFormatting sqref="W52">
    <cfRule type="duplicateValues" dxfId="4582" priority="55"/>
  </conditionalFormatting>
  <conditionalFormatting sqref="W53">
    <cfRule type="duplicateValues" dxfId="4581" priority="54"/>
  </conditionalFormatting>
  <conditionalFormatting sqref="W54">
    <cfRule type="duplicateValues" dxfId="4580" priority="53"/>
  </conditionalFormatting>
  <conditionalFormatting sqref="W55">
    <cfRule type="duplicateValues" dxfId="4579" priority="52"/>
  </conditionalFormatting>
  <conditionalFormatting sqref="W56">
    <cfRule type="duplicateValues" dxfId="4578" priority="51"/>
  </conditionalFormatting>
  <conditionalFormatting sqref="W57">
    <cfRule type="duplicateValues" dxfId="4577" priority="50"/>
  </conditionalFormatting>
  <conditionalFormatting sqref="W58">
    <cfRule type="duplicateValues" dxfId="4576" priority="49"/>
  </conditionalFormatting>
  <conditionalFormatting sqref="W59">
    <cfRule type="duplicateValues" dxfId="4575" priority="48"/>
  </conditionalFormatting>
  <conditionalFormatting sqref="W60">
    <cfRule type="duplicateValues" dxfId="4574" priority="47"/>
  </conditionalFormatting>
  <conditionalFormatting sqref="W61">
    <cfRule type="duplicateValues" dxfId="4573" priority="46"/>
  </conditionalFormatting>
  <conditionalFormatting sqref="W62">
    <cfRule type="duplicateValues" dxfId="4572" priority="45"/>
  </conditionalFormatting>
  <conditionalFormatting sqref="W63">
    <cfRule type="duplicateValues" dxfId="4571" priority="44"/>
  </conditionalFormatting>
  <conditionalFormatting sqref="W64">
    <cfRule type="duplicateValues" dxfId="4570" priority="43"/>
  </conditionalFormatting>
  <conditionalFormatting sqref="W65">
    <cfRule type="duplicateValues" dxfId="4569" priority="42"/>
  </conditionalFormatting>
  <conditionalFormatting sqref="W66">
    <cfRule type="duplicateValues" dxfId="4568" priority="41"/>
  </conditionalFormatting>
  <conditionalFormatting sqref="W67">
    <cfRule type="duplicateValues" dxfId="4567" priority="40"/>
  </conditionalFormatting>
  <conditionalFormatting sqref="W68">
    <cfRule type="duplicateValues" dxfId="4566" priority="39"/>
  </conditionalFormatting>
  <conditionalFormatting sqref="W69">
    <cfRule type="duplicateValues" dxfId="4565" priority="38"/>
  </conditionalFormatting>
  <conditionalFormatting sqref="W70">
    <cfRule type="duplicateValues" dxfId="4564" priority="37"/>
  </conditionalFormatting>
  <conditionalFormatting sqref="W71">
    <cfRule type="duplicateValues" dxfId="4563" priority="36"/>
  </conditionalFormatting>
  <conditionalFormatting sqref="W72">
    <cfRule type="duplicateValues" dxfId="4562" priority="35"/>
  </conditionalFormatting>
  <conditionalFormatting sqref="W73">
    <cfRule type="duplicateValues" dxfId="4561" priority="34"/>
  </conditionalFormatting>
  <conditionalFormatting sqref="W74">
    <cfRule type="duplicateValues" dxfId="4560" priority="33"/>
  </conditionalFormatting>
  <conditionalFormatting sqref="W75">
    <cfRule type="duplicateValues" dxfId="4559" priority="32"/>
  </conditionalFormatting>
  <conditionalFormatting sqref="W76">
    <cfRule type="duplicateValues" dxfId="4558" priority="31"/>
  </conditionalFormatting>
  <conditionalFormatting sqref="W77">
    <cfRule type="duplicateValues" dxfId="4557" priority="30"/>
  </conditionalFormatting>
  <conditionalFormatting sqref="W78">
    <cfRule type="duplicateValues" dxfId="4556" priority="29"/>
  </conditionalFormatting>
  <conditionalFormatting sqref="W79">
    <cfRule type="duplicateValues" dxfId="4555" priority="28"/>
  </conditionalFormatting>
  <conditionalFormatting sqref="W80">
    <cfRule type="duplicateValues" dxfId="4554" priority="27"/>
  </conditionalFormatting>
  <conditionalFormatting sqref="W81">
    <cfRule type="duplicateValues" dxfId="4553" priority="26"/>
  </conditionalFormatting>
  <conditionalFormatting sqref="W82">
    <cfRule type="duplicateValues" dxfId="4552" priority="25"/>
  </conditionalFormatting>
  <conditionalFormatting sqref="W83">
    <cfRule type="duplicateValues" dxfId="4551" priority="24"/>
  </conditionalFormatting>
  <conditionalFormatting sqref="W84">
    <cfRule type="duplicateValues" dxfId="4550" priority="23"/>
  </conditionalFormatting>
  <conditionalFormatting sqref="W85">
    <cfRule type="duplicateValues" dxfId="4549" priority="22"/>
  </conditionalFormatting>
  <conditionalFormatting sqref="W86">
    <cfRule type="duplicateValues" dxfId="4548" priority="21"/>
  </conditionalFormatting>
  <conditionalFormatting sqref="W87">
    <cfRule type="duplicateValues" dxfId="4547" priority="20"/>
  </conditionalFormatting>
  <conditionalFormatting sqref="W88">
    <cfRule type="duplicateValues" dxfId="4546" priority="19"/>
  </conditionalFormatting>
  <conditionalFormatting sqref="W89">
    <cfRule type="duplicateValues" dxfId="4545" priority="18"/>
  </conditionalFormatting>
  <conditionalFormatting sqref="W90">
    <cfRule type="duplicateValues" dxfId="4544" priority="17"/>
  </conditionalFormatting>
  <conditionalFormatting sqref="W91">
    <cfRule type="duplicateValues" dxfId="4543" priority="16"/>
  </conditionalFormatting>
  <conditionalFormatting sqref="W92">
    <cfRule type="duplicateValues" dxfId="4542" priority="15"/>
  </conditionalFormatting>
  <conditionalFormatting sqref="W93">
    <cfRule type="duplicateValues" dxfId="4541" priority="14"/>
  </conditionalFormatting>
  <conditionalFormatting sqref="W94">
    <cfRule type="duplicateValues" dxfId="4540" priority="13"/>
  </conditionalFormatting>
  <conditionalFormatting sqref="W95">
    <cfRule type="duplicateValues" dxfId="4539" priority="12"/>
  </conditionalFormatting>
  <conditionalFormatting sqref="W96">
    <cfRule type="duplicateValues" dxfId="4538" priority="11"/>
  </conditionalFormatting>
  <conditionalFormatting sqref="W97">
    <cfRule type="duplicateValues" dxfId="4537" priority="10"/>
  </conditionalFormatting>
  <conditionalFormatting sqref="W98">
    <cfRule type="duplicateValues" dxfId="4536" priority="9"/>
  </conditionalFormatting>
  <conditionalFormatting sqref="W99">
    <cfRule type="duplicateValues" dxfId="4535" priority="8"/>
  </conditionalFormatting>
  <conditionalFormatting sqref="W100">
    <cfRule type="duplicateValues" dxfId="4534" priority="7"/>
  </conditionalFormatting>
  <conditionalFormatting sqref="W101">
    <cfRule type="duplicateValues" dxfId="4533" priority="6"/>
  </conditionalFormatting>
  <conditionalFormatting sqref="W102">
    <cfRule type="duplicateValues" dxfId="4532" priority="5"/>
  </conditionalFormatting>
  <conditionalFormatting sqref="W103">
    <cfRule type="duplicateValues" dxfId="4531" priority="4"/>
  </conditionalFormatting>
  <conditionalFormatting sqref="W104">
    <cfRule type="duplicateValues" dxfId="4530" priority="3"/>
  </conditionalFormatting>
  <conditionalFormatting sqref="W105">
    <cfRule type="duplicateValues" dxfId="4529" priority="2"/>
  </conditionalFormatting>
  <conditionalFormatting sqref="W6:W105">
    <cfRule type="expression" dxfId="4528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B6" sqref="B6:K105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57</v>
      </c>
      <c r="C1" s="65" t="s">
        <v>57</v>
      </c>
      <c r="D1" s="65" t="s">
        <v>57</v>
      </c>
      <c r="E1" s="32" t="s">
        <v>4</v>
      </c>
      <c r="F1" s="62"/>
      <c r="G1" s="65" t="s">
        <v>61</v>
      </c>
      <c r="H1" s="65" t="s">
        <v>61</v>
      </c>
      <c r="I1" s="32" t="s">
        <v>2</v>
      </c>
      <c r="J1" s="65" t="s">
        <v>59</v>
      </c>
      <c r="K1" s="66" t="s">
        <v>59</v>
      </c>
    </row>
    <row r="2" spans="1:23" ht="15.75" thickBot="1" x14ac:dyDescent="0.3">
      <c r="A2" s="33" t="s">
        <v>1</v>
      </c>
      <c r="B2" s="67" t="s">
        <v>58</v>
      </c>
      <c r="C2" s="67" t="s">
        <v>58</v>
      </c>
      <c r="D2" s="67" t="s">
        <v>58</v>
      </c>
      <c r="E2" s="34" t="s">
        <v>3</v>
      </c>
      <c r="F2" s="63"/>
      <c r="G2" s="67" t="s">
        <v>62</v>
      </c>
      <c r="H2" s="67" t="s">
        <v>62</v>
      </c>
      <c r="I2" s="34" t="s">
        <v>24</v>
      </c>
      <c r="J2" s="67" t="s">
        <v>60</v>
      </c>
      <c r="K2" s="68" t="s">
        <v>60</v>
      </c>
      <c r="M2" s="5"/>
    </row>
    <row r="3" spans="1:23" x14ac:dyDescent="0.25">
      <c r="A3" s="6"/>
    </row>
    <row r="4" spans="1:23" ht="15.75" thickBot="1" x14ac:dyDescent="0.3">
      <c r="A4" s="2"/>
      <c r="B4" s="125" t="s">
        <v>22</v>
      </c>
      <c r="C4" s="125"/>
      <c r="D4" s="125"/>
      <c r="E4" s="125"/>
      <c r="F4" s="125"/>
      <c r="G4" s="125"/>
      <c r="H4" s="125"/>
      <c r="I4" s="125"/>
      <c r="J4" s="125"/>
      <c r="K4" s="125"/>
    </row>
    <row r="5" spans="1:23" s="6" customFormat="1" ht="15.75" thickBot="1" x14ac:dyDescent="0.3">
      <c r="A5" s="6" t="s">
        <v>23</v>
      </c>
      <c r="B5" s="9" t="s">
        <v>63</v>
      </c>
      <c r="C5" s="1" t="s">
        <v>64</v>
      </c>
      <c r="D5" s="1" t="s">
        <v>65</v>
      </c>
      <c r="E5" s="1" t="s">
        <v>66</v>
      </c>
      <c r="F5" s="1" t="b">
        <v>1</v>
      </c>
      <c r="G5" s="1" t="s">
        <v>67</v>
      </c>
      <c r="H5" s="1" t="s">
        <v>68</v>
      </c>
      <c r="I5" s="1" t="s">
        <v>69</v>
      </c>
      <c r="J5" s="1" t="s">
        <v>70</v>
      </c>
      <c r="K5" s="10" t="s">
        <v>71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63</v>
      </c>
      <c r="B6" s="41">
        <v>0.38354024327837805</v>
      </c>
      <c r="C6" s="42">
        <v>0.67793349591946239</v>
      </c>
      <c r="D6" s="42">
        <v>1.3426725115237257</v>
      </c>
      <c r="E6" s="42">
        <v>1.4077714946025004</v>
      </c>
      <c r="F6" s="42">
        <v>1.1918022511888122</v>
      </c>
      <c r="G6" s="42">
        <v>1.248168268367152</v>
      </c>
      <c r="H6" s="42">
        <v>1.0262388385140839</v>
      </c>
      <c r="I6" s="42">
        <v>1.5491249860352114</v>
      </c>
      <c r="J6" s="42">
        <v>0.97869991938971646</v>
      </c>
      <c r="K6" s="43">
        <v>0.93563448391097226</v>
      </c>
      <c r="M6" s="16" t="str">
        <f t="shared" ref="M6:M69" si="0">INDEX($B$5:$K$5,MATCH(MIN($B6:$K6),$B6:$K6,0))</f>
        <v>BANANAS</v>
      </c>
      <c r="N6" s="20" t="b">
        <f t="shared" ref="N6:N69" si="1">$M6 = $A6</f>
        <v>1</v>
      </c>
      <c r="Q6" s="22" t="s">
        <v>7</v>
      </c>
      <c r="R6" s="25">
        <f>IF(ISERR($O$15)," ",$O$15)</f>
        <v>0.8</v>
      </c>
      <c r="S6" s="20">
        <f>(10 - COUNTIF($N6:$N15,"#N/A"))</f>
        <v>10</v>
      </c>
      <c r="U6" s="16" t="str">
        <f t="shared" ref="U6:U69" si="2">INDEX($B$5:$K$5,MATCH(MIN($B6:$K6),$B6:$K6,0))</f>
        <v>BANANAS</v>
      </c>
      <c r="V6" s="16">
        <f>MIN(B6:K6)</f>
        <v>0.38354024327837805</v>
      </c>
      <c r="W6" s="16">
        <f>SMALL(B6:K6,2)-V6</f>
        <v>0.29439325264108435</v>
      </c>
    </row>
    <row r="7" spans="1:23" x14ac:dyDescent="0.25">
      <c r="A7" s="12" t="s">
        <v>63</v>
      </c>
      <c r="B7" s="44">
        <v>0.45327140333432386</v>
      </c>
      <c r="C7" s="45">
        <v>0.63430350125826218</v>
      </c>
      <c r="D7" s="45">
        <v>1.0734863578946081</v>
      </c>
      <c r="E7" s="45">
        <v>1.1316930859790058</v>
      </c>
      <c r="F7" s="45">
        <v>1.173880839645157</v>
      </c>
      <c r="G7" s="45">
        <v>1.125659970667692</v>
      </c>
      <c r="H7" s="45">
        <v>0.99840843708645854</v>
      </c>
      <c r="I7" s="45">
        <v>1.2439487335792621</v>
      </c>
      <c r="J7" s="45">
        <v>0.93100423871013738</v>
      </c>
      <c r="K7" s="46">
        <v>0.75207002934343736</v>
      </c>
      <c r="M7" s="18" t="str">
        <f t="shared" si="0"/>
        <v>BANANAS</v>
      </c>
      <c r="N7" s="17" t="b">
        <f t="shared" si="1"/>
        <v>1</v>
      </c>
      <c r="Q7" s="23" t="s">
        <v>6</v>
      </c>
      <c r="R7" s="26">
        <f>IF(ISERR($O$25)," ",$O$25)</f>
        <v>0.9</v>
      </c>
      <c r="S7" s="17">
        <f>(10 - COUNTIF($N16:$N25,"#N/A"))</f>
        <v>10</v>
      </c>
      <c r="U7" s="18" t="str">
        <f t="shared" si="2"/>
        <v>BANANAS</v>
      </c>
      <c r="V7" s="18">
        <f t="shared" ref="V7:V70" si="3">MIN(B7:K7)</f>
        <v>0.45327140333432386</v>
      </c>
      <c r="W7" s="18">
        <f t="shared" ref="W7:W70" si="4">SMALL(B7:K7,2)-V7</f>
        <v>0.18103209792393832</v>
      </c>
    </row>
    <row r="8" spans="1:23" x14ac:dyDescent="0.25">
      <c r="A8" s="12" t="s">
        <v>63</v>
      </c>
      <c r="B8" s="44">
        <v>0.56027589825615398</v>
      </c>
      <c r="C8" s="45">
        <v>0.72838989505109097</v>
      </c>
      <c r="D8" s="45">
        <v>1.1919968326237778</v>
      </c>
      <c r="E8" s="45">
        <v>1.2630794099272411</v>
      </c>
      <c r="F8" s="45">
        <v>1.1910152903576534</v>
      </c>
      <c r="G8" s="45">
        <v>1.132393379059021</v>
      </c>
      <c r="H8" s="45">
        <v>1.070643120616988</v>
      </c>
      <c r="I8" s="45">
        <v>1.2554657722644125</v>
      </c>
      <c r="J8" s="45">
        <v>0.83025649153161951</v>
      </c>
      <c r="K8" s="46">
        <v>0.81486149135181207</v>
      </c>
      <c r="M8" s="18" t="str">
        <f t="shared" si="0"/>
        <v>BANANAS</v>
      </c>
      <c r="N8" s="17" t="b">
        <f t="shared" si="1"/>
        <v>1</v>
      </c>
      <c r="Q8" s="23" t="s">
        <v>8</v>
      </c>
      <c r="R8" s="26">
        <f>IF(ISERR($O$35)," ",$O$35)</f>
        <v>1</v>
      </c>
      <c r="S8" s="17">
        <f>(10 - COUNTIF($N26:$N35,"#N/A"))</f>
        <v>10</v>
      </c>
      <c r="U8" s="18" t="str">
        <f t="shared" si="2"/>
        <v>BANANAS</v>
      </c>
      <c r="V8" s="18">
        <f t="shared" si="3"/>
        <v>0.56027589825615398</v>
      </c>
      <c r="W8" s="18">
        <f t="shared" si="4"/>
        <v>0.16811399679493699</v>
      </c>
    </row>
    <row r="9" spans="1:23" x14ac:dyDescent="0.25">
      <c r="A9" s="12" t="s">
        <v>63</v>
      </c>
      <c r="B9" s="44">
        <v>0.34048518932727223</v>
      </c>
      <c r="C9" s="45">
        <v>0.60931480104947111</v>
      </c>
      <c r="D9" s="45">
        <v>1.1716031336324115</v>
      </c>
      <c r="E9" s="45">
        <v>1.2702384821225614</v>
      </c>
      <c r="F9" s="45">
        <v>0.97698759047673434</v>
      </c>
      <c r="G9" s="45">
        <v>1.0310549380255132</v>
      </c>
      <c r="H9" s="45">
        <v>0.93788616857094309</v>
      </c>
      <c r="I9" s="45">
        <v>1.2299292624789206</v>
      </c>
      <c r="J9" s="45">
        <v>0.88088121269665032</v>
      </c>
      <c r="K9" s="46">
        <v>0.69350191329535715</v>
      </c>
      <c r="M9" s="18" t="str">
        <f t="shared" si="0"/>
        <v>BANANAS</v>
      </c>
      <c r="N9" s="17" t="b">
        <f t="shared" si="1"/>
        <v>1</v>
      </c>
      <c r="Q9" s="23" t="s">
        <v>9</v>
      </c>
      <c r="R9" s="26">
        <f>IF(ISERR($O$45)," ",$O$45)</f>
        <v>0.4</v>
      </c>
      <c r="S9" s="17">
        <f>(10 - COUNTIF($N36:$N45,"#N/A"))</f>
        <v>10</v>
      </c>
      <c r="U9" s="18" t="str">
        <f t="shared" si="2"/>
        <v>BANANAS</v>
      </c>
      <c r="V9" s="18">
        <f t="shared" si="3"/>
        <v>0.34048518932727223</v>
      </c>
      <c r="W9" s="18">
        <f t="shared" si="4"/>
        <v>0.26882961172219888</v>
      </c>
    </row>
    <row r="10" spans="1:23" x14ac:dyDescent="0.25">
      <c r="A10" s="12" t="s">
        <v>63</v>
      </c>
      <c r="B10" s="44">
        <v>0.51427900236855961</v>
      </c>
      <c r="C10" s="45">
        <v>0.65646484035051766</v>
      </c>
      <c r="D10" s="45">
        <v>0.94536618536208428</v>
      </c>
      <c r="E10" s="45">
        <v>1.0548847794867511</v>
      </c>
      <c r="F10" s="45">
        <v>0.854091823259991</v>
      </c>
      <c r="G10" s="45">
        <v>0.90047354915741784</v>
      </c>
      <c r="H10" s="45">
        <v>0.98738956479846385</v>
      </c>
      <c r="I10" s="45">
        <v>1.1004517917003813</v>
      </c>
      <c r="J10" s="45">
        <v>1.0554437632998024</v>
      </c>
      <c r="K10" s="46">
        <v>0.46699397218174643</v>
      </c>
      <c r="M10" s="18" t="str">
        <f t="shared" si="0"/>
        <v>ANTONIA</v>
      </c>
      <c r="N10" s="17" t="b">
        <f t="shared" si="1"/>
        <v>0</v>
      </c>
      <c r="Q10" s="23" t="s">
        <v>10</v>
      </c>
      <c r="R10" s="26">
        <f>IF(ISERR($O$55)," ",$O$55)</f>
        <v>1</v>
      </c>
      <c r="S10" s="17">
        <f>(10 - COUNTIF($N46:$N55,"#N/A"))</f>
        <v>10</v>
      </c>
      <c r="U10" s="18" t="str">
        <f t="shared" si="2"/>
        <v>ANTONIA</v>
      </c>
      <c r="V10" s="18">
        <f t="shared" si="3"/>
        <v>0.46699397218174643</v>
      </c>
      <c r="W10" s="18">
        <f t="shared" si="4"/>
        <v>4.7285030186813182E-2</v>
      </c>
    </row>
    <row r="11" spans="1:23" x14ac:dyDescent="0.25">
      <c r="A11" s="12" t="s">
        <v>63</v>
      </c>
      <c r="B11" s="44">
        <v>0.53609560326516537</v>
      </c>
      <c r="C11" s="45">
        <v>0.66133894981637142</v>
      </c>
      <c r="D11" s="45">
        <v>1.0429527316856113</v>
      </c>
      <c r="E11" s="45">
        <v>1.1852084059222898</v>
      </c>
      <c r="F11" s="45">
        <v>1.0317860152394169</v>
      </c>
      <c r="G11" s="45">
        <v>1.1111710807977646</v>
      </c>
      <c r="H11" s="45">
        <v>1.1054516744028318</v>
      </c>
      <c r="I11" s="45">
        <v>1.3819286402573066</v>
      </c>
      <c r="J11" s="45">
        <v>0.90747185860095747</v>
      </c>
      <c r="K11" s="46">
        <v>0.67327355060286043</v>
      </c>
      <c r="M11" s="18" t="str">
        <f t="shared" si="0"/>
        <v>BANANAS</v>
      </c>
      <c r="N11" s="17" t="b">
        <f t="shared" si="1"/>
        <v>1</v>
      </c>
      <c r="Q11" s="23" t="s">
        <v>11</v>
      </c>
      <c r="R11" s="26">
        <f>IF(ISERR($O$65)," ",$O$65)</f>
        <v>0.6</v>
      </c>
      <c r="S11" s="17">
        <f>(10 - COUNTIF($N56:$N65,"#N/A"))</f>
        <v>10</v>
      </c>
      <c r="U11" s="18" t="str">
        <f t="shared" si="2"/>
        <v>BANANAS</v>
      </c>
      <c r="V11" s="18">
        <f t="shared" si="3"/>
        <v>0.53609560326516537</v>
      </c>
      <c r="W11" s="18">
        <f t="shared" si="4"/>
        <v>0.12524334655120606</v>
      </c>
    </row>
    <row r="12" spans="1:23" x14ac:dyDescent="0.25">
      <c r="A12" s="12" t="s">
        <v>63</v>
      </c>
      <c r="B12" s="44">
        <v>0.48522585681759295</v>
      </c>
      <c r="C12" s="45">
        <v>0.7167714812259941</v>
      </c>
      <c r="D12" s="45">
        <v>1.1145567974618262</v>
      </c>
      <c r="E12" s="45">
        <v>1.193743961681585</v>
      </c>
      <c r="F12" s="45">
        <v>1.1577613407176097</v>
      </c>
      <c r="G12" s="45">
        <v>1.1014884858736296</v>
      </c>
      <c r="H12" s="45">
        <v>1.1124691059287739</v>
      </c>
      <c r="I12" s="45">
        <v>1.2965899170841162</v>
      </c>
      <c r="J12" s="45">
        <v>0.97235747479182888</v>
      </c>
      <c r="K12" s="46">
        <v>0.77777591238372279</v>
      </c>
      <c r="M12" s="18" t="str">
        <f t="shared" si="0"/>
        <v>BANANAS</v>
      </c>
      <c r="N12" s="17" t="b">
        <f t="shared" si="1"/>
        <v>1</v>
      </c>
      <c r="Q12" s="23" t="s">
        <v>12</v>
      </c>
      <c r="R12" s="26">
        <f>IF(ISERR($O$75)," ",$O$75)</f>
        <v>0.8</v>
      </c>
      <c r="S12" s="17">
        <f>(10 - COUNTIF($N66:$N75,"#N/A"))</f>
        <v>10</v>
      </c>
      <c r="U12" s="18" t="str">
        <f t="shared" si="2"/>
        <v>BANANAS</v>
      </c>
      <c r="V12" s="18">
        <f t="shared" si="3"/>
        <v>0.48522585681759295</v>
      </c>
      <c r="W12" s="18">
        <f t="shared" si="4"/>
        <v>0.23154562440840115</v>
      </c>
    </row>
    <row r="13" spans="1:23" x14ac:dyDescent="0.25">
      <c r="A13" s="12" t="s">
        <v>63</v>
      </c>
      <c r="B13" s="44">
        <v>0.43344747028967978</v>
      </c>
      <c r="C13" s="45">
        <v>0.62081117024118115</v>
      </c>
      <c r="D13" s="45">
        <v>1.070246252450973</v>
      </c>
      <c r="E13" s="45">
        <v>1.2514023430576855</v>
      </c>
      <c r="F13" s="45">
        <v>0.92799059311617382</v>
      </c>
      <c r="G13" s="45">
        <v>0.97458732803110948</v>
      </c>
      <c r="H13" s="45">
        <v>0.99722604873208021</v>
      </c>
      <c r="I13" s="45">
        <v>1.1979247643067596</v>
      </c>
      <c r="J13" s="45">
        <v>0.93627961563479167</v>
      </c>
      <c r="K13" s="46">
        <v>0.61555864986637265</v>
      </c>
      <c r="M13" s="18" t="str">
        <f t="shared" si="0"/>
        <v>BANANAS</v>
      </c>
      <c r="N13" s="17" t="b">
        <f t="shared" si="1"/>
        <v>1</v>
      </c>
      <c r="Q13" s="23" t="s">
        <v>13</v>
      </c>
      <c r="R13" s="26">
        <f>IF(ISERR($O$85)," ",$O$85)</f>
        <v>0.7</v>
      </c>
      <c r="S13" s="17">
        <f>(10 - COUNTIF($N76:$N85,"#N/A"))</f>
        <v>10</v>
      </c>
      <c r="U13" s="18" t="str">
        <f t="shared" si="2"/>
        <v>BANANAS</v>
      </c>
      <c r="V13" s="18">
        <f t="shared" si="3"/>
        <v>0.43344747028967978</v>
      </c>
      <c r="W13" s="18">
        <f t="shared" si="4"/>
        <v>0.18211117957669287</v>
      </c>
    </row>
    <row r="14" spans="1:23" ht="15.75" thickBot="1" x14ac:dyDescent="0.3">
      <c r="A14" s="12" t="s">
        <v>63</v>
      </c>
      <c r="B14" s="44">
        <v>0.63812281793077941</v>
      </c>
      <c r="C14" s="45">
        <v>0.71681240964325943</v>
      </c>
      <c r="D14" s="45">
        <v>0.81737043681543575</v>
      </c>
      <c r="E14" s="45">
        <v>1.006895036708126</v>
      </c>
      <c r="F14" s="45">
        <v>1.0248286645529423</v>
      </c>
      <c r="G14" s="45">
        <v>1.0352363486475056</v>
      </c>
      <c r="H14" s="45">
        <v>1.1086061676752876</v>
      </c>
      <c r="I14" s="45">
        <v>1.185294925003058</v>
      </c>
      <c r="J14" s="45">
        <v>1.1156662524590839</v>
      </c>
      <c r="K14" s="46">
        <v>0.56782758615224471</v>
      </c>
      <c r="M14" s="18" t="str">
        <f t="shared" si="0"/>
        <v>ANTONIA</v>
      </c>
      <c r="N14" s="17" t="b">
        <f t="shared" si="1"/>
        <v>0</v>
      </c>
      <c r="Q14" s="23" t="s">
        <v>14</v>
      </c>
      <c r="R14" s="26">
        <f>IF(ISERR($O$95)," ",$O$95)</f>
        <v>0.4</v>
      </c>
      <c r="S14" s="17">
        <f>(10 - COUNTIF($N86:$N95,"#N/A"))</f>
        <v>10</v>
      </c>
      <c r="U14" s="18" t="str">
        <f t="shared" si="2"/>
        <v>ANTONIA</v>
      </c>
      <c r="V14" s="18">
        <f t="shared" si="3"/>
        <v>0.56782758615224471</v>
      </c>
      <c r="W14" s="18">
        <f t="shared" si="4"/>
        <v>7.0295231778534695E-2</v>
      </c>
    </row>
    <row r="15" spans="1:23" ht="15.75" thickBot="1" x14ac:dyDescent="0.3">
      <c r="A15" s="13" t="s">
        <v>63</v>
      </c>
      <c r="B15" s="47">
        <v>0.32178347688531189</v>
      </c>
      <c r="C15" s="48">
        <v>0.46108648719118084</v>
      </c>
      <c r="D15" s="48">
        <v>1.245979443362363</v>
      </c>
      <c r="E15" s="48">
        <v>1.2442554162363513</v>
      </c>
      <c r="F15" s="48">
        <v>1.0803675934337376</v>
      </c>
      <c r="G15" s="48">
        <v>1.1404056601057806</v>
      </c>
      <c r="H15" s="48">
        <v>0.79625169706439392</v>
      </c>
      <c r="I15" s="48">
        <v>1.3360803987138992</v>
      </c>
      <c r="J15" s="48">
        <v>0.8744584305796359</v>
      </c>
      <c r="K15" s="49">
        <v>0.73749998600490774</v>
      </c>
      <c r="M15" s="19" t="str">
        <f t="shared" si="0"/>
        <v>BANANAS</v>
      </c>
      <c r="N15" s="21" t="b">
        <f t="shared" si="1"/>
        <v>1</v>
      </c>
      <c r="O15" s="30">
        <f>COUNTIF($N6:$N15,TRUE)/(10 - COUNTIF($N6:$N15,"#N/A"))</f>
        <v>0.8</v>
      </c>
      <c r="Q15" s="24" t="s">
        <v>15</v>
      </c>
      <c r="R15" s="27">
        <f>IF(ISERR($O$105)," ",$O$105)</f>
        <v>1</v>
      </c>
      <c r="S15" s="21">
        <f>(10 - COUNTIF($N96:$N105,"#N/A"))</f>
        <v>10</v>
      </c>
      <c r="U15" s="19" t="str">
        <f t="shared" si="2"/>
        <v>BANANAS</v>
      </c>
      <c r="V15" s="19">
        <f t="shared" si="3"/>
        <v>0.32178347688531189</v>
      </c>
      <c r="W15" s="19">
        <f t="shared" si="4"/>
        <v>0.13930301030586895</v>
      </c>
    </row>
    <row r="16" spans="1:23" ht="15.75" thickBot="1" x14ac:dyDescent="0.3">
      <c r="A16" s="11" t="s">
        <v>64</v>
      </c>
      <c r="B16" s="41">
        <v>0.64279354174709802</v>
      </c>
      <c r="C16" s="42">
        <v>0.29937192926817652</v>
      </c>
      <c r="D16" s="42">
        <v>1.3362755475992207</v>
      </c>
      <c r="E16" s="42">
        <v>1.3917097414400275</v>
      </c>
      <c r="F16" s="42">
        <v>1.2286172664378738</v>
      </c>
      <c r="G16" s="42">
        <v>1.4367043176678957</v>
      </c>
      <c r="H16" s="42">
        <v>0.47901590543131511</v>
      </c>
      <c r="I16" s="42">
        <v>1.5162337138543875</v>
      </c>
      <c r="J16" s="42">
        <v>0.86856447801882397</v>
      </c>
      <c r="K16" s="43">
        <v>0.99080969370359673</v>
      </c>
      <c r="M16" s="16" t="str">
        <f t="shared" si="0"/>
        <v>MISSISSIPPI</v>
      </c>
      <c r="N16" s="20" t="b">
        <f t="shared" si="1"/>
        <v>1</v>
      </c>
      <c r="U16" s="16" t="str">
        <f t="shared" si="2"/>
        <v>MISSISSIPPI</v>
      </c>
      <c r="V16" s="16">
        <f t="shared" si="3"/>
        <v>0.29937192926817652</v>
      </c>
      <c r="W16" s="16">
        <f t="shared" si="4"/>
        <v>0.1796439761631386</v>
      </c>
    </row>
    <row r="17" spans="1:23" ht="15.75" thickBot="1" x14ac:dyDescent="0.3">
      <c r="A17" s="12" t="s">
        <v>64</v>
      </c>
      <c r="B17" s="44">
        <v>0.72318119315930174</v>
      </c>
      <c r="C17" s="45">
        <v>0.51661254484581276</v>
      </c>
      <c r="D17" s="45">
        <v>1.0370452908095378</v>
      </c>
      <c r="E17" s="45">
        <v>1.219685379722087</v>
      </c>
      <c r="F17" s="45">
        <v>0.97252929283032874</v>
      </c>
      <c r="G17" s="45">
        <v>1.2452608792195574</v>
      </c>
      <c r="H17" s="45">
        <v>0.87044768476552525</v>
      </c>
      <c r="I17" s="45">
        <v>1.4587670359612996</v>
      </c>
      <c r="J17" s="45">
        <v>0.94467543551102762</v>
      </c>
      <c r="K17" s="46">
        <v>0.72854457661512972</v>
      </c>
      <c r="M17" s="18" t="str">
        <f t="shared" si="0"/>
        <v>MISSISSIPPI</v>
      </c>
      <c r="N17" s="17" t="b">
        <f t="shared" si="1"/>
        <v>1</v>
      </c>
      <c r="Q17" s="61" t="s">
        <v>21</v>
      </c>
      <c r="R17" s="126">
        <f>COUNTIF($N6:$N105,TRUE)/(100 - COUNTIF($N6:$N105,"#N/A"))</f>
        <v>0.76</v>
      </c>
      <c r="S17" s="127"/>
      <c r="U17" s="18" t="str">
        <f t="shared" si="2"/>
        <v>MISSISSIPPI</v>
      </c>
      <c r="V17" s="18">
        <f t="shared" si="3"/>
        <v>0.51661254484581276</v>
      </c>
      <c r="W17" s="18">
        <f t="shared" si="4"/>
        <v>0.20656864831348898</v>
      </c>
    </row>
    <row r="18" spans="1:23" x14ac:dyDescent="0.25">
      <c r="A18" s="12" t="s">
        <v>64</v>
      </c>
      <c r="B18" s="44">
        <v>0.68899408097171289</v>
      </c>
      <c r="C18" s="45">
        <v>0.46199477248043924</v>
      </c>
      <c r="D18" s="45">
        <v>1.1111971991321121</v>
      </c>
      <c r="E18" s="45">
        <v>1.2337462622084419</v>
      </c>
      <c r="F18" s="45">
        <v>0.95899565217620886</v>
      </c>
      <c r="G18" s="45">
        <v>1.2044588344960239</v>
      </c>
      <c r="H18" s="45">
        <v>0.63265024948617532</v>
      </c>
      <c r="I18" s="45">
        <v>1.3198456299309989</v>
      </c>
      <c r="J18" s="45">
        <v>0.85161894399194815</v>
      </c>
      <c r="K18" s="46">
        <v>0.76563224870331703</v>
      </c>
      <c r="M18" s="18" t="str">
        <f t="shared" si="0"/>
        <v>MISSISSIPPI</v>
      </c>
      <c r="N18" s="17" t="b">
        <f t="shared" si="1"/>
        <v>1</v>
      </c>
      <c r="U18" s="18" t="str">
        <f t="shared" si="2"/>
        <v>MISSISSIPPI</v>
      </c>
      <c r="V18" s="18">
        <f t="shared" si="3"/>
        <v>0.46199477248043924</v>
      </c>
      <c r="W18" s="18">
        <f t="shared" si="4"/>
        <v>0.17065547700573608</v>
      </c>
    </row>
    <row r="19" spans="1:23" x14ac:dyDescent="0.25">
      <c r="A19" s="12" t="s">
        <v>64</v>
      </c>
      <c r="B19" s="44">
        <v>0.74491390619239162</v>
      </c>
      <c r="C19" s="45">
        <v>0.54642839871516447</v>
      </c>
      <c r="D19" s="45">
        <v>0.97135166927378758</v>
      </c>
      <c r="E19" s="45">
        <v>1.1705454411369407</v>
      </c>
      <c r="F19" s="45">
        <v>0.89544936372400885</v>
      </c>
      <c r="G19" s="45">
        <v>1.1454953820447755</v>
      </c>
      <c r="H19" s="45">
        <v>0.83493159882509904</v>
      </c>
      <c r="I19" s="45">
        <v>1.315588936411562</v>
      </c>
      <c r="J19" s="45">
        <v>0.99197635692728292</v>
      </c>
      <c r="K19" s="46">
        <v>0.64820077110564778</v>
      </c>
      <c r="M19" s="18" t="str">
        <f t="shared" si="0"/>
        <v>MISSISSIPPI</v>
      </c>
      <c r="N19" s="17" t="b">
        <f t="shared" si="1"/>
        <v>1</v>
      </c>
      <c r="U19" s="18" t="str">
        <f t="shared" si="2"/>
        <v>MISSISSIPPI</v>
      </c>
      <c r="V19" s="18">
        <f t="shared" si="3"/>
        <v>0.54642839871516447</v>
      </c>
      <c r="W19" s="18">
        <f t="shared" si="4"/>
        <v>0.10177237239048331</v>
      </c>
    </row>
    <row r="20" spans="1:23" x14ac:dyDescent="0.25">
      <c r="A20" s="12" t="s">
        <v>64</v>
      </c>
      <c r="B20" s="44">
        <v>0.70109735786031835</v>
      </c>
      <c r="C20" s="45">
        <v>0.59721433894932996</v>
      </c>
      <c r="D20" s="45">
        <v>0.94689168437937254</v>
      </c>
      <c r="E20" s="45">
        <v>1.1626655576856804</v>
      </c>
      <c r="F20" s="45">
        <v>0.93942318026727201</v>
      </c>
      <c r="G20" s="45">
        <v>1.1695659624213754</v>
      </c>
      <c r="H20" s="45">
        <v>0.98610609581049613</v>
      </c>
      <c r="I20" s="45">
        <v>1.4267145722450358</v>
      </c>
      <c r="J20" s="45">
        <v>0.92558075076497293</v>
      </c>
      <c r="K20" s="46">
        <v>0.67587733457274157</v>
      </c>
      <c r="M20" s="18" t="str">
        <f t="shared" si="0"/>
        <v>MISSISSIPPI</v>
      </c>
      <c r="N20" s="17" t="b">
        <f t="shared" si="1"/>
        <v>1</v>
      </c>
      <c r="U20" s="18" t="str">
        <f t="shared" si="2"/>
        <v>MISSISSIPPI</v>
      </c>
      <c r="V20" s="18">
        <f t="shared" si="3"/>
        <v>0.59721433894932996</v>
      </c>
      <c r="W20" s="18">
        <f t="shared" si="4"/>
        <v>7.8662995623411613E-2</v>
      </c>
    </row>
    <row r="21" spans="1:23" x14ac:dyDescent="0.25">
      <c r="A21" s="12" t="s">
        <v>64</v>
      </c>
      <c r="B21" s="44">
        <v>0.69029017382306312</v>
      </c>
      <c r="C21" s="45">
        <v>0.56409497611640169</v>
      </c>
      <c r="D21" s="45">
        <v>1.1307676293902211</v>
      </c>
      <c r="E21" s="45">
        <v>1.1498236583874495</v>
      </c>
      <c r="F21" s="45">
        <v>1.0368901720856785</v>
      </c>
      <c r="G21" s="45">
        <v>1.2929456172096778</v>
      </c>
      <c r="H21" s="45">
        <v>0.74212052032690701</v>
      </c>
      <c r="I21" s="45">
        <v>1.4619543585985784</v>
      </c>
      <c r="J21" s="45">
        <v>0.8225235635565129</v>
      </c>
      <c r="K21" s="46">
        <v>0.85963811744925955</v>
      </c>
      <c r="M21" s="18" t="str">
        <f t="shared" si="0"/>
        <v>MISSISSIPPI</v>
      </c>
      <c r="N21" s="17" t="b">
        <f t="shared" si="1"/>
        <v>1</v>
      </c>
      <c r="U21" s="18" t="str">
        <f t="shared" si="2"/>
        <v>MISSISSIPPI</v>
      </c>
      <c r="V21" s="18">
        <f t="shared" si="3"/>
        <v>0.56409497611640169</v>
      </c>
      <c r="W21" s="18">
        <f t="shared" si="4"/>
        <v>0.12619519770666143</v>
      </c>
    </row>
    <row r="22" spans="1:23" x14ac:dyDescent="0.25">
      <c r="A22" s="12" t="s">
        <v>64</v>
      </c>
      <c r="B22" s="44">
        <v>0.71317041551071059</v>
      </c>
      <c r="C22" s="45">
        <v>0.479460516616944</v>
      </c>
      <c r="D22" s="45">
        <v>0.97232309543297846</v>
      </c>
      <c r="E22" s="45">
        <v>1.1670398264243504</v>
      </c>
      <c r="F22" s="45">
        <v>0.97304176794571706</v>
      </c>
      <c r="G22" s="45">
        <v>1.2608056494459774</v>
      </c>
      <c r="H22" s="45">
        <v>0.86356973373534185</v>
      </c>
      <c r="I22" s="45">
        <v>1.4560598382894503</v>
      </c>
      <c r="J22" s="45">
        <v>0.93941538796358937</v>
      </c>
      <c r="K22" s="46">
        <v>0.70918327642946455</v>
      </c>
      <c r="M22" s="18" t="str">
        <f t="shared" si="0"/>
        <v>MISSISSIPPI</v>
      </c>
      <c r="N22" s="17" t="b">
        <f t="shared" si="1"/>
        <v>1</v>
      </c>
      <c r="U22" s="18" t="str">
        <f t="shared" si="2"/>
        <v>MISSISSIPPI</v>
      </c>
      <c r="V22" s="18">
        <f t="shared" si="3"/>
        <v>0.479460516616944</v>
      </c>
      <c r="W22" s="18">
        <f t="shared" si="4"/>
        <v>0.22972275981252055</v>
      </c>
    </row>
    <row r="23" spans="1:23" x14ac:dyDescent="0.25">
      <c r="A23" s="12" t="s">
        <v>64</v>
      </c>
      <c r="B23" s="44">
        <v>1.1917403062504606</v>
      </c>
      <c r="C23" s="45">
        <v>0.8753898213068102</v>
      </c>
      <c r="D23" s="45">
        <v>1.5774192904558708</v>
      </c>
      <c r="E23" s="45">
        <v>1.4968674584869093</v>
      </c>
      <c r="F23" s="45">
        <v>1.4193982523043511</v>
      </c>
      <c r="G23" s="45">
        <v>1.7453333222443728</v>
      </c>
      <c r="H23" s="45">
        <v>0.72372555479821155</v>
      </c>
      <c r="I23" s="45">
        <v>1.7407271832727338</v>
      </c>
      <c r="J23" s="45">
        <v>1.2320465325299663</v>
      </c>
      <c r="K23" s="46">
        <v>1.2902491264720934</v>
      </c>
      <c r="M23" s="18" t="str">
        <f t="shared" si="0"/>
        <v>JASON</v>
      </c>
      <c r="N23" s="17" t="b">
        <f t="shared" si="1"/>
        <v>0</v>
      </c>
      <c r="U23" s="18" t="str">
        <f t="shared" si="2"/>
        <v>JASON</v>
      </c>
      <c r="V23" s="18">
        <f t="shared" si="3"/>
        <v>0.72372555479821155</v>
      </c>
      <c r="W23" s="18">
        <f t="shared" si="4"/>
        <v>0.15166426650859866</v>
      </c>
    </row>
    <row r="24" spans="1:23" ht="15.75" thickBot="1" x14ac:dyDescent="0.3">
      <c r="A24" s="12" t="s">
        <v>64</v>
      </c>
      <c r="B24" s="44">
        <v>0.60319168571170612</v>
      </c>
      <c r="C24" s="45">
        <v>0.41646390370687292</v>
      </c>
      <c r="D24" s="45">
        <v>1.1050600638694812</v>
      </c>
      <c r="E24" s="45">
        <v>1.2301326396817385</v>
      </c>
      <c r="F24" s="45">
        <v>0.93501780289520697</v>
      </c>
      <c r="G24" s="45">
        <v>1.2054398768426704</v>
      </c>
      <c r="H24" s="50">
        <v>0.66341739017233925</v>
      </c>
      <c r="I24" s="45">
        <v>1.3443581397111812</v>
      </c>
      <c r="J24" s="45">
        <v>0.83581685538575079</v>
      </c>
      <c r="K24" s="46">
        <v>0.74368217046280394</v>
      </c>
      <c r="M24" s="18" t="str">
        <f t="shared" si="0"/>
        <v>MISSISSIPPI</v>
      </c>
      <c r="N24" s="17" t="b">
        <f t="shared" si="1"/>
        <v>1</v>
      </c>
      <c r="U24" s="18" t="str">
        <f t="shared" si="2"/>
        <v>MISSISSIPPI</v>
      </c>
      <c r="V24" s="18">
        <f t="shared" si="3"/>
        <v>0.41646390370687292</v>
      </c>
      <c r="W24" s="18">
        <f t="shared" si="4"/>
        <v>0.1867277820048332</v>
      </c>
    </row>
    <row r="25" spans="1:23" ht="15.75" thickBot="1" x14ac:dyDescent="0.3">
      <c r="A25" s="13" t="s">
        <v>64</v>
      </c>
      <c r="B25" s="47">
        <v>0.58241593809013803</v>
      </c>
      <c r="C25" s="48">
        <v>0.42102652762707071</v>
      </c>
      <c r="D25" s="48">
        <v>1.1880370744225808</v>
      </c>
      <c r="E25" s="48">
        <v>1.3975318085599431</v>
      </c>
      <c r="F25" s="48">
        <v>1.1176591464465009</v>
      </c>
      <c r="G25" s="48">
        <v>1.3539524390078244</v>
      </c>
      <c r="H25" s="48">
        <v>0.80404595168443649</v>
      </c>
      <c r="I25" s="48">
        <v>1.5256182973078714</v>
      </c>
      <c r="J25" s="48">
        <v>0.8123428113169332</v>
      </c>
      <c r="K25" s="49">
        <v>0.90778847956974151</v>
      </c>
      <c r="M25" s="19" t="str">
        <f t="shared" si="0"/>
        <v>MISSISSIPPI</v>
      </c>
      <c r="N25" s="21" t="b">
        <f t="shared" si="1"/>
        <v>1</v>
      </c>
      <c r="O25" s="30">
        <f>COUNTIF($N16:$N25,TRUE)/(10 - COUNTIF($N16:$N25,"#N/A"))</f>
        <v>0.9</v>
      </c>
      <c r="U25" s="19" t="str">
        <f t="shared" si="2"/>
        <v>MISSISSIPPI</v>
      </c>
      <c r="V25" s="19">
        <f t="shared" si="3"/>
        <v>0.42102652762707071</v>
      </c>
      <c r="W25" s="19">
        <f t="shared" si="4"/>
        <v>0.16138941046306732</v>
      </c>
    </row>
    <row r="26" spans="1:23" x14ac:dyDescent="0.25">
      <c r="A26" s="11" t="s">
        <v>65</v>
      </c>
      <c r="B26" s="41">
        <v>1.064920664750127</v>
      </c>
      <c r="C26" s="42">
        <v>1.1784826269380668</v>
      </c>
      <c r="D26" s="42">
        <v>0.57427598493881837</v>
      </c>
      <c r="E26" s="42">
        <v>0.60887929390639817</v>
      </c>
      <c r="F26" s="42">
        <v>0.98456721552772386</v>
      </c>
      <c r="G26" s="42">
        <v>0.90947731899542228</v>
      </c>
      <c r="H26" s="42">
        <v>1.4268544420013329</v>
      </c>
      <c r="I26" s="42">
        <v>1.1191558060502427</v>
      </c>
      <c r="J26" s="42">
        <v>1.4855745097801372</v>
      </c>
      <c r="K26" s="43">
        <v>0.65515490015056876</v>
      </c>
      <c r="M26" s="16" t="str">
        <f t="shared" si="0"/>
        <v>BLUE</v>
      </c>
      <c r="N26" s="20" t="b">
        <f t="shared" si="1"/>
        <v>1</v>
      </c>
      <c r="U26" s="16" t="str">
        <f t="shared" si="2"/>
        <v>BLUE</v>
      </c>
      <c r="V26" s="16">
        <f t="shared" si="3"/>
        <v>0.57427598493881837</v>
      </c>
      <c r="W26" s="16">
        <f t="shared" si="4"/>
        <v>3.4603308967579793E-2</v>
      </c>
    </row>
    <row r="27" spans="1:23" x14ac:dyDescent="0.25">
      <c r="A27" s="12" t="s">
        <v>65</v>
      </c>
      <c r="B27" s="44">
        <v>1.136871357819391</v>
      </c>
      <c r="C27" s="45">
        <v>1.1809116547572984</v>
      </c>
      <c r="D27" s="45">
        <v>0.46446947320563275</v>
      </c>
      <c r="E27" s="45">
        <v>0.91382749018955844</v>
      </c>
      <c r="F27" s="45">
        <v>0.88062286224050779</v>
      </c>
      <c r="G27" s="45">
        <v>0.99117557215998964</v>
      </c>
      <c r="H27" s="45">
        <v>1.5568147060723869</v>
      </c>
      <c r="I27" s="45">
        <v>1.3403724308172913</v>
      </c>
      <c r="J27" s="45">
        <v>1.4718413658911307</v>
      </c>
      <c r="K27" s="46">
        <v>0.59128365805723138</v>
      </c>
      <c r="M27" s="18" t="str">
        <f t="shared" si="0"/>
        <v>BLUE</v>
      </c>
      <c r="N27" s="17" t="b">
        <f t="shared" si="1"/>
        <v>1</v>
      </c>
      <c r="U27" s="18" t="str">
        <f t="shared" si="2"/>
        <v>BLUE</v>
      </c>
      <c r="V27" s="18">
        <f t="shared" si="3"/>
        <v>0.46446947320563275</v>
      </c>
      <c r="W27" s="18">
        <f t="shared" si="4"/>
        <v>0.12681418485159862</v>
      </c>
    </row>
    <row r="28" spans="1:23" x14ac:dyDescent="0.25">
      <c r="A28" s="12" t="s">
        <v>65</v>
      </c>
      <c r="B28" s="44">
        <v>1.1542342334350193</v>
      </c>
      <c r="C28" s="45">
        <v>1.2038648474473479</v>
      </c>
      <c r="D28" s="45">
        <v>0.3299596461859618</v>
      </c>
      <c r="E28" s="45">
        <v>0.66684599874915029</v>
      </c>
      <c r="F28" s="45">
        <v>1.0376492923235265</v>
      </c>
      <c r="G28" s="45">
        <v>1.0933877985660829</v>
      </c>
      <c r="H28" s="45">
        <v>1.6011528656195531</v>
      </c>
      <c r="I28" s="45">
        <v>1.4481926861703858</v>
      </c>
      <c r="J28" s="45">
        <v>1.5743506105865732</v>
      </c>
      <c r="K28" s="46">
        <v>0.65575043704971225</v>
      </c>
      <c r="M28" s="18" t="str">
        <f t="shared" si="0"/>
        <v>BLUE</v>
      </c>
      <c r="N28" s="17" t="b">
        <f t="shared" si="1"/>
        <v>1</v>
      </c>
      <c r="U28" s="18" t="str">
        <f t="shared" si="2"/>
        <v>BLUE</v>
      </c>
      <c r="V28" s="18">
        <f t="shared" si="3"/>
        <v>0.3299596461859618</v>
      </c>
      <c r="W28" s="18">
        <f t="shared" si="4"/>
        <v>0.32579079086375046</v>
      </c>
    </row>
    <row r="29" spans="1:23" x14ac:dyDescent="0.25">
      <c r="A29" s="12" t="s">
        <v>65</v>
      </c>
      <c r="B29" s="44">
        <v>1.0249709819077928</v>
      </c>
      <c r="C29" s="45">
        <v>1.0715178130754506</v>
      </c>
      <c r="D29" s="45">
        <v>0.55527306274776689</v>
      </c>
      <c r="E29" s="45">
        <v>0.7986816836039754</v>
      </c>
      <c r="F29" s="45">
        <v>0.83310108450824683</v>
      </c>
      <c r="G29" s="45">
        <v>0.94189029390278878</v>
      </c>
      <c r="H29" s="45">
        <v>1.3560428124976411</v>
      </c>
      <c r="I29" s="45">
        <v>1.2711846917999863</v>
      </c>
      <c r="J29" s="45">
        <v>1.3506960896338609</v>
      </c>
      <c r="K29" s="46">
        <v>0.58065504443454885</v>
      </c>
      <c r="M29" s="18" t="str">
        <f t="shared" si="0"/>
        <v>BLUE</v>
      </c>
      <c r="N29" s="17" t="b">
        <f t="shared" si="1"/>
        <v>1</v>
      </c>
      <c r="U29" s="18" t="str">
        <f t="shared" si="2"/>
        <v>BLUE</v>
      </c>
      <c r="V29" s="18">
        <f t="shared" si="3"/>
        <v>0.55527306274776689</v>
      </c>
      <c r="W29" s="18">
        <f t="shared" si="4"/>
        <v>2.5381981686781963E-2</v>
      </c>
    </row>
    <row r="30" spans="1:23" x14ac:dyDescent="0.25">
      <c r="A30" s="12" t="s">
        <v>65</v>
      </c>
      <c r="B30" s="44">
        <v>1.0531233453928714</v>
      </c>
      <c r="C30" s="45">
        <v>1.0811367621091987</v>
      </c>
      <c r="D30" s="45">
        <v>0.40019029979855514</v>
      </c>
      <c r="E30" s="45">
        <v>0.6300982498083687</v>
      </c>
      <c r="F30" s="45">
        <v>0.92384939598765226</v>
      </c>
      <c r="G30" s="45">
        <v>1.0011978413475704</v>
      </c>
      <c r="H30" s="45">
        <v>1.3959028459784537</v>
      </c>
      <c r="I30" s="45">
        <v>1.2422618635648117</v>
      </c>
      <c r="J30" s="45">
        <v>1.4107314215121203</v>
      </c>
      <c r="K30" s="46">
        <v>0.55179301983708973</v>
      </c>
      <c r="M30" s="18" t="str">
        <f t="shared" si="0"/>
        <v>BLUE</v>
      </c>
      <c r="N30" s="17" t="b">
        <f t="shared" si="1"/>
        <v>1</v>
      </c>
      <c r="U30" s="18" t="str">
        <f t="shared" si="2"/>
        <v>BLUE</v>
      </c>
      <c r="V30" s="18">
        <f t="shared" si="3"/>
        <v>0.40019029979855514</v>
      </c>
      <c r="W30" s="18">
        <f t="shared" si="4"/>
        <v>0.15160272003853459</v>
      </c>
    </row>
    <row r="31" spans="1:23" x14ac:dyDescent="0.25">
      <c r="A31" s="12" t="s">
        <v>65</v>
      </c>
      <c r="B31" s="44">
        <v>1.2551313670466413</v>
      </c>
      <c r="C31" s="45">
        <v>1.2239274868533285</v>
      </c>
      <c r="D31" s="45">
        <v>0.3448033370818433</v>
      </c>
      <c r="E31" s="45">
        <v>0.67573303009603991</v>
      </c>
      <c r="F31" s="45">
        <v>0.90789065650020395</v>
      </c>
      <c r="G31" s="45">
        <v>1.1176002878876705</v>
      </c>
      <c r="H31" s="45">
        <v>1.5570334103037486</v>
      </c>
      <c r="I31" s="45">
        <v>1.4350916310692932</v>
      </c>
      <c r="J31" s="45">
        <v>1.5530318552101938</v>
      </c>
      <c r="K31" s="46">
        <v>0.64921774852279368</v>
      </c>
      <c r="M31" s="18" t="str">
        <f t="shared" si="0"/>
        <v>BLUE</v>
      </c>
      <c r="N31" s="17" t="b">
        <f t="shared" si="1"/>
        <v>1</v>
      </c>
      <c r="U31" s="18" t="str">
        <f t="shared" si="2"/>
        <v>BLUE</v>
      </c>
      <c r="V31" s="18">
        <f t="shared" si="3"/>
        <v>0.3448033370818433</v>
      </c>
      <c r="W31" s="18">
        <f t="shared" si="4"/>
        <v>0.30441441144095038</v>
      </c>
    </row>
    <row r="32" spans="1:23" x14ac:dyDescent="0.25">
      <c r="A32" s="12" t="s">
        <v>65</v>
      </c>
      <c r="B32" s="44">
        <v>1.1096908868619142</v>
      </c>
      <c r="C32" s="45">
        <v>1.0882826425112195</v>
      </c>
      <c r="D32" s="45">
        <v>0.4486281865968933</v>
      </c>
      <c r="E32" s="45">
        <v>0.72923674661593108</v>
      </c>
      <c r="F32" s="45">
        <v>0.82418922830994323</v>
      </c>
      <c r="G32" s="45">
        <v>1.0782690266160615</v>
      </c>
      <c r="H32" s="45">
        <v>1.4310577274971359</v>
      </c>
      <c r="I32" s="45">
        <v>1.3881555413065445</v>
      </c>
      <c r="J32" s="45">
        <v>1.447893574148893</v>
      </c>
      <c r="K32" s="46">
        <v>0.55944524488137759</v>
      </c>
      <c r="M32" s="18" t="str">
        <f t="shared" si="0"/>
        <v>BLUE</v>
      </c>
      <c r="N32" s="17" t="b">
        <f t="shared" si="1"/>
        <v>1</v>
      </c>
      <c r="U32" s="18" t="str">
        <f t="shared" si="2"/>
        <v>BLUE</v>
      </c>
      <c r="V32" s="18">
        <f t="shared" si="3"/>
        <v>0.4486281865968933</v>
      </c>
      <c r="W32" s="18">
        <f t="shared" si="4"/>
        <v>0.11081705828448429</v>
      </c>
    </row>
    <row r="33" spans="1:23" x14ac:dyDescent="0.25">
      <c r="A33" s="12" t="s">
        <v>65</v>
      </c>
      <c r="B33" s="44">
        <v>1.0828599022826499</v>
      </c>
      <c r="C33" s="45">
        <v>1.1215667108035132</v>
      </c>
      <c r="D33" s="45">
        <v>0.45289673408309955</v>
      </c>
      <c r="E33" s="45">
        <v>0.80472266437951878</v>
      </c>
      <c r="F33" s="45">
        <v>0.79836601395584028</v>
      </c>
      <c r="G33" s="45">
        <v>1.0074896001173621</v>
      </c>
      <c r="H33" s="45">
        <v>1.4783897429404891</v>
      </c>
      <c r="I33" s="45">
        <v>1.2925123320815035</v>
      </c>
      <c r="J33" s="45">
        <v>1.4104872086004741</v>
      </c>
      <c r="K33" s="46">
        <v>0.52278880749368351</v>
      </c>
      <c r="M33" s="18" t="str">
        <f t="shared" si="0"/>
        <v>BLUE</v>
      </c>
      <c r="N33" s="17" t="b">
        <f t="shared" si="1"/>
        <v>1</v>
      </c>
      <c r="U33" s="18" t="str">
        <f t="shared" si="2"/>
        <v>BLUE</v>
      </c>
      <c r="V33" s="18">
        <f t="shared" si="3"/>
        <v>0.45289673408309955</v>
      </c>
      <c r="W33" s="18">
        <f t="shared" si="4"/>
        <v>6.9892073410583955E-2</v>
      </c>
    </row>
    <row r="34" spans="1:23" ht="15.75" thickBot="1" x14ac:dyDescent="0.3">
      <c r="A34" s="12" t="s">
        <v>65</v>
      </c>
      <c r="B34" s="44">
        <v>1.2016047338673064</v>
      </c>
      <c r="C34" s="45">
        <v>1.2493294050920865</v>
      </c>
      <c r="D34" s="45">
        <v>0.47215626142554995</v>
      </c>
      <c r="E34" s="45">
        <v>0.56388320197729225</v>
      </c>
      <c r="F34" s="45">
        <v>1.0032954698518501</v>
      </c>
      <c r="G34" s="45">
        <v>1.0247825119915703</v>
      </c>
      <c r="H34" s="45">
        <v>1.5702892830079997</v>
      </c>
      <c r="I34" s="45">
        <v>1.2988731879825839</v>
      </c>
      <c r="J34" s="45">
        <v>1.5336347027609538</v>
      </c>
      <c r="K34" s="46">
        <v>0.67044495587335873</v>
      </c>
      <c r="M34" s="18" t="str">
        <f t="shared" si="0"/>
        <v>BLUE</v>
      </c>
      <c r="N34" s="17" t="b">
        <f t="shared" si="1"/>
        <v>1</v>
      </c>
      <c r="U34" s="18" t="str">
        <f t="shared" si="2"/>
        <v>BLUE</v>
      </c>
      <c r="V34" s="18">
        <f t="shared" si="3"/>
        <v>0.47215626142554995</v>
      </c>
      <c r="W34" s="18">
        <f t="shared" si="4"/>
        <v>9.1726940551742298E-2</v>
      </c>
    </row>
    <row r="35" spans="1:23" ht="15.75" thickBot="1" x14ac:dyDescent="0.3">
      <c r="A35" s="13" t="s">
        <v>65</v>
      </c>
      <c r="B35" s="47">
        <v>1.187204119257367</v>
      </c>
      <c r="C35" s="48">
        <v>1.2214192970626059</v>
      </c>
      <c r="D35" s="48">
        <v>0.47322241548497068</v>
      </c>
      <c r="E35" s="48">
        <v>0.95362094182315227</v>
      </c>
      <c r="F35" s="48">
        <v>0.77493848386601416</v>
      </c>
      <c r="G35" s="48">
        <v>0.93690788504422529</v>
      </c>
      <c r="H35" s="48">
        <v>1.5495222912049409</v>
      </c>
      <c r="I35" s="48">
        <v>1.2984673105597042</v>
      </c>
      <c r="J35" s="48">
        <v>1.5653280013912421</v>
      </c>
      <c r="K35" s="49">
        <v>0.57473582770502751</v>
      </c>
      <c r="M35" s="19" t="str">
        <f t="shared" si="0"/>
        <v>BLUE</v>
      </c>
      <c r="N35" s="21" t="b">
        <f t="shared" si="1"/>
        <v>1</v>
      </c>
      <c r="O35" s="30">
        <f>COUNTIF($N26:$N35,TRUE)/(10 - COUNTIF($N26:$N35,"#N/A"))</f>
        <v>1</v>
      </c>
      <c r="U35" s="19" t="str">
        <f t="shared" si="2"/>
        <v>BLUE</v>
      </c>
      <c r="V35" s="19">
        <f t="shared" si="3"/>
        <v>0.47322241548497068</v>
      </c>
      <c r="W35" s="19">
        <f t="shared" si="4"/>
        <v>0.10151341222005683</v>
      </c>
    </row>
    <row r="36" spans="1:23" x14ac:dyDescent="0.25">
      <c r="A36" s="11" t="s">
        <v>66</v>
      </c>
      <c r="B36" s="41">
        <v>1.0413871875002281</v>
      </c>
      <c r="C36" s="42">
        <v>1.0834604677393103</v>
      </c>
      <c r="D36" s="42">
        <v>0.59563191797178094</v>
      </c>
      <c r="E36" s="42">
        <v>0.39088128273033573</v>
      </c>
      <c r="F36" s="42">
        <v>1.0670206712647199</v>
      </c>
      <c r="G36" s="42">
        <v>1.1060454689759609</v>
      </c>
      <c r="H36" s="42">
        <v>1.3971332837954749</v>
      </c>
      <c r="I36" s="42">
        <v>1.3828996046375006</v>
      </c>
      <c r="J36" s="42">
        <v>1.3182896942388882</v>
      </c>
      <c r="K36" s="43">
        <v>0.65816951179289118</v>
      </c>
      <c r="M36" s="16" t="str">
        <f t="shared" si="0"/>
        <v>BLOOM</v>
      </c>
      <c r="N36" s="20" t="b">
        <f t="shared" si="1"/>
        <v>1</v>
      </c>
      <c r="U36" s="16" t="str">
        <f t="shared" si="2"/>
        <v>BLOOM</v>
      </c>
      <c r="V36" s="16">
        <f t="shared" si="3"/>
        <v>0.39088128273033573</v>
      </c>
      <c r="W36" s="16">
        <f t="shared" si="4"/>
        <v>0.20475063524144521</v>
      </c>
    </row>
    <row r="37" spans="1:23" x14ac:dyDescent="0.25">
      <c r="A37" s="12" t="s">
        <v>66</v>
      </c>
      <c r="B37" s="44">
        <v>1.0990742097415926</v>
      </c>
      <c r="C37" s="45">
        <v>1.0898349804830312</v>
      </c>
      <c r="D37" s="45">
        <v>0.72815639689545819</v>
      </c>
      <c r="E37" s="45">
        <v>0.42343111896669322</v>
      </c>
      <c r="F37" s="45">
        <v>1.2205366462545271</v>
      </c>
      <c r="G37" s="45">
        <v>1.2355145065821731</v>
      </c>
      <c r="H37" s="45">
        <v>1.3927347805320585</v>
      </c>
      <c r="I37" s="45">
        <v>1.4710633691315558</v>
      </c>
      <c r="J37" s="45">
        <v>1.334376187108349</v>
      </c>
      <c r="K37" s="46">
        <v>0.78770347246061168</v>
      </c>
      <c r="M37" s="18" t="str">
        <f t="shared" si="0"/>
        <v>BLOOM</v>
      </c>
      <c r="N37" s="17" t="b">
        <f t="shared" si="1"/>
        <v>1</v>
      </c>
      <c r="U37" s="18" t="str">
        <f t="shared" si="2"/>
        <v>BLOOM</v>
      </c>
      <c r="V37" s="18">
        <f t="shared" si="3"/>
        <v>0.42343111896669322</v>
      </c>
      <c r="W37" s="18">
        <f t="shared" si="4"/>
        <v>0.30472527792876497</v>
      </c>
    </row>
    <row r="38" spans="1:23" x14ac:dyDescent="0.25">
      <c r="A38" s="12" t="s">
        <v>66</v>
      </c>
      <c r="B38" s="44">
        <v>1.0957547523954043</v>
      </c>
      <c r="C38" s="45">
        <v>1.1315998910265388</v>
      </c>
      <c r="D38" s="45">
        <v>0.4502383632660189</v>
      </c>
      <c r="E38" s="45">
        <v>0.57426065299355911</v>
      </c>
      <c r="F38" s="45">
        <v>1.002324353222928</v>
      </c>
      <c r="G38" s="45">
        <v>1.0420256910605183</v>
      </c>
      <c r="H38" s="45">
        <v>1.4771673672561108</v>
      </c>
      <c r="I38" s="45">
        <v>1.3051048563823293</v>
      </c>
      <c r="J38" s="45">
        <v>1.4188800545718312</v>
      </c>
      <c r="K38" s="46">
        <v>0.60626094555126075</v>
      </c>
      <c r="M38" s="18" t="str">
        <f t="shared" si="0"/>
        <v>BLUE</v>
      </c>
      <c r="N38" s="17" t="b">
        <f t="shared" si="1"/>
        <v>0</v>
      </c>
      <c r="U38" s="18" t="str">
        <f t="shared" si="2"/>
        <v>BLUE</v>
      </c>
      <c r="V38" s="18">
        <f t="shared" si="3"/>
        <v>0.4502383632660189</v>
      </c>
      <c r="W38" s="18">
        <f t="shared" si="4"/>
        <v>0.1240222897275402</v>
      </c>
    </row>
    <row r="39" spans="1:23" x14ac:dyDescent="0.25">
      <c r="A39" s="12" t="s">
        <v>66</v>
      </c>
      <c r="B39" s="44">
        <v>1.1918853037329753</v>
      </c>
      <c r="C39" s="45">
        <v>1.2207575586430222</v>
      </c>
      <c r="D39" s="45">
        <v>0.73713400893905112</v>
      </c>
      <c r="E39" s="45">
        <v>0.54876668701458353</v>
      </c>
      <c r="F39" s="45">
        <v>1.1279614843292605</v>
      </c>
      <c r="G39" s="45">
        <v>1.1417227500638059</v>
      </c>
      <c r="H39" s="45">
        <v>1.4360467757139728</v>
      </c>
      <c r="I39" s="45">
        <v>1.3742040346780604</v>
      </c>
      <c r="J39" s="45">
        <v>1.4968206113106235</v>
      </c>
      <c r="K39" s="46">
        <v>0.82201043935261497</v>
      </c>
      <c r="M39" s="18" t="str">
        <f t="shared" si="0"/>
        <v>BLOOM</v>
      </c>
      <c r="N39" s="17" t="b">
        <f t="shared" si="1"/>
        <v>1</v>
      </c>
      <c r="U39" s="18" t="str">
        <f t="shared" si="2"/>
        <v>BLOOM</v>
      </c>
      <c r="V39" s="18">
        <f t="shared" si="3"/>
        <v>0.54876668701458353</v>
      </c>
      <c r="W39" s="18">
        <f t="shared" si="4"/>
        <v>0.18836732192446759</v>
      </c>
    </row>
    <row r="40" spans="1:23" x14ac:dyDescent="0.25">
      <c r="A40" s="12" t="s">
        <v>66</v>
      </c>
      <c r="B40" s="44">
        <v>1.2652044263459548</v>
      </c>
      <c r="C40" s="45">
        <v>1.3502366322186841</v>
      </c>
      <c r="D40" s="45">
        <v>0.41510263727243996</v>
      </c>
      <c r="E40" s="45">
        <v>0.75178474094479897</v>
      </c>
      <c r="F40" s="45">
        <v>1.0048217136958666</v>
      </c>
      <c r="G40" s="45">
        <v>1.0653650601503226</v>
      </c>
      <c r="H40" s="45">
        <v>1.7465378148117374</v>
      </c>
      <c r="I40" s="45">
        <v>1.4479256910675689</v>
      </c>
      <c r="J40" s="45">
        <v>1.6646911393317334</v>
      </c>
      <c r="K40" s="46">
        <v>0.67480731310834996</v>
      </c>
      <c r="M40" s="18" t="str">
        <f t="shared" si="0"/>
        <v>BLUE</v>
      </c>
      <c r="N40" s="17" t="b">
        <f t="shared" si="1"/>
        <v>0</v>
      </c>
      <c r="U40" s="18" t="str">
        <f t="shared" si="2"/>
        <v>BLUE</v>
      </c>
      <c r="V40" s="18">
        <f t="shared" si="3"/>
        <v>0.41510263727243996</v>
      </c>
      <c r="W40" s="18">
        <f t="shared" si="4"/>
        <v>0.25970467583591</v>
      </c>
    </row>
    <row r="41" spans="1:23" x14ac:dyDescent="0.25">
      <c r="A41" s="12" t="s">
        <v>66</v>
      </c>
      <c r="B41" s="44">
        <v>1.1650122857803324</v>
      </c>
      <c r="C41" s="45">
        <v>1.1934312566744332</v>
      </c>
      <c r="D41" s="45">
        <v>0.55253682949822414</v>
      </c>
      <c r="E41" s="45">
        <v>0.89875835381795621</v>
      </c>
      <c r="F41" s="45">
        <v>0.81984510775308128</v>
      </c>
      <c r="G41" s="45">
        <v>1.0877284415437032</v>
      </c>
      <c r="H41" s="45">
        <v>1.5822763093567862</v>
      </c>
      <c r="I41" s="45">
        <v>1.48277057234247</v>
      </c>
      <c r="J41" s="45">
        <v>1.4961704121006827</v>
      </c>
      <c r="K41" s="46">
        <v>0.60948387825532768</v>
      </c>
      <c r="M41" s="18" t="str">
        <f t="shared" si="0"/>
        <v>BLUE</v>
      </c>
      <c r="N41" s="17" t="b">
        <f t="shared" si="1"/>
        <v>0</v>
      </c>
      <c r="U41" s="18" t="str">
        <f t="shared" si="2"/>
        <v>BLUE</v>
      </c>
      <c r="V41" s="18">
        <f t="shared" si="3"/>
        <v>0.55253682949822414</v>
      </c>
      <c r="W41" s="18">
        <f t="shared" si="4"/>
        <v>5.6947048757103547E-2</v>
      </c>
    </row>
    <row r="42" spans="1:23" x14ac:dyDescent="0.25">
      <c r="A42" s="12" t="s">
        <v>66</v>
      </c>
      <c r="B42" s="44">
        <v>1.1605358334353648</v>
      </c>
      <c r="C42" s="45">
        <v>1.2123441511092217</v>
      </c>
      <c r="D42" s="45">
        <v>0.44551147654650436</v>
      </c>
      <c r="E42" s="45">
        <v>0.81216557590014726</v>
      </c>
      <c r="F42" s="45">
        <v>0.84033467932442674</v>
      </c>
      <c r="G42" s="45">
        <v>0.96552889350109128</v>
      </c>
      <c r="H42" s="45">
        <v>1.571122076065538</v>
      </c>
      <c r="I42" s="45">
        <v>1.3785901463969383</v>
      </c>
      <c r="J42" s="45">
        <v>1.5100636941371941</v>
      </c>
      <c r="K42" s="46">
        <v>0.55823049052985296</v>
      </c>
      <c r="M42" s="18" t="str">
        <f t="shared" si="0"/>
        <v>BLUE</v>
      </c>
      <c r="N42" s="17" t="b">
        <f t="shared" si="1"/>
        <v>0</v>
      </c>
      <c r="U42" s="18" t="str">
        <f t="shared" si="2"/>
        <v>BLUE</v>
      </c>
      <c r="V42" s="18">
        <f t="shared" si="3"/>
        <v>0.44551147654650436</v>
      </c>
      <c r="W42" s="18">
        <f t="shared" si="4"/>
        <v>0.1127190139833486</v>
      </c>
    </row>
    <row r="43" spans="1:23" x14ac:dyDescent="0.25">
      <c r="A43" s="12" t="s">
        <v>66</v>
      </c>
      <c r="B43" s="44">
        <v>1.2185819953038861</v>
      </c>
      <c r="C43" s="45">
        <v>1.2652235889292927</v>
      </c>
      <c r="D43" s="45">
        <v>0.62942483661718718</v>
      </c>
      <c r="E43" s="45">
        <v>0.47427220912716989</v>
      </c>
      <c r="F43" s="45">
        <v>1.0171024234691297</v>
      </c>
      <c r="G43" s="45">
        <v>1.1015873311238458</v>
      </c>
      <c r="H43" s="45">
        <v>1.5228498043132195</v>
      </c>
      <c r="I43" s="45">
        <v>1.3690809597878777</v>
      </c>
      <c r="J43" s="45">
        <v>1.4971814785373929</v>
      </c>
      <c r="K43" s="46">
        <v>0.7613659499796559</v>
      </c>
      <c r="M43" s="18" t="str">
        <f t="shared" si="0"/>
        <v>BLOOM</v>
      </c>
      <c r="N43" s="17" t="b">
        <f t="shared" si="1"/>
        <v>1</v>
      </c>
      <c r="U43" s="18" t="str">
        <f t="shared" si="2"/>
        <v>BLOOM</v>
      </c>
      <c r="V43" s="18">
        <f t="shared" si="3"/>
        <v>0.47427220912716989</v>
      </c>
      <c r="W43" s="18">
        <f t="shared" si="4"/>
        <v>0.15515262749001729</v>
      </c>
    </row>
    <row r="44" spans="1:23" ht="15.75" thickBot="1" x14ac:dyDescent="0.3">
      <c r="A44" s="12" t="s">
        <v>66</v>
      </c>
      <c r="B44" s="44">
        <v>1.1363814011723221</v>
      </c>
      <c r="C44" s="45">
        <v>1.1836737231204097</v>
      </c>
      <c r="D44" s="45">
        <v>0.45340016876199574</v>
      </c>
      <c r="E44" s="45">
        <v>0.48381118047993277</v>
      </c>
      <c r="F44" s="45">
        <v>0.9607003612944226</v>
      </c>
      <c r="G44" s="45">
        <v>1.0307691154439713</v>
      </c>
      <c r="H44" s="45">
        <v>1.4944008718444115</v>
      </c>
      <c r="I44" s="45">
        <v>1.3275007594574075</v>
      </c>
      <c r="J44" s="45">
        <v>1.4513114370485802</v>
      </c>
      <c r="K44" s="46">
        <v>0.61584372899752593</v>
      </c>
      <c r="M44" s="18" t="str">
        <f t="shared" si="0"/>
        <v>BLUE</v>
      </c>
      <c r="N44" s="17" t="b">
        <f t="shared" si="1"/>
        <v>0</v>
      </c>
      <c r="U44" s="18" t="str">
        <f t="shared" si="2"/>
        <v>BLUE</v>
      </c>
      <c r="V44" s="18">
        <f t="shared" si="3"/>
        <v>0.45340016876199574</v>
      </c>
      <c r="W44" s="18">
        <f t="shared" si="4"/>
        <v>3.0411011717937031E-2</v>
      </c>
    </row>
    <row r="45" spans="1:23" ht="15.75" thickBot="1" x14ac:dyDescent="0.3">
      <c r="A45" s="13" t="s">
        <v>66</v>
      </c>
      <c r="B45" s="47">
        <v>0.9942484659894365</v>
      </c>
      <c r="C45" s="48">
        <v>0.98479159423722384</v>
      </c>
      <c r="D45" s="48">
        <v>0.50681769897341189</v>
      </c>
      <c r="E45" s="48">
        <v>0.73815623788093043</v>
      </c>
      <c r="F45" s="48">
        <v>0.80109443159404303</v>
      </c>
      <c r="G45" s="48">
        <v>1.0413867149854656</v>
      </c>
      <c r="H45" s="48">
        <v>1.332442100198215</v>
      </c>
      <c r="I45" s="48">
        <v>1.3899534817157893</v>
      </c>
      <c r="J45" s="48">
        <v>1.3318979502990389</v>
      </c>
      <c r="K45" s="49">
        <v>0.49397418295861201</v>
      </c>
      <c r="M45" s="19" t="str">
        <f t="shared" si="0"/>
        <v>ANTONIA</v>
      </c>
      <c r="N45" s="21" t="b">
        <f t="shared" si="1"/>
        <v>0</v>
      </c>
      <c r="O45" s="30">
        <f>COUNTIF($N36:$N45,TRUE)/(10 - COUNTIF($N36:$N45,"#N/A"))</f>
        <v>0.4</v>
      </c>
      <c r="U45" s="19" t="str">
        <f t="shared" si="2"/>
        <v>ANTONIA</v>
      </c>
      <c r="V45" s="19">
        <f t="shared" si="3"/>
        <v>0.49397418295861201</v>
      </c>
      <c r="W45" s="19">
        <f t="shared" si="4"/>
        <v>1.2843516014799883E-2</v>
      </c>
    </row>
    <row r="46" spans="1:23" x14ac:dyDescent="0.25">
      <c r="A46" s="11" t="b">
        <v>1</v>
      </c>
      <c r="B46" s="41">
        <v>1.1938967306675563</v>
      </c>
      <c r="C46" s="42">
        <v>1.1836375481870478</v>
      </c>
      <c r="D46" s="42">
        <v>1.1254864654591532</v>
      </c>
      <c r="E46" s="42">
        <v>1.4587440103864042</v>
      </c>
      <c r="F46" s="42">
        <v>0.52235965978318999</v>
      </c>
      <c r="G46" s="42">
        <v>1.1277445825912646</v>
      </c>
      <c r="H46" s="42">
        <v>1.4203805364376723</v>
      </c>
      <c r="I46" s="42">
        <v>1.5276048520171794</v>
      </c>
      <c r="J46" s="42">
        <v>1.5118331677662888</v>
      </c>
      <c r="K46" s="43">
        <v>0.82222162160264756</v>
      </c>
      <c r="M46" s="16" t="b">
        <f t="shared" si="0"/>
        <v>1</v>
      </c>
      <c r="N46" s="20" t="b">
        <f t="shared" si="1"/>
        <v>1</v>
      </c>
      <c r="U46" s="16" t="b">
        <f t="shared" si="2"/>
        <v>1</v>
      </c>
      <c r="V46" s="16">
        <f t="shared" si="3"/>
        <v>0.52235965978318999</v>
      </c>
      <c r="W46" s="16">
        <f t="shared" si="4"/>
        <v>0.29986196181945757</v>
      </c>
    </row>
    <row r="47" spans="1:23" x14ac:dyDescent="0.25">
      <c r="A47" s="12" t="b">
        <v>1</v>
      </c>
      <c r="B47" s="44">
        <v>1.1433546068121003</v>
      </c>
      <c r="C47" s="45">
        <v>1.1773687226952148</v>
      </c>
      <c r="D47" s="45">
        <v>1.1667397654320366</v>
      </c>
      <c r="E47" s="45">
        <v>1.488016170768204</v>
      </c>
      <c r="F47" s="45">
        <v>0.44562092140574316</v>
      </c>
      <c r="G47" s="45">
        <v>1.0235396555022345</v>
      </c>
      <c r="H47" s="45">
        <v>1.3238483307963402</v>
      </c>
      <c r="I47" s="45">
        <v>1.3207876214740608</v>
      </c>
      <c r="J47" s="45">
        <v>1.4679984040187164</v>
      </c>
      <c r="K47" s="46">
        <v>0.81597415201064261</v>
      </c>
      <c r="M47" s="18" t="b">
        <f t="shared" si="0"/>
        <v>1</v>
      </c>
      <c r="N47" s="17" t="b">
        <f t="shared" si="1"/>
        <v>1</v>
      </c>
      <c r="U47" s="18" t="b">
        <f t="shared" si="2"/>
        <v>1</v>
      </c>
      <c r="V47" s="18">
        <f t="shared" si="3"/>
        <v>0.44562092140574316</v>
      </c>
      <c r="W47" s="18">
        <f t="shared" si="4"/>
        <v>0.37035323060489944</v>
      </c>
    </row>
    <row r="48" spans="1:23" x14ac:dyDescent="0.25">
      <c r="A48" s="12" t="b">
        <v>1</v>
      </c>
      <c r="B48" s="44">
        <v>1.2012234304498084</v>
      </c>
      <c r="C48" s="45">
        <v>1.2386402832157943</v>
      </c>
      <c r="D48" s="45">
        <v>1.1568030177014077</v>
      </c>
      <c r="E48" s="45">
        <v>1.4966833931611407</v>
      </c>
      <c r="F48" s="45">
        <v>0.42428981776885283</v>
      </c>
      <c r="G48" s="45">
        <v>1.0543510749138376</v>
      </c>
      <c r="H48" s="45">
        <v>1.4331334773626028</v>
      </c>
      <c r="I48" s="45">
        <v>1.3934339803689106</v>
      </c>
      <c r="J48" s="45">
        <v>1.5244182708071825</v>
      </c>
      <c r="K48" s="46">
        <v>0.84487547564096177</v>
      </c>
      <c r="M48" s="18" t="b">
        <f t="shared" si="0"/>
        <v>1</v>
      </c>
      <c r="N48" s="17" t="b">
        <f t="shared" si="1"/>
        <v>1</v>
      </c>
      <c r="U48" s="18" t="b">
        <f t="shared" si="2"/>
        <v>1</v>
      </c>
      <c r="V48" s="18">
        <f t="shared" si="3"/>
        <v>0.42428981776885283</v>
      </c>
      <c r="W48" s="18">
        <f t="shared" si="4"/>
        <v>0.42058565787210894</v>
      </c>
    </row>
    <row r="49" spans="1:23" x14ac:dyDescent="0.25">
      <c r="A49" s="12" t="b">
        <v>1</v>
      </c>
      <c r="B49" s="44">
        <v>1.1772298807644035</v>
      </c>
      <c r="C49" s="45">
        <v>1.1871341016829884</v>
      </c>
      <c r="D49" s="45">
        <v>1.1797497138903323</v>
      </c>
      <c r="E49" s="45">
        <v>1.4649890012488451</v>
      </c>
      <c r="F49" s="45">
        <v>0.49690286823946905</v>
      </c>
      <c r="G49" s="45">
        <v>1.1494927276435156</v>
      </c>
      <c r="H49" s="45">
        <v>1.3568290463306263</v>
      </c>
      <c r="I49" s="45">
        <v>1.4246627466625108</v>
      </c>
      <c r="J49" s="45">
        <v>1.4802185312629321</v>
      </c>
      <c r="K49" s="46">
        <v>0.87581730604646124</v>
      </c>
      <c r="M49" s="18" t="b">
        <f t="shared" si="0"/>
        <v>1</v>
      </c>
      <c r="N49" s="17" t="b">
        <f t="shared" si="1"/>
        <v>1</v>
      </c>
      <c r="U49" s="18" t="b">
        <f t="shared" si="2"/>
        <v>1</v>
      </c>
      <c r="V49" s="18">
        <f t="shared" si="3"/>
        <v>0.49690286823946905</v>
      </c>
      <c r="W49" s="18">
        <f t="shared" si="4"/>
        <v>0.37891443780699219</v>
      </c>
    </row>
    <row r="50" spans="1:23" x14ac:dyDescent="0.25">
      <c r="A50" s="12" t="b">
        <v>1</v>
      </c>
      <c r="B50" s="44">
        <v>1.183192811382821</v>
      </c>
      <c r="C50" s="45">
        <v>1.1921423542723153</v>
      </c>
      <c r="D50" s="45">
        <v>1.1513546361455975</v>
      </c>
      <c r="E50" s="45">
        <v>1.4891255591821619</v>
      </c>
      <c r="F50" s="45">
        <v>0.47708299654939057</v>
      </c>
      <c r="G50" s="45">
        <v>1.0919762346376742</v>
      </c>
      <c r="H50" s="45">
        <v>1.368710106695793</v>
      </c>
      <c r="I50" s="45">
        <v>1.417311251760061</v>
      </c>
      <c r="J50" s="45">
        <v>1.4804259171658871</v>
      </c>
      <c r="K50" s="46">
        <v>0.84472967030802737</v>
      </c>
      <c r="M50" s="18" t="b">
        <f t="shared" si="0"/>
        <v>1</v>
      </c>
      <c r="N50" s="17" t="b">
        <f t="shared" si="1"/>
        <v>1</v>
      </c>
      <c r="U50" s="18" t="b">
        <f t="shared" si="2"/>
        <v>1</v>
      </c>
      <c r="V50" s="18">
        <f t="shared" si="3"/>
        <v>0.47708299654939057</v>
      </c>
      <c r="W50" s="18">
        <f t="shared" si="4"/>
        <v>0.3676466737586368</v>
      </c>
    </row>
    <row r="51" spans="1:23" x14ac:dyDescent="0.25">
      <c r="A51" s="12" t="b">
        <v>1</v>
      </c>
      <c r="B51" s="44">
        <v>1.2682443347067667</v>
      </c>
      <c r="C51" s="45">
        <v>1.3114057201348179</v>
      </c>
      <c r="D51" s="45">
        <v>1.1489810122861017</v>
      </c>
      <c r="E51" s="45">
        <v>1.5008286675986242</v>
      </c>
      <c r="F51" s="45">
        <v>0.48970433275466618</v>
      </c>
      <c r="G51" s="45">
        <v>1.1067667176959179</v>
      </c>
      <c r="H51" s="45">
        <v>1.5324505695152657</v>
      </c>
      <c r="I51" s="45">
        <v>1.4769893575005484</v>
      </c>
      <c r="J51" s="45">
        <v>1.5937679497926924</v>
      </c>
      <c r="K51" s="46">
        <v>0.89541656394395597</v>
      </c>
      <c r="M51" s="18" t="b">
        <f t="shared" si="0"/>
        <v>1</v>
      </c>
      <c r="N51" s="17" t="b">
        <f t="shared" si="1"/>
        <v>1</v>
      </c>
      <c r="U51" s="18" t="b">
        <f t="shared" si="2"/>
        <v>1</v>
      </c>
      <c r="V51" s="18">
        <f t="shared" si="3"/>
        <v>0.48970433275466618</v>
      </c>
      <c r="W51" s="18">
        <f t="shared" si="4"/>
        <v>0.40571223118928978</v>
      </c>
    </row>
    <row r="52" spans="1:23" x14ac:dyDescent="0.25">
      <c r="A52" s="12" t="b">
        <v>1</v>
      </c>
      <c r="B52" s="44">
        <v>1.4186660365011841</v>
      </c>
      <c r="C52" s="45">
        <v>1.4322089442056518</v>
      </c>
      <c r="D52" s="45">
        <v>1.216396815029122</v>
      </c>
      <c r="E52" s="45">
        <v>1.6126635693094957</v>
      </c>
      <c r="F52" s="45">
        <v>0.58824797890216884</v>
      </c>
      <c r="G52" s="45">
        <v>1.1860364079405583</v>
      </c>
      <c r="H52" s="45">
        <v>1.6423453099492424</v>
      </c>
      <c r="I52" s="45">
        <v>1.5565637179890661</v>
      </c>
      <c r="J52" s="45">
        <v>1.7083707295637949</v>
      </c>
      <c r="K52" s="46">
        <v>0.99825241677344234</v>
      </c>
      <c r="M52" s="18" t="b">
        <f t="shared" si="0"/>
        <v>1</v>
      </c>
      <c r="N52" s="17" t="b">
        <f t="shared" si="1"/>
        <v>1</v>
      </c>
      <c r="U52" s="18" t="b">
        <f t="shared" si="2"/>
        <v>1</v>
      </c>
      <c r="V52" s="18">
        <f t="shared" si="3"/>
        <v>0.58824797890216884</v>
      </c>
      <c r="W52" s="18">
        <f t="shared" si="4"/>
        <v>0.4100044378712735</v>
      </c>
    </row>
    <row r="53" spans="1:23" x14ac:dyDescent="0.25">
      <c r="A53" s="12" t="b">
        <v>1</v>
      </c>
      <c r="B53" s="44">
        <v>1.180486969590036</v>
      </c>
      <c r="C53" s="45">
        <v>1.1994479002754044</v>
      </c>
      <c r="D53" s="45">
        <v>1.0088797025803822</v>
      </c>
      <c r="E53" s="45">
        <v>1.4294163220051379</v>
      </c>
      <c r="F53" s="45">
        <v>0.51178581135885193</v>
      </c>
      <c r="G53" s="45">
        <v>1.0343552445956308</v>
      </c>
      <c r="H53" s="45">
        <v>1.4870592041218966</v>
      </c>
      <c r="I53" s="45">
        <v>1.4308627805058278</v>
      </c>
      <c r="J53" s="45">
        <v>1.5357652242179596</v>
      </c>
      <c r="K53" s="46">
        <v>0.74839140702315077</v>
      </c>
      <c r="M53" s="18" t="b">
        <f t="shared" si="0"/>
        <v>1</v>
      </c>
      <c r="N53" s="17" t="b">
        <f t="shared" si="1"/>
        <v>1</v>
      </c>
      <c r="U53" s="18" t="b">
        <f t="shared" si="2"/>
        <v>1</v>
      </c>
      <c r="V53" s="18">
        <f t="shared" si="3"/>
        <v>0.51178581135885193</v>
      </c>
      <c r="W53" s="18">
        <f t="shared" si="4"/>
        <v>0.23660559566429884</v>
      </c>
    </row>
    <row r="54" spans="1:23" ht="15.75" thickBot="1" x14ac:dyDescent="0.3">
      <c r="A54" s="12" t="b">
        <v>1</v>
      </c>
      <c r="B54" s="44">
        <v>1.3821771305550732</v>
      </c>
      <c r="C54" s="45">
        <v>1.408531427618001</v>
      </c>
      <c r="D54" s="45">
        <v>1.2198816930437675</v>
      </c>
      <c r="E54" s="45">
        <v>1.5881123877056045</v>
      </c>
      <c r="F54" s="45">
        <v>0.54450056904457289</v>
      </c>
      <c r="G54" s="45">
        <v>1.1419894904778898</v>
      </c>
      <c r="H54" s="45">
        <v>1.5986784020253211</v>
      </c>
      <c r="I54" s="45">
        <v>1.4948149556578798</v>
      </c>
      <c r="J54" s="45">
        <v>1.6721325536715006</v>
      </c>
      <c r="K54" s="46">
        <v>0.97578751034885625</v>
      </c>
      <c r="M54" s="18" t="b">
        <f t="shared" si="0"/>
        <v>1</v>
      </c>
      <c r="N54" s="17" t="b">
        <f t="shared" si="1"/>
        <v>1</v>
      </c>
      <c r="U54" s="18" t="b">
        <f t="shared" si="2"/>
        <v>1</v>
      </c>
      <c r="V54" s="18">
        <f t="shared" si="3"/>
        <v>0.54450056904457289</v>
      </c>
      <c r="W54" s="18">
        <f t="shared" si="4"/>
        <v>0.43128694130428336</v>
      </c>
    </row>
    <row r="55" spans="1:23" ht="15.75" thickBot="1" x14ac:dyDescent="0.3">
      <c r="A55" s="13" t="b">
        <v>1</v>
      </c>
      <c r="B55" s="47">
        <v>1.2587719021046315</v>
      </c>
      <c r="C55" s="48">
        <v>1.2945494655572796</v>
      </c>
      <c r="D55" s="48">
        <v>1.0331314654898416</v>
      </c>
      <c r="E55" s="48">
        <v>1.4317561107346326</v>
      </c>
      <c r="F55" s="48">
        <v>0.52967995080894081</v>
      </c>
      <c r="G55" s="48">
        <v>1.1090603347443213</v>
      </c>
      <c r="H55" s="48">
        <v>1.546622801791071</v>
      </c>
      <c r="I55" s="48">
        <v>1.4902053545633018</v>
      </c>
      <c r="J55" s="48">
        <v>1.5707767088908733</v>
      </c>
      <c r="K55" s="49">
        <v>0.8402494947402096</v>
      </c>
      <c r="M55" s="19" t="b">
        <f t="shared" si="0"/>
        <v>1</v>
      </c>
      <c r="N55" s="21" t="b">
        <f t="shared" si="1"/>
        <v>1</v>
      </c>
      <c r="O55" s="30">
        <f>COUNTIF($N46:$N55,TRUE)/(10 - COUNTIF($N46:$N55,"#N/A"))</f>
        <v>1</v>
      </c>
      <c r="U55" s="19" t="b">
        <f t="shared" si="2"/>
        <v>1</v>
      </c>
      <c r="V55" s="19">
        <f t="shared" si="3"/>
        <v>0.52967995080894081</v>
      </c>
      <c r="W55" s="19">
        <f t="shared" si="4"/>
        <v>0.31056954393126879</v>
      </c>
    </row>
    <row r="56" spans="1:23" x14ac:dyDescent="0.25">
      <c r="A56" s="11" t="s">
        <v>67</v>
      </c>
      <c r="B56" s="41">
        <v>1.0780498548655661</v>
      </c>
      <c r="C56" s="42">
        <v>1.3236511530156412</v>
      </c>
      <c r="D56" s="42">
        <v>1.0521839860306132</v>
      </c>
      <c r="E56" s="42">
        <v>1.2263616772273971</v>
      </c>
      <c r="F56" s="42">
        <v>0.73783048659181061</v>
      </c>
      <c r="G56" s="42">
        <v>0.32631702089658321</v>
      </c>
      <c r="H56" s="42">
        <v>1.5225392655660304</v>
      </c>
      <c r="I56" s="42">
        <v>0.7480866545113013</v>
      </c>
      <c r="J56" s="42">
        <v>1.588817782227645</v>
      </c>
      <c r="K56" s="43">
        <v>0.65657756949259682</v>
      </c>
      <c r="M56" s="16" t="str">
        <f t="shared" si="0"/>
        <v>TRUMPET</v>
      </c>
      <c r="N56" s="20" t="b">
        <f t="shared" si="1"/>
        <v>1</v>
      </c>
      <c r="U56" s="16" t="str">
        <f t="shared" si="2"/>
        <v>TRUMPET</v>
      </c>
      <c r="V56" s="16">
        <f t="shared" si="3"/>
        <v>0.32631702089658321</v>
      </c>
      <c r="W56" s="16">
        <f t="shared" si="4"/>
        <v>0.33026054859601361</v>
      </c>
    </row>
    <row r="57" spans="1:23" x14ac:dyDescent="0.25">
      <c r="A57" s="12" t="s">
        <v>67</v>
      </c>
      <c r="B57" s="44">
        <v>1.0726235962929924</v>
      </c>
      <c r="C57" s="45">
        <v>1.299139679705809</v>
      </c>
      <c r="D57" s="45">
        <v>1.0197075385197254</v>
      </c>
      <c r="E57" s="45">
        <v>1.2575928553167757</v>
      </c>
      <c r="F57" s="45">
        <v>0.73917148320480663</v>
      </c>
      <c r="G57" s="45">
        <v>0.31977459828981236</v>
      </c>
      <c r="H57" s="45">
        <v>1.5453503915399476</v>
      </c>
      <c r="I57" s="45">
        <v>0.83393915181538436</v>
      </c>
      <c r="J57" s="45">
        <v>1.5778626541559522</v>
      </c>
      <c r="K57" s="46">
        <v>0.60727562431536808</v>
      </c>
      <c r="M57" s="18" t="str">
        <f t="shared" si="0"/>
        <v>TRUMPET</v>
      </c>
      <c r="N57" s="17" t="b">
        <f t="shared" si="1"/>
        <v>1</v>
      </c>
      <c r="U57" s="18" t="str">
        <f t="shared" si="2"/>
        <v>TRUMPET</v>
      </c>
      <c r="V57" s="18">
        <f t="shared" si="3"/>
        <v>0.31977459828981236</v>
      </c>
      <c r="W57" s="18">
        <f t="shared" si="4"/>
        <v>0.28750102602555572</v>
      </c>
    </row>
    <row r="58" spans="1:23" x14ac:dyDescent="0.25">
      <c r="A58" s="12" t="s">
        <v>67</v>
      </c>
      <c r="B58" s="44">
        <v>1.0582154576130047</v>
      </c>
      <c r="C58" s="45">
        <v>1.2564792484156626</v>
      </c>
      <c r="D58" s="45">
        <v>0.97525126825867403</v>
      </c>
      <c r="E58" s="45">
        <v>1.2147949218781207</v>
      </c>
      <c r="F58" s="45">
        <v>0.70216611941543949</v>
      </c>
      <c r="G58" s="45">
        <v>0.31020462158776285</v>
      </c>
      <c r="H58" s="45">
        <v>1.4863783272782942</v>
      </c>
      <c r="I58" s="45">
        <v>0.76124906090861799</v>
      </c>
      <c r="J58" s="45">
        <v>1.5424177747151875</v>
      </c>
      <c r="K58" s="46">
        <v>0.56292855321739876</v>
      </c>
      <c r="M58" s="18" t="str">
        <f t="shared" si="0"/>
        <v>TRUMPET</v>
      </c>
      <c r="N58" s="17" t="b">
        <f t="shared" si="1"/>
        <v>1</v>
      </c>
      <c r="U58" s="18" t="str">
        <f t="shared" si="2"/>
        <v>TRUMPET</v>
      </c>
      <c r="V58" s="18">
        <f t="shared" si="3"/>
        <v>0.31020462158776285</v>
      </c>
      <c r="W58" s="18">
        <f t="shared" si="4"/>
        <v>0.25272393162963591</v>
      </c>
    </row>
    <row r="59" spans="1:23" x14ac:dyDescent="0.25">
      <c r="A59" s="12" t="s">
        <v>67</v>
      </c>
      <c r="B59" s="44">
        <v>1.0569208855774164</v>
      </c>
      <c r="C59" s="45">
        <v>1.2997957943439076</v>
      </c>
      <c r="D59" s="45">
        <v>0.96006799051310621</v>
      </c>
      <c r="E59" s="45">
        <v>1.1726860355561417</v>
      </c>
      <c r="F59" s="45">
        <v>0.80228245031724077</v>
      </c>
      <c r="G59" s="45">
        <v>0.7578917914595471</v>
      </c>
      <c r="H59" s="45">
        <v>1.6646807970080093</v>
      </c>
      <c r="I59" s="45">
        <v>1.3553206275226162</v>
      </c>
      <c r="J59" s="45">
        <v>1.6168692349582996</v>
      </c>
      <c r="K59" s="46">
        <v>0.6268044357840592</v>
      </c>
      <c r="M59" s="18" t="str">
        <f t="shared" si="0"/>
        <v>ANTONIA</v>
      </c>
      <c r="N59" s="17" t="b">
        <f t="shared" si="1"/>
        <v>0</v>
      </c>
      <c r="U59" s="18" t="str">
        <f t="shared" si="2"/>
        <v>ANTONIA</v>
      </c>
      <c r="V59" s="18">
        <f t="shared" si="3"/>
        <v>0.6268044357840592</v>
      </c>
      <c r="W59" s="18">
        <f t="shared" si="4"/>
        <v>0.1310873556754879</v>
      </c>
    </row>
    <row r="60" spans="1:23" x14ac:dyDescent="0.25">
      <c r="A60" s="12" t="s">
        <v>67</v>
      </c>
      <c r="B60" s="44">
        <v>1.0412907883133131</v>
      </c>
      <c r="C60" s="45">
        <v>1.2985737968807631</v>
      </c>
      <c r="D60" s="45">
        <v>1.0515988983519686</v>
      </c>
      <c r="E60" s="45">
        <v>1.189331972770084</v>
      </c>
      <c r="F60" s="45">
        <v>0.74503601454664403</v>
      </c>
      <c r="G60" s="45">
        <v>0.47020589980812771</v>
      </c>
      <c r="H60" s="45">
        <v>1.5102011027361566</v>
      </c>
      <c r="I60" s="45">
        <v>0.85933537559691675</v>
      </c>
      <c r="J60" s="45">
        <v>1.5576708412413389</v>
      </c>
      <c r="K60" s="46">
        <v>0.67341046907747115</v>
      </c>
      <c r="M60" s="18" t="str">
        <f t="shared" si="0"/>
        <v>TRUMPET</v>
      </c>
      <c r="N60" s="17" t="b">
        <f t="shared" si="1"/>
        <v>1</v>
      </c>
      <c r="U60" s="18" t="str">
        <f t="shared" si="2"/>
        <v>TRUMPET</v>
      </c>
      <c r="V60" s="18">
        <f t="shared" si="3"/>
        <v>0.47020589980812771</v>
      </c>
      <c r="W60" s="18">
        <f t="shared" si="4"/>
        <v>0.20320456926934344</v>
      </c>
    </row>
    <row r="61" spans="1:23" x14ac:dyDescent="0.25">
      <c r="A61" s="12" t="s">
        <v>67</v>
      </c>
      <c r="B61" s="44">
        <v>1.2040512987992102</v>
      </c>
      <c r="C61" s="45">
        <v>1.391906559602079</v>
      </c>
      <c r="D61" s="45">
        <v>1.029342418647196</v>
      </c>
      <c r="E61" s="45">
        <v>1.3287914337626572</v>
      </c>
      <c r="F61" s="45">
        <v>0.59049722687957418</v>
      </c>
      <c r="G61" s="45">
        <v>0.77536825459673886</v>
      </c>
      <c r="H61" s="45">
        <v>1.6380428715163984</v>
      </c>
      <c r="I61" s="45">
        <v>1.0676203657229124</v>
      </c>
      <c r="J61" s="45">
        <v>1.6684419803643684</v>
      </c>
      <c r="K61" s="46">
        <v>0.75970406318901307</v>
      </c>
      <c r="M61" s="18" t="b">
        <f t="shared" si="0"/>
        <v>1</v>
      </c>
      <c r="N61" s="17" t="b">
        <f t="shared" si="1"/>
        <v>0</v>
      </c>
      <c r="U61" s="18" t="b">
        <f t="shared" si="2"/>
        <v>1</v>
      </c>
      <c r="V61" s="18">
        <f t="shared" si="3"/>
        <v>0.59049722687957418</v>
      </c>
      <c r="W61" s="18">
        <f t="shared" si="4"/>
        <v>0.16920683630943889</v>
      </c>
    </row>
    <row r="62" spans="1:23" x14ac:dyDescent="0.25">
      <c r="A62" s="12" t="s">
        <v>67</v>
      </c>
      <c r="B62" s="44">
        <v>0.94113527703278976</v>
      </c>
      <c r="C62" s="45">
        <v>1.0739527613957178</v>
      </c>
      <c r="D62" s="45">
        <v>0.79002623484628176</v>
      </c>
      <c r="E62" s="45">
        <v>1.0903360640180602</v>
      </c>
      <c r="F62" s="45">
        <v>0.73538129261286644</v>
      </c>
      <c r="G62" s="45">
        <v>0.68667951570262786</v>
      </c>
      <c r="H62" s="45">
        <v>1.3646233004773267</v>
      </c>
      <c r="I62" s="45">
        <v>0.96168078362880105</v>
      </c>
      <c r="J62" s="45">
        <v>1.3984719952959204</v>
      </c>
      <c r="K62" s="46">
        <v>0.48462016216390857</v>
      </c>
      <c r="M62" s="18" t="str">
        <f t="shared" si="0"/>
        <v>ANTONIA</v>
      </c>
      <c r="N62" s="17" t="b">
        <f t="shared" si="1"/>
        <v>0</v>
      </c>
      <c r="U62" s="18" t="str">
        <f t="shared" si="2"/>
        <v>ANTONIA</v>
      </c>
      <c r="V62" s="18">
        <f t="shared" si="3"/>
        <v>0.48462016216390857</v>
      </c>
      <c r="W62" s="18">
        <f t="shared" si="4"/>
        <v>0.20205935353871929</v>
      </c>
    </row>
    <row r="63" spans="1:23" x14ac:dyDescent="0.25">
      <c r="A63" s="12" t="s">
        <v>67</v>
      </c>
      <c r="B63" s="44">
        <v>0.94226408195710065</v>
      </c>
      <c r="C63" s="45">
        <v>1.1593122263689122</v>
      </c>
      <c r="D63" s="45">
        <v>0.90981648609856602</v>
      </c>
      <c r="E63" s="45">
        <v>1.0843939522411243</v>
      </c>
      <c r="F63" s="45">
        <v>0.79935788913286199</v>
      </c>
      <c r="G63" s="45">
        <v>0.48253075993534728</v>
      </c>
      <c r="H63" s="45">
        <v>1.4195334551936585</v>
      </c>
      <c r="I63" s="45">
        <v>0.79955424120217622</v>
      </c>
      <c r="J63" s="45">
        <v>1.4647547449296838</v>
      </c>
      <c r="K63" s="46">
        <v>0.50375750038611466</v>
      </c>
      <c r="M63" s="18" t="str">
        <f t="shared" si="0"/>
        <v>TRUMPET</v>
      </c>
      <c r="N63" s="17" t="b">
        <f t="shared" si="1"/>
        <v>1</v>
      </c>
      <c r="U63" s="18" t="str">
        <f t="shared" si="2"/>
        <v>TRUMPET</v>
      </c>
      <c r="V63" s="18">
        <f t="shared" si="3"/>
        <v>0.48253075993534728</v>
      </c>
      <c r="W63" s="18">
        <f t="shared" si="4"/>
        <v>2.122674045076739E-2</v>
      </c>
    </row>
    <row r="64" spans="1:23" ht="15.75" thickBot="1" x14ac:dyDescent="0.3">
      <c r="A64" s="12" t="s">
        <v>67</v>
      </c>
      <c r="B64" s="44">
        <v>1.0288250774716448</v>
      </c>
      <c r="C64" s="45">
        <v>1.184760500836973</v>
      </c>
      <c r="D64" s="45">
        <v>0.87709459501421372</v>
      </c>
      <c r="E64" s="45">
        <v>1.2307610568554461</v>
      </c>
      <c r="F64" s="45">
        <v>0.69261807144608889</v>
      </c>
      <c r="G64" s="45">
        <v>0.601919227496444</v>
      </c>
      <c r="H64" s="45">
        <v>1.4904705854415816</v>
      </c>
      <c r="I64" s="45">
        <v>1.029831579092171</v>
      </c>
      <c r="J64" s="45">
        <v>1.5310884316440136</v>
      </c>
      <c r="K64" s="46">
        <v>0.55654737522214326</v>
      </c>
      <c r="M64" s="18" t="str">
        <f t="shared" si="0"/>
        <v>ANTONIA</v>
      </c>
      <c r="N64" s="17" t="b">
        <f t="shared" si="1"/>
        <v>0</v>
      </c>
      <c r="U64" s="18" t="str">
        <f t="shared" si="2"/>
        <v>ANTONIA</v>
      </c>
      <c r="V64" s="18">
        <f t="shared" si="3"/>
        <v>0.55654737522214326</v>
      </c>
      <c r="W64" s="18">
        <f t="shared" si="4"/>
        <v>4.5371852274300739E-2</v>
      </c>
    </row>
    <row r="65" spans="1:23" ht="15.75" thickBot="1" x14ac:dyDescent="0.3">
      <c r="A65" s="13" t="s">
        <v>67</v>
      </c>
      <c r="B65" s="47">
        <v>0.95132405946198606</v>
      </c>
      <c r="C65" s="48">
        <v>1.1500207901073625</v>
      </c>
      <c r="D65" s="48">
        <v>0.96585319852886131</v>
      </c>
      <c r="E65" s="48">
        <v>1.2093844894467971</v>
      </c>
      <c r="F65" s="48">
        <v>0.65490438210092139</v>
      </c>
      <c r="G65" s="48">
        <v>0.43717220009188623</v>
      </c>
      <c r="H65" s="48">
        <v>1.3737346716394374</v>
      </c>
      <c r="I65" s="48">
        <v>0.79223765819175462</v>
      </c>
      <c r="J65" s="48">
        <v>1.4415222859527743</v>
      </c>
      <c r="K65" s="49">
        <v>0.53634565852900351</v>
      </c>
      <c r="M65" s="19" t="str">
        <f t="shared" si="0"/>
        <v>TRUMPET</v>
      </c>
      <c r="N65" s="21" t="b">
        <f t="shared" si="1"/>
        <v>1</v>
      </c>
      <c r="O65" s="30">
        <f>COUNTIF($N56:$N65,TRUE)/(10 - COUNTIF($N56:$N65,"#N/A"))</f>
        <v>0.6</v>
      </c>
      <c r="U65" s="19" t="str">
        <f t="shared" si="2"/>
        <v>TRUMPET</v>
      </c>
      <c r="V65" s="19">
        <f t="shared" si="3"/>
        <v>0.43717220009188623</v>
      </c>
      <c r="W65" s="19">
        <f t="shared" si="4"/>
        <v>9.9173458437117279E-2</v>
      </c>
    </row>
    <row r="66" spans="1:23" x14ac:dyDescent="0.25">
      <c r="A66" s="11" t="s">
        <v>68</v>
      </c>
      <c r="B66" s="41">
        <v>1.0225673009650518</v>
      </c>
      <c r="C66" s="42">
        <v>0.77110435634901087</v>
      </c>
      <c r="D66" s="42">
        <v>1.8606214580136315</v>
      </c>
      <c r="E66" s="42">
        <v>1.8176231513754761</v>
      </c>
      <c r="F66" s="42">
        <v>1.5409625133596936</v>
      </c>
      <c r="G66" s="42">
        <v>1.7715749223581976</v>
      </c>
      <c r="H66" s="42">
        <v>0.28377266580011795</v>
      </c>
      <c r="I66" s="42">
        <v>1.7328181090187187</v>
      </c>
      <c r="J66" s="42">
        <v>0.94575371480233494</v>
      </c>
      <c r="K66" s="43">
        <v>1.4692565761712464</v>
      </c>
      <c r="M66" s="16" t="str">
        <f t="shared" si="0"/>
        <v>JASON</v>
      </c>
      <c r="N66" s="20" t="b">
        <f t="shared" si="1"/>
        <v>1</v>
      </c>
      <c r="U66" s="16" t="str">
        <f t="shared" si="2"/>
        <v>JASON</v>
      </c>
      <c r="V66" s="16">
        <f t="shared" si="3"/>
        <v>0.28377266580011795</v>
      </c>
      <c r="W66" s="16">
        <f t="shared" si="4"/>
        <v>0.48733169054889292</v>
      </c>
    </row>
    <row r="67" spans="1:23" x14ac:dyDescent="0.25">
      <c r="A67" s="12" t="s">
        <v>68</v>
      </c>
      <c r="B67" s="44">
        <v>1.2560001209356453</v>
      </c>
      <c r="C67" s="45">
        <v>1.0206736983014129</v>
      </c>
      <c r="D67" s="45">
        <v>2.1317207979405079</v>
      </c>
      <c r="E67" s="45">
        <v>2.0900250354156689</v>
      </c>
      <c r="F67" s="45">
        <v>1.8683388395070459</v>
      </c>
      <c r="G67" s="45">
        <v>2.0761221907627547</v>
      </c>
      <c r="H67" s="45">
        <v>0.62717576857070989</v>
      </c>
      <c r="I67" s="45">
        <v>1.984130523282611</v>
      </c>
      <c r="J67" s="45">
        <v>1.2578449500589515</v>
      </c>
      <c r="K67" s="46">
        <v>1.7630189136759409</v>
      </c>
      <c r="M67" s="18" t="str">
        <f t="shared" si="0"/>
        <v>JASON</v>
      </c>
      <c r="N67" s="17" t="b">
        <f t="shared" si="1"/>
        <v>1</v>
      </c>
      <c r="U67" s="18" t="str">
        <f t="shared" si="2"/>
        <v>JASON</v>
      </c>
      <c r="V67" s="18">
        <f t="shared" si="3"/>
        <v>0.62717576857070989</v>
      </c>
      <c r="W67" s="18">
        <f t="shared" si="4"/>
        <v>0.39349792973070297</v>
      </c>
    </row>
    <row r="68" spans="1:23" x14ac:dyDescent="0.25">
      <c r="A68" s="12" t="s">
        <v>68</v>
      </c>
      <c r="B68" s="44">
        <v>1.131863921331141</v>
      </c>
      <c r="C68" s="45">
        <v>0.89640397840139574</v>
      </c>
      <c r="D68" s="45">
        <v>1.9881840590360327</v>
      </c>
      <c r="E68" s="45">
        <v>1.918643478055472</v>
      </c>
      <c r="F68" s="45">
        <v>1.6935411772351712</v>
      </c>
      <c r="G68" s="45">
        <v>1.8955248262993643</v>
      </c>
      <c r="H68" s="45">
        <v>0.42497242001749891</v>
      </c>
      <c r="I68" s="45">
        <v>1.8224035277457291</v>
      </c>
      <c r="J68" s="45">
        <v>1.0879200606243316</v>
      </c>
      <c r="K68" s="46">
        <v>1.5982694963150039</v>
      </c>
      <c r="M68" s="18" t="str">
        <f t="shared" si="0"/>
        <v>JASON</v>
      </c>
      <c r="N68" s="17" t="b">
        <f t="shared" si="1"/>
        <v>1</v>
      </c>
      <c r="U68" s="18" t="str">
        <f t="shared" si="2"/>
        <v>JASON</v>
      </c>
      <c r="V68" s="18">
        <f t="shared" si="3"/>
        <v>0.42497242001749891</v>
      </c>
      <c r="W68" s="18">
        <f t="shared" si="4"/>
        <v>0.47143155838389683</v>
      </c>
    </row>
    <row r="69" spans="1:23" x14ac:dyDescent="0.25">
      <c r="A69" s="12" t="s">
        <v>68</v>
      </c>
      <c r="B69" s="44">
        <v>1.1385628187483365</v>
      </c>
      <c r="C69" s="45">
        <v>0.82941312993486993</v>
      </c>
      <c r="D69" s="45">
        <v>1.9309041712101715</v>
      </c>
      <c r="E69" s="45">
        <v>1.8739152674598054</v>
      </c>
      <c r="F69" s="45">
        <v>1.6345913259909004</v>
      </c>
      <c r="G69" s="45">
        <v>1.9044098922101658</v>
      </c>
      <c r="H69" s="45">
        <v>0.34708293630992121</v>
      </c>
      <c r="I69" s="45">
        <v>1.8419965920496482</v>
      </c>
      <c r="J69" s="45">
        <v>0.94104170251038732</v>
      </c>
      <c r="K69" s="46">
        <v>1.5578124614360416</v>
      </c>
      <c r="M69" s="18" t="str">
        <f t="shared" si="0"/>
        <v>JASON</v>
      </c>
      <c r="N69" s="17" t="b">
        <f t="shared" si="1"/>
        <v>1</v>
      </c>
      <c r="U69" s="18" t="str">
        <f t="shared" si="2"/>
        <v>JASON</v>
      </c>
      <c r="V69" s="18">
        <f t="shared" si="3"/>
        <v>0.34708293630992121</v>
      </c>
      <c r="W69" s="18">
        <f t="shared" si="4"/>
        <v>0.48233019362494872</v>
      </c>
    </row>
    <row r="70" spans="1:23" x14ac:dyDescent="0.25">
      <c r="A70" s="12" t="s">
        <v>68</v>
      </c>
      <c r="B70" s="44">
        <v>0.97386677244630571</v>
      </c>
      <c r="C70" s="45">
        <v>0.67111007379092991</v>
      </c>
      <c r="D70" s="45">
        <v>1.79899118924404</v>
      </c>
      <c r="E70" s="45">
        <v>1.745909589736343</v>
      </c>
      <c r="F70" s="45">
        <v>1.5076027901348217</v>
      </c>
      <c r="G70" s="45">
        <v>1.7705552002656211</v>
      </c>
      <c r="H70" s="45">
        <v>0.31474233768926058</v>
      </c>
      <c r="I70" s="45">
        <v>1.821418187576439</v>
      </c>
      <c r="J70" s="45">
        <v>0.921453819842174</v>
      </c>
      <c r="K70" s="46">
        <v>1.4285121253173094</v>
      </c>
      <c r="M70" s="18" t="str">
        <f t="shared" ref="M70:M105" si="5">INDEX($B$5:$K$5,MATCH(MIN($B70:$K70),$B70:$K70,0))</f>
        <v>JASON</v>
      </c>
      <c r="N70" s="17" t="b">
        <f t="shared" ref="N70:N105" si="6">$M70 = $A70</f>
        <v>1</v>
      </c>
      <c r="U70" s="18" t="str">
        <f t="shared" ref="U70:U105" si="7">INDEX($B$5:$K$5,MATCH(MIN($B70:$K70),$B70:$K70,0))</f>
        <v>JASON</v>
      </c>
      <c r="V70" s="18">
        <f t="shared" si="3"/>
        <v>0.31474233768926058</v>
      </c>
      <c r="W70" s="18">
        <f t="shared" si="4"/>
        <v>0.35636773610166933</v>
      </c>
    </row>
    <row r="71" spans="1:23" x14ac:dyDescent="0.25">
      <c r="A71" s="12" t="s">
        <v>68</v>
      </c>
      <c r="B71" s="44">
        <v>0.87401067031236934</v>
      </c>
      <c r="C71" s="45">
        <v>0.58571757809758407</v>
      </c>
      <c r="D71" s="45">
        <v>1.5401497666701123</v>
      </c>
      <c r="E71" s="45">
        <v>1.5232598478574271</v>
      </c>
      <c r="F71" s="45">
        <v>1.379105173406376</v>
      </c>
      <c r="G71" s="45">
        <v>1.6629170225756038</v>
      </c>
      <c r="H71" s="45">
        <v>0.76981928877807093</v>
      </c>
      <c r="I71" s="45">
        <v>1.8923417374239129</v>
      </c>
      <c r="J71" s="45">
        <v>0.58669421044133463</v>
      </c>
      <c r="K71" s="46">
        <v>1.2325250621995341</v>
      </c>
      <c r="M71" s="18" t="str">
        <f t="shared" si="5"/>
        <v>MISSISSIPPI</v>
      </c>
      <c r="N71" s="17" t="b">
        <f t="shared" si="6"/>
        <v>0</v>
      </c>
      <c r="U71" s="18" t="str">
        <f t="shared" si="7"/>
        <v>MISSISSIPPI</v>
      </c>
      <c r="V71" s="18">
        <f t="shared" ref="V71:V105" si="8">MIN(B71:K71)</f>
        <v>0.58571757809758407</v>
      </c>
      <c r="W71" s="18">
        <f t="shared" ref="W71:W105" si="9">SMALL(B71:K71,2)-V71</f>
        <v>9.7663234375056085E-4</v>
      </c>
    </row>
    <row r="72" spans="1:23" x14ac:dyDescent="0.25">
      <c r="A72" s="12" t="s">
        <v>68</v>
      </c>
      <c r="B72" s="44">
        <v>0.97636598775009842</v>
      </c>
      <c r="C72" s="45">
        <v>0.8218514264919704</v>
      </c>
      <c r="D72" s="45">
        <v>1.7171546456573972</v>
      </c>
      <c r="E72" s="45">
        <v>1.6677975697250336</v>
      </c>
      <c r="F72" s="45">
        <v>1.3635909279487102</v>
      </c>
      <c r="G72" s="45">
        <v>1.5255570345848151</v>
      </c>
      <c r="H72" s="45">
        <v>0.45944406058598813</v>
      </c>
      <c r="I72" s="45">
        <v>1.4316089438928294</v>
      </c>
      <c r="J72" s="45">
        <v>1.1087592533528408</v>
      </c>
      <c r="K72" s="46">
        <v>1.292034395262365</v>
      </c>
      <c r="M72" s="18" t="str">
        <f t="shared" si="5"/>
        <v>JASON</v>
      </c>
      <c r="N72" s="17" t="b">
        <f t="shared" si="6"/>
        <v>1</v>
      </c>
      <c r="U72" s="18" t="str">
        <f t="shared" si="7"/>
        <v>JASON</v>
      </c>
      <c r="V72" s="18">
        <f t="shared" si="8"/>
        <v>0.45944406058598813</v>
      </c>
      <c r="W72" s="18">
        <f t="shared" si="9"/>
        <v>0.36240736590598227</v>
      </c>
    </row>
    <row r="73" spans="1:23" x14ac:dyDescent="0.25">
      <c r="A73" s="12" t="s">
        <v>68</v>
      </c>
      <c r="B73" s="44">
        <v>0.82910364758515198</v>
      </c>
      <c r="C73" s="45">
        <v>0.61591146587250023</v>
      </c>
      <c r="D73" s="45">
        <v>1.5460845928144358</v>
      </c>
      <c r="E73" s="45">
        <v>1.5943975410600355</v>
      </c>
      <c r="F73" s="45">
        <v>1.2418519969504349</v>
      </c>
      <c r="G73" s="45">
        <v>1.4087825394050135</v>
      </c>
      <c r="H73" s="45">
        <v>0.44041074708882094</v>
      </c>
      <c r="I73" s="45">
        <v>1.395193218037317</v>
      </c>
      <c r="J73" s="45">
        <v>0.7906461705212473</v>
      </c>
      <c r="K73" s="46">
        <v>1.135385810019087</v>
      </c>
      <c r="M73" s="18" t="str">
        <f t="shared" si="5"/>
        <v>JASON</v>
      </c>
      <c r="N73" s="17" t="b">
        <f t="shared" si="6"/>
        <v>1</v>
      </c>
      <c r="U73" s="18" t="str">
        <f t="shared" si="7"/>
        <v>JASON</v>
      </c>
      <c r="V73" s="18">
        <f t="shared" si="8"/>
        <v>0.44041074708882094</v>
      </c>
      <c r="W73" s="18">
        <f t="shared" si="9"/>
        <v>0.17550071878367929</v>
      </c>
    </row>
    <row r="74" spans="1:23" ht="15.75" thickBot="1" x14ac:dyDescent="0.3">
      <c r="A74" s="12" t="s">
        <v>68</v>
      </c>
      <c r="B74" s="44">
        <v>0.60151789487983964</v>
      </c>
      <c r="C74" s="45">
        <v>0.45453583147495735</v>
      </c>
      <c r="D74" s="45">
        <v>1.3242574879992193</v>
      </c>
      <c r="E74" s="45">
        <v>1.3964062420541006</v>
      </c>
      <c r="F74" s="45">
        <v>1.0975920341724319</v>
      </c>
      <c r="G74" s="45">
        <v>1.3162079441216863</v>
      </c>
      <c r="H74" s="45">
        <v>0.71478931667999124</v>
      </c>
      <c r="I74" s="45">
        <v>1.4873628961425658</v>
      </c>
      <c r="J74" s="45">
        <v>0.51100190856674221</v>
      </c>
      <c r="K74" s="46">
        <v>0.93133852308053688</v>
      </c>
      <c r="M74" s="18" t="str">
        <f t="shared" si="5"/>
        <v>MISSISSIPPI</v>
      </c>
      <c r="N74" s="17" t="b">
        <f t="shared" si="6"/>
        <v>0</v>
      </c>
      <c r="U74" s="18" t="str">
        <f t="shared" si="7"/>
        <v>MISSISSIPPI</v>
      </c>
      <c r="V74" s="18">
        <f t="shared" si="8"/>
        <v>0.45453583147495735</v>
      </c>
      <c r="W74" s="18">
        <f t="shared" si="9"/>
        <v>5.6466077091784861E-2</v>
      </c>
    </row>
    <row r="75" spans="1:23" ht="15.75" thickBot="1" x14ac:dyDescent="0.3">
      <c r="A75" s="13" t="s">
        <v>68</v>
      </c>
      <c r="B75" s="47">
        <v>1.0777128317129543</v>
      </c>
      <c r="C75" s="48">
        <v>0.85710269676398798</v>
      </c>
      <c r="D75" s="48">
        <v>1.8201534850704144</v>
      </c>
      <c r="E75" s="48">
        <v>1.7845262645169961</v>
      </c>
      <c r="F75" s="48">
        <v>1.474277496484363</v>
      </c>
      <c r="G75" s="48">
        <v>1.6731722968712666</v>
      </c>
      <c r="H75" s="48">
        <v>0.41491889051586534</v>
      </c>
      <c r="I75" s="48">
        <v>1.5985357939887583</v>
      </c>
      <c r="J75" s="48">
        <v>1.1407064108740961</v>
      </c>
      <c r="K75" s="49">
        <v>1.4184813088800505</v>
      </c>
      <c r="M75" s="19" t="str">
        <f t="shared" si="5"/>
        <v>JASON</v>
      </c>
      <c r="N75" s="21" t="b">
        <f t="shared" si="6"/>
        <v>1</v>
      </c>
      <c r="O75" s="30">
        <f>COUNTIF($N66:$N75,TRUE)/(10 - COUNTIF($N66:$N75,"#N/A"))</f>
        <v>0.8</v>
      </c>
      <c r="U75" s="19" t="str">
        <f t="shared" si="7"/>
        <v>JASON</v>
      </c>
      <c r="V75" s="19">
        <f t="shared" si="8"/>
        <v>0.41491889051586534</v>
      </c>
      <c r="W75" s="19">
        <f t="shared" si="9"/>
        <v>0.44218380624812265</v>
      </c>
    </row>
    <row r="76" spans="1:23" x14ac:dyDescent="0.25">
      <c r="A76" s="11" t="s">
        <v>69</v>
      </c>
      <c r="B76" s="41">
        <v>1.455149406092626</v>
      </c>
      <c r="C76" s="42">
        <v>1.6968677609607463</v>
      </c>
      <c r="D76" s="42">
        <v>1.606744752550324</v>
      </c>
      <c r="E76" s="42">
        <v>1.6413495532355677</v>
      </c>
      <c r="F76" s="42">
        <v>1.4141572644374958</v>
      </c>
      <c r="G76" s="42">
        <v>0.93497571641387345</v>
      </c>
      <c r="H76" s="42">
        <v>1.7086516176217506</v>
      </c>
      <c r="I76" s="42">
        <v>0.52297525705283243</v>
      </c>
      <c r="J76" s="42">
        <v>1.8771689083102905</v>
      </c>
      <c r="K76" s="43">
        <v>1.3118642795466811</v>
      </c>
      <c r="M76" s="16" t="str">
        <f t="shared" si="5"/>
        <v>SCOTT</v>
      </c>
      <c r="N76" s="20" t="b">
        <f t="shared" si="6"/>
        <v>1</v>
      </c>
      <c r="U76" s="16" t="str">
        <f t="shared" si="7"/>
        <v>SCOTT</v>
      </c>
      <c r="V76" s="16">
        <f t="shared" si="8"/>
        <v>0.52297525705283243</v>
      </c>
      <c r="W76" s="16">
        <f t="shared" si="9"/>
        <v>0.41200045936104102</v>
      </c>
    </row>
    <row r="77" spans="1:23" x14ac:dyDescent="0.25">
      <c r="A77" s="12" t="s">
        <v>69</v>
      </c>
      <c r="B77" s="44">
        <v>0.97405661519356768</v>
      </c>
      <c r="C77" s="45">
        <v>1.2432852864898876</v>
      </c>
      <c r="D77" s="45">
        <v>1.0438526522179206</v>
      </c>
      <c r="E77" s="45">
        <v>1.1856674448341338</v>
      </c>
      <c r="F77" s="45">
        <v>0.98204145805780041</v>
      </c>
      <c r="G77" s="45">
        <v>0.55214175106567209</v>
      </c>
      <c r="H77" s="45">
        <v>1.4968148533900052</v>
      </c>
      <c r="I77" s="45">
        <v>0.79526203598101441</v>
      </c>
      <c r="J77" s="45">
        <v>1.5250024222251872</v>
      </c>
      <c r="K77" s="46">
        <v>0.66981126863670826</v>
      </c>
      <c r="M77" s="18" t="str">
        <f t="shared" si="5"/>
        <v>TRUMPET</v>
      </c>
      <c r="N77" s="17" t="b">
        <f t="shared" si="6"/>
        <v>0</v>
      </c>
      <c r="U77" s="18" t="str">
        <f t="shared" si="7"/>
        <v>TRUMPET</v>
      </c>
      <c r="V77" s="18">
        <f t="shared" si="8"/>
        <v>0.55214175106567209</v>
      </c>
      <c r="W77" s="18">
        <f t="shared" si="9"/>
        <v>0.11766951757103616</v>
      </c>
    </row>
    <row r="78" spans="1:23" x14ac:dyDescent="0.25">
      <c r="A78" s="12" t="s">
        <v>69</v>
      </c>
      <c r="B78" s="44">
        <v>1.3633812270229841</v>
      </c>
      <c r="C78" s="45">
        <v>1.6168352635138428</v>
      </c>
      <c r="D78" s="45">
        <v>1.491583005214665</v>
      </c>
      <c r="E78" s="45">
        <v>1.5939891420041952</v>
      </c>
      <c r="F78" s="45">
        <v>1.2425503842881829</v>
      </c>
      <c r="G78" s="45">
        <v>0.8093263433533695</v>
      </c>
      <c r="H78" s="45">
        <v>1.6477523375752239</v>
      </c>
      <c r="I78" s="45">
        <v>0.38231373182279205</v>
      </c>
      <c r="J78" s="45">
        <v>1.7874206642818506</v>
      </c>
      <c r="K78" s="46">
        <v>1.183474350464562</v>
      </c>
      <c r="M78" s="18" t="str">
        <f t="shared" si="5"/>
        <v>SCOTT</v>
      </c>
      <c r="N78" s="17" t="b">
        <f t="shared" si="6"/>
        <v>1</v>
      </c>
      <c r="U78" s="18" t="str">
        <f t="shared" si="7"/>
        <v>SCOTT</v>
      </c>
      <c r="V78" s="18">
        <f t="shared" si="8"/>
        <v>0.38231373182279205</v>
      </c>
      <c r="W78" s="18">
        <f t="shared" si="9"/>
        <v>0.42701261153057746</v>
      </c>
    </row>
    <row r="79" spans="1:23" x14ac:dyDescent="0.25">
      <c r="A79" s="12" t="s">
        <v>69</v>
      </c>
      <c r="B79" s="44">
        <v>1.0795877782655865</v>
      </c>
      <c r="C79" s="45">
        <v>1.2721485859459822</v>
      </c>
      <c r="D79" s="45">
        <v>1.2140281131776549</v>
      </c>
      <c r="E79" s="45">
        <v>1.3589282412850396</v>
      </c>
      <c r="F79" s="45">
        <v>1.0582795413399679</v>
      </c>
      <c r="G79" s="45">
        <v>0.80954921164967808</v>
      </c>
      <c r="H79" s="45">
        <v>1.3843418186540217</v>
      </c>
      <c r="I79" s="45">
        <v>0.47949299847519233</v>
      </c>
      <c r="J79" s="45">
        <v>1.5126115799122148</v>
      </c>
      <c r="K79" s="46">
        <v>0.89651382693176707</v>
      </c>
      <c r="M79" s="18" t="str">
        <f t="shared" si="5"/>
        <v>SCOTT</v>
      </c>
      <c r="N79" s="17" t="b">
        <f t="shared" si="6"/>
        <v>1</v>
      </c>
      <c r="U79" s="18" t="str">
        <f t="shared" si="7"/>
        <v>SCOTT</v>
      </c>
      <c r="V79" s="18">
        <f t="shared" si="8"/>
        <v>0.47949299847519233</v>
      </c>
      <c r="W79" s="18">
        <f t="shared" si="9"/>
        <v>0.33005621317448575</v>
      </c>
    </row>
    <row r="80" spans="1:23" x14ac:dyDescent="0.25">
      <c r="A80" s="12" t="s">
        <v>69</v>
      </c>
      <c r="B80" s="44">
        <v>1.165539080953867</v>
      </c>
      <c r="C80" s="45">
        <v>1.3455941729952192</v>
      </c>
      <c r="D80" s="45">
        <v>1.0508172702310858</v>
      </c>
      <c r="E80" s="45">
        <v>1.2693993640663932</v>
      </c>
      <c r="F80" s="45">
        <v>0.99100331887153403</v>
      </c>
      <c r="G80" s="45">
        <v>0.71619890301268763</v>
      </c>
      <c r="H80" s="45">
        <v>1.543218892557964</v>
      </c>
      <c r="I80" s="45">
        <v>0.59465990828872528</v>
      </c>
      <c r="J80" s="45">
        <v>1.5984661797452817</v>
      </c>
      <c r="K80" s="46">
        <v>0.77282177210137426</v>
      </c>
      <c r="M80" s="18" t="str">
        <f t="shared" si="5"/>
        <v>SCOTT</v>
      </c>
      <c r="N80" s="17" t="b">
        <f t="shared" si="6"/>
        <v>1</v>
      </c>
      <c r="U80" s="18" t="str">
        <f t="shared" si="7"/>
        <v>SCOTT</v>
      </c>
      <c r="V80" s="18">
        <f t="shared" si="8"/>
        <v>0.59465990828872528</v>
      </c>
      <c r="W80" s="18">
        <f t="shared" si="9"/>
        <v>0.12153899472396235</v>
      </c>
    </row>
    <row r="81" spans="1:23" x14ac:dyDescent="0.25">
      <c r="A81" s="12" t="s">
        <v>69</v>
      </c>
      <c r="B81" s="44">
        <v>1.2294272775229194</v>
      </c>
      <c r="C81" s="45">
        <v>1.4411028167120539</v>
      </c>
      <c r="D81" s="45">
        <v>1.1146519724758983</v>
      </c>
      <c r="E81" s="45">
        <v>1.3877608914022603</v>
      </c>
      <c r="F81" s="45">
        <v>0.85719285284000146</v>
      </c>
      <c r="G81" s="45">
        <v>0.5805611581405169</v>
      </c>
      <c r="H81" s="45">
        <v>1.5967113884314799</v>
      </c>
      <c r="I81" s="45">
        <v>0.50129910569041569</v>
      </c>
      <c r="J81" s="45">
        <v>1.6840349845471494</v>
      </c>
      <c r="K81" s="46">
        <v>0.83488069765098472</v>
      </c>
      <c r="M81" s="18" t="str">
        <f t="shared" si="5"/>
        <v>SCOTT</v>
      </c>
      <c r="N81" s="17" t="b">
        <f t="shared" si="6"/>
        <v>1</v>
      </c>
      <c r="U81" s="18" t="str">
        <f t="shared" si="7"/>
        <v>SCOTT</v>
      </c>
      <c r="V81" s="18">
        <f t="shared" si="8"/>
        <v>0.50129910569041569</v>
      </c>
      <c r="W81" s="18">
        <f t="shared" si="9"/>
        <v>7.9262052450101206E-2</v>
      </c>
    </row>
    <row r="82" spans="1:23" x14ac:dyDescent="0.25">
      <c r="A82" s="12" t="s">
        <v>69</v>
      </c>
      <c r="B82" s="44">
        <v>1.2244778544103645</v>
      </c>
      <c r="C82" s="45">
        <v>1.4599297859303764</v>
      </c>
      <c r="D82" s="45">
        <v>1.2290518621945075</v>
      </c>
      <c r="E82" s="45">
        <v>1.4244599913199321</v>
      </c>
      <c r="F82" s="45">
        <v>1.0749494630508845</v>
      </c>
      <c r="G82" s="45">
        <v>0.65554227422118083</v>
      </c>
      <c r="H82" s="45">
        <v>1.5887856717768065</v>
      </c>
      <c r="I82" s="45">
        <v>0.40453586791149032</v>
      </c>
      <c r="J82" s="45">
        <v>1.6611380934488973</v>
      </c>
      <c r="K82" s="46">
        <v>0.94063195750979622</v>
      </c>
      <c r="M82" s="18" t="str">
        <f t="shared" si="5"/>
        <v>SCOTT</v>
      </c>
      <c r="N82" s="17" t="b">
        <f t="shared" si="6"/>
        <v>1</v>
      </c>
      <c r="U82" s="18" t="str">
        <f t="shared" si="7"/>
        <v>SCOTT</v>
      </c>
      <c r="V82" s="18">
        <f t="shared" si="8"/>
        <v>0.40453586791149032</v>
      </c>
      <c r="W82" s="18">
        <f t="shared" si="9"/>
        <v>0.25100640630969051</v>
      </c>
    </row>
    <row r="83" spans="1:23" x14ac:dyDescent="0.25">
      <c r="A83" s="12" t="s">
        <v>69</v>
      </c>
      <c r="B83" s="44">
        <v>1.0935761239066737</v>
      </c>
      <c r="C83" s="45">
        <v>1.2535585545436687</v>
      </c>
      <c r="D83" s="45">
        <v>0.98313490193693276</v>
      </c>
      <c r="E83" s="45">
        <v>1.2964215611653367</v>
      </c>
      <c r="F83" s="45">
        <v>0.79787438386718157</v>
      </c>
      <c r="G83" s="45">
        <v>0.65647156622529923</v>
      </c>
      <c r="H83" s="45">
        <v>1.4600852871330874</v>
      </c>
      <c r="I83" s="45">
        <v>0.73568304398400608</v>
      </c>
      <c r="J83" s="45">
        <v>1.4903512044009741</v>
      </c>
      <c r="K83" s="46">
        <v>0.65770165625078403</v>
      </c>
      <c r="M83" s="18" t="str">
        <f t="shared" si="5"/>
        <v>TRUMPET</v>
      </c>
      <c r="N83" s="17" t="b">
        <f t="shared" si="6"/>
        <v>0</v>
      </c>
      <c r="U83" s="18" t="str">
        <f t="shared" si="7"/>
        <v>TRUMPET</v>
      </c>
      <c r="V83" s="18">
        <f t="shared" si="8"/>
        <v>0.65647156622529923</v>
      </c>
      <c r="W83" s="18">
        <f t="shared" si="9"/>
        <v>1.230090025484798E-3</v>
      </c>
    </row>
    <row r="84" spans="1:23" ht="15.75" thickBot="1" x14ac:dyDescent="0.3">
      <c r="A84" s="12" t="s">
        <v>69</v>
      </c>
      <c r="B84" s="44">
        <v>1.0785940450715892</v>
      </c>
      <c r="C84" s="45">
        <v>1.3475011641503249</v>
      </c>
      <c r="D84" s="45">
        <v>1.0720715879853637</v>
      </c>
      <c r="E84" s="45">
        <v>1.249781469663007</v>
      </c>
      <c r="F84" s="45">
        <v>0.98881356656580321</v>
      </c>
      <c r="G84" s="45">
        <v>0.48236220971916255</v>
      </c>
      <c r="H84" s="45">
        <v>1.5160446288123011</v>
      </c>
      <c r="I84" s="45">
        <v>0.49189435200102655</v>
      </c>
      <c r="J84" s="45">
        <v>1.5935435868150154</v>
      </c>
      <c r="K84" s="46">
        <v>0.77212188054804709</v>
      </c>
      <c r="M84" s="18" t="str">
        <f t="shared" si="5"/>
        <v>TRUMPET</v>
      </c>
      <c r="N84" s="17" t="b">
        <f t="shared" si="6"/>
        <v>0</v>
      </c>
      <c r="U84" s="18" t="str">
        <f t="shared" si="7"/>
        <v>TRUMPET</v>
      </c>
      <c r="V84" s="18">
        <f t="shared" si="8"/>
        <v>0.48236220971916255</v>
      </c>
      <c r="W84" s="18">
        <f t="shared" si="9"/>
        <v>9.5321422818639978E-3</v>
      </c>
    </row>
    <row r="85" spans="1:23" ht="15.75" thickBot="1" x14ac:dyDescent="0.3">
      <c r="A85" s="13" t="s">
        <v>69</v>
      </c>
      <c r="B85" s="47">
        <v>0.87474744947636085</v>
      </c>
      <c r="C85" s="48">
        <v>1.0683862608578418</v>
      </c>
      <c r="D85" s="48">
        <v>1.0990876975846011</v>
      </c>
      <c r="E85" s="48">
        <v>1.2559585462774865</v>
      </c>
      <c r="F85" s="48">
        <v>0.89372219354907245</v>
      </c>
      <c r="G85" s="48">
        <v>0.72812356795105648</v>
      </c>
      <c r="H85" s="48">
        <v>1.2298527746049523</v>
      </c>
      <c r="I85" s="48">
        <v>0.64917356502418222</v>
      </c>
      <c r="J85" s="48">
        <v>1.3190175289633137</v>
      </c>
      <c r="K85" s="49">
        <v>0.67721637499310339</v>
      </c>
      <c r="M85" s="19" t="str">
        <f t="shared" si="5"/>
        <v>SCOTT</v>
      </c>
      <c r="N85" s="21" t="b">
        <f t="shared" si="6"/>
        <v>1</v>
      </c>
      <c r="O85" s="30">
        <f>COUNTIF($N76:$N85,TRUE)/(10 - COUNTIF($N76:$N85,"#N/A"))</f>
        <v>0.7</v>
      </c>
      <c r="U85" s="19" t="str">
        <f t="shared" si="7"/>
        <v>SCOTT</v>
      </c>
      <c r="V85" s="19">
        <f t="shared" si="8"/>
        <v>0.64917356502418222</v>
      </c>
      <c r="W85" s="19">
        <f t="shared" si="9"/>
        <v>2.8042809968921167E-2</v>
      </c>
    </row>
    <row r="86" spans="1:23" x14ac:dyDescent="0.25">
      <c r="A86" s="11" t="s">
        <v>70</v>
      </c>
      <c r="B86" s="41">
        <v>0.8743018282695787</v>
      </c>
      <c r="C86" s="42">
        <v>0.69488214411960081</v>
      </c>
      <c r="D86" s="42">
        <v>1.8391375857968297</v>
      </c>
      <c r="E86" s="42">
        <v>1.8323950208200002</v>
      </c>
      <c r="F86" s="42">
        <v>1.5614407952344496</v>
      </c>
      <c r="G86" s="42">
        <v>1.7131965581421027</v>
      </c>
      <c r="H86" s="42">
        <v>0.3596383774582293</v>
      </c>
      <c r="I86" s="42">
        <v>1.6640205316009717</v>
      </c>
      <c r="J86" s="42">
        <v>0.77541247519796352</v>
      </c>
      <c r="K86" s="43">
        <v>1.4418325416362103</v>
      </c>
      <c r="M86" s="16" t="str">
        <f t="shared" si="5"/>
        <v>JASON</v>
      </c>
      <c r="N86" s="20" t="b">
        <f t="shared" si="6"/>
        <v>0</v>
      </c>
      <c r="U86" s="16" t="str">
        <f t="shared" si="7"/>
        <v>JASON</v>
      </c>
      <c r="V86" s="16">
        <f t="shared" si="8"/>
        <v>0.3596383774582293</v>
      </c>
      <c r="W86" s="16">
        <f t="shared" si="9"/>
        <v>0.33524376666137151</v>
      </c>
    </row>
    <row r="87" spans="1:23" x14ac:dyDescent="0.25">
      <c r="A87" s="12" t="s">
        <v>70</v>
      </c>
      <c r="B87" s="44">
        <v>0.85389377410244482</v>
      </c>
      <c r="C87" s="45">
        <v>0.70918924524626681</v>
      </c>
      <c r="D87" s="45">
        <v>1.5412071875050983</v>
      </c>
      <c r="E87" s="45">
        <v>1.4979342233346322</v>
      </c>
      <c r="F87" s="45">
        <v>1.3371201020928214</v>
      </c>
      <c r="G87" s="45">
        <v>1.5085815046172271</v>
      </c>
      <c r="H87" s="45">
        <v>0.75265500716105793</v>
      </c>
      <c r="I87" s="45">
        <v>1.5691755703878376</v>
      </c>
      <c r="J87" s="45">
        <v>0.35989905476025646</v>
      </c>
      <c r="K87" s="46">
        <v>1.1676344587422487</v>
      </c>
      <c r="M87" s="18" t="str">
        <f t="shared" si="5"/>
        <v>DAVE</v>
      </c>
      <c r="N87" s="17" t="b">
        <f t="shared" si="6"/>
        <v>1</v>
      </c>
      <c r="U87" s="18" t="str">
        <f t="shared" si="7"/>
        <v>DAVE</v>
      </c>
      <c r="V87" s="18">
        <f t="shared" si="8"/>
        <v>0.35989905476025646</v>
      </c>
      <c r="W87" s="18">
        <f t="shared" si="9"/>
        <v>0.34929019048601034</v>
      </c>
    </row>
    <row r="88" spans="1:23" x14ac:dyDescent="0.25">
      <c r="A88" s="12" t="s">
        <v>70</v>
      </c>
      <c r="B88" s="44">
        <v>0.84698152677556238</v>
      </c>
      <c r="C88" s="45">
        <v>0.58596485118094954</v>
      </c>
      <c r="D88" s="45">
        <v>1.6708580004420819</v>
      </c>
      <c r="E88" s="45">
        <v>1.6500807455310273</v>
      </c>
      <c r="F88" s="45">
        <v>1.3600000008674089</v>
      </c>
      <c r="G88" s="45">
        <v>1.572005270053445</v>
      </c>
      <c r="H88" s="45">
        <v>0.29609782836942683</v>
      </c>
      <c r="I88" s="45">
        <v>1.5742382272673341</v>
      </c>
      <c r="J88" s="45">
        <v>0.61748843319738067</v>
      </c>
      <c r="K88" s="46">
        <v>1.2497506909495375</v>
      </c>
      <c r="M88" s="18" t="str">
        <f t="shared" si="5"/>
        <v>JASON</v>
      </c>
      <c r="N88" s="17" t="b">
        <f t="shared" si="6"/>
        <v>0</v>
      </c>
      <c r="U88" s="18" t="str">
        <f t="shared" si="7"/>
        <v>JASON</v>
      </c>
      <c r="V88" s="18">
        <f t="shared" si="8"/>
        <v>0.29609782836942683</v>
      </c>
      <c r="W88" s="18">
        <f t="shared" si="9"/>
        <v>0.28986702281152271</v>
      </c>
    </row>
    <row r="89" spans="1:23" x14ac:dyDescent="0.25">
      <c r="A89" s="12" t="s">
        <v>70</v>
      </c>
      <c r="B89" s="44">
        <v>1.0177886059760382</v>
      </c>
      <c r="C89" s="45">
        <v>1.1934937043758809</v>
      </c>
      <c r="D89" s="45">
        <v>0.93695433590884813</v>
      </c>
      <c r="E89" s="45">
        <v>1.0093839744425905</v>
      </c>
      <c r="F89" s="45">
        <v>1.1378915372052056</v>
      </c>
      <c r="G89" s="45">
        <v>1.1739362941849909</v>
      </c>
      <c r="H89" s="45">
        <v>1.5949911441879814</v>
      </c>
      <c r="I89" s="45">
        <v>1.6597407793081935</v>
      </c>
      <c r="J89" s="45">
        <v>1.2982567623538561</v>
      </c>
      <c r="K89" s="46">
        <v>0.86255612815241589</v>
      </c>
      <c r="M89" s="18" t="str">
        <f t="shared" si="5"/>
        <v>ANTONIA</v>
      </c>
      <c r="N89" s="17" t="b">
        <f t="shared" si="6"/>
        <v>0</v>
      </c>
      <c r="U89" s="18" t="str">
        <f t="shared" si="7"/>
        <v>ANTONIA</v>
      </c>
      <c r="V89" s="18">
        <f t="shared" si="8"/>
        <v>0.86255612815241589</v>
      </c>
      <c r="W89" s="18">
        <f t="shared" si="9"/>
        <v>7.4398207756432244E-2</v>
      </c>
    </row>
    <row r="90" spans="1:23" x14ac:dyDescent="0.25">
      <c r="A90" s="12" t="s">
        <v>70</v>
      </c>
      <c r="B90" s="44">
        <v>0.88815695530101546</v>
      </c>
      <c r="C90" s="45">
        <v>0.72996147547032131</v>
      </c>
      <c r="D90" s="45">
        <v>1.3545302050839445</v>
      </c>
      <c r="E90" s="45">
        <v>1.3631874878671217</v>
      </c>
      <c r="F90" s="45">
        <v>1.1174878050913941</v>
      </c>
      <c r="G90" s="45">
        <v>1.373230994904044</v>
      </c>
      <c r="H90" s="45">
        <v>0.82892426469228409</v>
      </c>
      <c r="I90" s="45">
        <v>1.5099955861861956</v>
      </c>
      <c r="J90" s="45">
        <v>0.5497135246110425</v>
      </c>
      <c r="K90" s="46">
        <v>0.99398000733624559</v>
      </c>
      <c r="M90" s="18" t="str">
        <f t="shared" si="5"/>
        <v>DAVE</v>
      </c>
      <c r="N90" s="17" t="b">
        <f t="shared" si="6"/>
        <v>1</v>
      </c>
      <c r="U90" s="18" t="str">
        <f t="shared" si="7"/>
        <v>DAVE</v>
      </c>
      <c r="V90" s="18">
        <f t="shared" si="8"/>
        <v>0.5497135246110425</v>
      </c>
      <c r="W90" s="18">
        <f t="shared" si="9"/>
        <v>0.1802479508592788</v>
      </c>
    </row>
    <row r="91" spans="1:23" x14ac:dyDescent="0.25">
      <c r="A91" s="12" t="s">
        <v>70</v>
      </c>
      <c r="B91" s="44">
        <v>0.65621629728071507</v>
      </c>
      <c r="C91" s="45">
        <v>0.51659121190576152</v>
      </c>
      <c r="D91" s="45">
        <v>1.4296076673869385</v>
      </c>
      <c r="E91" s="45">
        <v>1.4253588083679463</v>
      </c>
      <c r="F91" s="45">
        <v>1.22074869076922</v>
      </c>
      <c r="G91" s="45">
        <v>1.3888906349759573</v>
      </c>
      <c r="H91" s="45">
        <v>0.61767027770350402</v>
      </c>
      <c r="I91" s="45">
        <v>1.4595321381211119</v>
      </c>
      <c r="J91" s="45">
        <v>0.37048129563711041</v>
      </c>
      <c r="K91" s="46">
        <v>1.0346076061654095</v>
      </c>
      <c r="M91" s="18" t="str">
        <f t="shared" si="5"/>
        <v>DAVE</v>
      </c>
      <c r="N91" s="17" t="b">
        <f t="shared" si="6"/>
        <v>1</v>
      </c>
      <c r="U91" s="18" t="str">
        <f t="shared" si="7"/>
        <v>DAVE</v>
      </c>
      <c r="V91" s="18">
        <f t="shared" si="8"/>
        <v>0.37048129563711041</v>
      </c>
      <c r="W91" s="18">
        <f t="shared" si="9"/>
        <v>0.14610991626865111</v>
      </c>
    </row>
    <row r="92" spans="1:23" x14ac:dyDescent="0.25">
      <c r="A92" s="12" t="s">
        <v>70</v>
      </c>
      <c r="B92" s="44">
        <v>0.75193605914946393</v>
      </c>
      <c r="C92" s="45">
        <v>0.61553792740642232</v>
      </c>
      <c r="D92" s="45">
        <v>1.3650501596887732</v>
      </c>
      <c r="E92" s="45">
        <v>1.3633644333185335</v>
      </c>
      <c r="F92" s="45">
        <v>1.1424944041171592</v>
      </c>
      <c r="G92" s="45">
        <v>1.3414861490313565</v>
      </c>
      <c r="H92" s="45">
        <v>0.75128634619492063</v>
      </c>
      <c r="I92" s="45">
        <v>1.4935247202391146</v>
      </c>
      <c r="J92" s="45">
        <v>0.43586845292160586</v>
      </c>
      <c r="K92" s="46">
        <v>0.99041780428587145</v>
      </c>
      <c r="M92" s="18" t="str">
        <f t="shared" si="5"/>
        <v>DAVE</v>
      </c>
      <c r="N92" s="17" t="b">
        <f t="shared" si="6"/>
        <v>1</v>
      </c>
      <c r="U92" s="18" t="str">
        <f t="shared" si="7"/>
        <v>DAVE</v>
      </c>
      <c r="V92" s="18">
        <f t="shared" si="8"/>
        <v>0.43586845292160586</v>
      </c>
      <c r="W92" s="18">
        <f t="shared" si="9"/>
        <v>0.17966947448481646</v>
      </c>
    </row>
    <row r="93" spans="1:23" x14ac:dyDescent="0.25">
      <c r="A93" s="12" t="s">
        <v>70</v>
      </c>
      <c r="B93" s="44">
        <v>0.5821975181008513</v>
      </c>
      <c r="C93" s="45">
        <v>0.53137471406342451</v>
      </c>
      <c r="D93" s="45">
        <v>1.4244333316127635</v>
      </c>
      <c r="E93" s="45">
        <v>1.5288966006080207</v>
      </c>
      <c r="F93" s="45">
        <v>1.1528844324574696</v>
      </c>
      <c r="G93" s="45">
        <v>1.2835546362272072</v>
      </c>
      <c r="H93" s="45">
        <v>0.62375134165034807</v>
      </c>
      <c r="I93" s="45">
        <v>1.3550389591370997</v>
      </c>
      <c r="J93" s="45">
        <v>0.68093924522716742</v>
      </c>
      <c r="K93" s="46">
        <v>1.0179015346371638</v>
      </c>
      <c r="M93" s="18" t="str">
        <f t="shared" si="5"/>
        <v>MISSISSIPPI</v>
      </c>
      <c r="N93" s="17" t="b">
        <f t="shared" si="6"/>
        <v>0</v>
      </c>
      <c r="U93" s="18" t="str">
        <f t="shared" si="7"/>
        <v>MISSISSIPPI</v>
      </c>
      <c r="V93" s="18">
        <f t="shared" si="8"/>
        <v>0.53137471406342451</v>
      </c>
      <c r="W93" s="18">
        <f t="shared" si="9"/>
        <v>5.0822804037426783E-2</v>
      </c>
    </row>
    <row r="94" spans="1:23" ht="15.75" thickBot="1" x14ac:dyDescent="0.3">
      <c r="A94" s="12" t="s">
        <v>70</v>
      </c>
      <c r="B94" s="44">
        <v>0.86267390616103301</v>
      </c>
      <c r="C94" s="45">
        <v>0.62938606456555446</v>
      </c>
      <c r="D94" s="45">
        <v>1.8246081999484693</v>
      </c>
      <c r="E94" s="45">
        <v>1.799362512101522</v>
      </c>
      <c r="F94" s="45">
        <v>1.5679747278588552</v>
      </c>
      <c r="G94" s="45">
        <v>1.7652602782141866</v>
      </c>
      <c r="H94" s="45">
        <v>0.39589151673058887</v>
      </c>
      <c r="I94" s="45">
        <v>1.7950386449763414</v>
      </c>
      <c r="J94" s="45">
        <v>0.61719377742020476</v>
      </c>
      <c r="K94" s="46">
        <v>1.4405791933158254</v>
      </c>
      <c r="M94" s="18" t="str">
        <f t="shared" si="5"/>
        <v>JASON</v>
      </c>
      <c r="N94" s="17" t="b">
        <f t="shared" si="6"/>
        <v>0</v>
      </c>
      <c r="U94" s="18" t="str">
        <f t="shared" si="7"/>
        <v>JASON</v>
      </c>
      <c r="V94" s="18">
        <f t="shared" si="8"/>
        <v>0.39589151673058887</v>
      </c>
      <c r="W94" s="18">
        <f t="shared" si="9"/>
        <v>0.22130226068961589</v>
      </c>
    </row>
    <row r="95" spans="1:23" ht="15.75" thickBot="1" x14ac:dyDescent="0.3">
      <c r="A95" s="13" t="s">
        <v>70</v>
      </c>
      <c r="B95" s="47">
        <v>0.74245602417178735</v>
      </c>
      <c r="C95" s="48">
        <v>0.6290287630584418</v>
      </c>
      <c r="D95" s="48">
        <v>1.7311252025710386</v>
      </c>
      <c r="E95" s="48">
        <v>1.7016987928300478</v>
      </c>
      <c r="F95" s="48">
        <v>1.4592277578051305</v>
      </c>
      <c r="G95" s="48">
        <v>1.5983983784434042</v>
      </c>
      <c r="H95" s="48">
        <v>0.4383569486407678</v>
      </c>
      <c r="I95" s="48">
        <v>1.6184964245918472</v>
      </c>
      <c r="J95" s="48">
        <v>0.60580360033099756</v>
      </c>
      <c r="K95" s="49">
        <v>1.3179741206487794</v>
      </c>
      <c r="M95" s="19" t="str">
        <f t="shared" si="5"/>
        <v>JASON</v>
      </c>
      <c r="N95" s="21" t="b">
        <f t="shared" si="6"/>
        <v>0</v>
      </c>
      <c r="O95" s="30">
        <f>COUNTIF($N86:$N95,TRUE)/(10 - COUNTIF($N86:$N95,"#N/A"))</f>
        <v>0.4</v>
      </c>
      <c r="U95" s="19" t="str">
        <f t="shared" si="7"/>
        <v>JASON</v>
      </c>
      <c r="V95" s="19">
        <f t="shared" si="8"/>
        <v>0.4383569486407678</v>
      </c>
      <c r="W95" s="19">
        <f t="shared" si="9"/>
        <v>0.16744665169022976</v>
      </c>
    </row>
    <row r="96" spans="1:23" x14ac:dyDescent="0.25">
      <c r="A96" s="11" t="s">
        <v>71</v>
      </c>
      <c r="B96" s="41">
        <v>0.74171085324894626</v>
      </c>
      <c r="C96" s="42">
        <v>0.85400268430126702</v>
      </c>
      <c r="D96" s="42">
        <v>0.78526701257183085</v>
      </c>
      <c r="E96" s="42">
        <v>0.93034869053414415</v>
      </c>
      <c r="F96" s="42">
        <v>0.81970833840112312</v>
      </c>
      <c r="G96" s="42">
        <v>0.9127759464666978</v>
      </c>
      <c r="H96" s="42">
        <v>1.2555387457979557</v>
      </c>
      <c r="I96" s="42">
        <v>1.3306900543722366</v>
      </c>
      <c r="J96" s="42">
        <v>1.2797222081105115</v>
      </c>
      <c r="K96" s="43">
        <v>0.34902039289613829</v>
      </c>
      <c r="M96" s="16" t="str">
        <f t="shared" si="5"/>
        <v>ANTONIA</v>
      </c>
      <c r="N96" s="20" t="b">
        <f t="shared" si="6"/>
        <v>1</v>
      </c>
      <c r="U96" s="16" t="str">
        <f t="shared" si="7"/>
        <v>ANTONIA</v>
      </c>
      <c r="V96" s="16">
        <f t="shared" si="8"/>
        <v>0.34902039289613829</v>
      </c>
      <c r="W96" s="16">
        <f t="shared" si="9"/>
        <v>0.39269046035280797</v>
      </c>
    </row>
    <row r="97" spans="1:23" x14ac:dyDescent="0.25">
      <c r="A97" s="12" t="s">
        <v>71</v>
      </c>
      <c r="B97" s="44">
        <v>0.79721848539382967</v>
      </c>
      <c r="C97" s="45">
        <v>0.87031506607746767</v>
      </c>
      <c r="D97" s="45">
        <v>0.79400579221447398</v>
      </c>
      <c r="E97" s="45">
        <v>0.97479776915559779</v>
      </c>
      <c r="F97" s="45">
        <v>0.62382590186415543</v>
      </c>
      <c r="G97" s="45">
        <v>0.74895719299505603</v>
      </c>
      <c r="H97" s="45">
        <v>1.1381601155492904</v>
      </c>
      <c r="I97" s="45">
        <v>1.0229624994788213</v>
      </c>
      <c r="J97" s="45">
        <v>1.2409607901296049</v>
      </c>
      <c r="K97" s="46">
        <v>0.24753571613361405</v>
      </c>
      <c r="M97" s="18" t="str">
        <f t="shared" si="5"/>
        <v>ANTONIA</v>
      </c>
      <c r="N97" s="17" t="b">
        <f t="shared" si="6"/>
        <v>1</v>
      </c>
      <c r="U97" s="18" t="str">
        <f t="shared" si="7"/>
        <v>ANTONIA</v>
      </c>
      <c r="V97" s="18">
        <f t="shared" si="8"/>
        <v>0.24753571613361405</v>
      </c>
      <c r="W97" s="18">
        <f t="shared" si="9"/>
        <v>0.3762901857305414</v>
      </c>
    </row>
    <row r="98" spans="1:23" x14ac:dyDescent="0.25">
      <c r="A98" s="12" t="s">
        <v>71</v>
      </c>
      <c r="B98" s="44">
        <v>0.82717852501797173</v>
      </c>
      <c r="C98" s="45">
        <v>0.88372772321160498</v>
      </c>
      <c r="D98" s="45">
        <v>0.94047627986570714</v>
      </c>
      <c r="E98" s="45">
        <v>0.98192049959033478</v>
      </c>
      <c r="F98" s="45">
        <v>0.77268133376228376</v>
      </c>
      <c r="G98" s="45">
        <v>0.78762713581471377</v>
      </c>
      <c r="H98" s="45">
        <v>1.0921538192221669</v>
      </c>
      <c r="I98" s="45">
        <v>0.98726020777616075</v>
      </c>
      <c r="J98" s="45">
        <v>1.2516218019103775</v>
      </c>
      <c r="K98" s="46">
        <v>0.41679098754193789</v>
      </c>
      <c r="M98" s="18" t="str">
        <f t="shared" si="5"/>
        <v>ANTONIA</v>
      </c>
      <c r="N98" s="17" t="b">
        <f t="shared" si="6"/>
        <v>1</v>
      </c>
      <c r="U98" s="18" t="str">
        <f t="shared" si="7"/>
        <v>ANTONIA</v>
      </c>
      <c r="V98" s="18">
        <f t="shared" si="8"/>
        <v>0.41679098754193789</v>
      </c>
      <c r="W98" s="18">
        <f t="shared" si="9"/>
        <v>0.35589034622034588</v>
      </c>
    </row>
    <row r="99" spans="1:23" x14ac:dyDescent="0.25">
      <c r="A99" s="12" t="s">
        <v>71</v>
      </c>
      <c r="B99" s="44">
        <v>0.82266350009404676</v>
      </c>
      <c r="C99" s="45">
        <v>0.94936490099923165</v>
      </c>
      <c r="D99" s="45">
        <v>0.90316152891224732</v>
      </c>
      <c r="E99" s="45">
        <v>0.88677146332733114</v>
      </c>
      <c r="F99" s="45">
        <v>0.80433936885398194</v>
      </c>
      <c r="G99" s="45">
        <v>0.73008188559268883</v>
      </c>
      <c r="H99" s="45">
        <v>1.1963832141096828</v>
      </c>
      <c r="I99" s="45">
        <v>1.0361218578851716</v>
      </c>
      <c r="J99" s="45">
        <v>1.2830908746693837</v>
      </c>
      <c r="K99" s="46">
        <v>0.38616090725144131</v>
      </c>
      <c r="M99" s="18" t="str">
        <f t="shared" si="5"/>
        <v>ANTONIA</v>
      </c>
      <c r="N99" s="17" t="b">
        <f t="shared" si="6"/>
        <v>1</v>
      </c>
      <c r="U99" s="18" t="str">
        <f t="shared" si="7"/>
        <v>ANTONIA</v>
      </c>
      <c r="V99" s="18">
        <f t="shared" si="8"/>
        <v>0.38616090725144131</v>
      </c>
      <c r="W99" s="18">
        <f t="shared" si="9"/>
        <v>0.34392097834124752</v>
      </c>
    </row>
    <row r="100" spans="1:23" x14ac:dyDescent="0.25">
      <c r="A100" s="12" t="s">
        <v>71</v>
      </c>
      <c r="B100" s="44">
        <v>0.79324281426022603</v>
      </c>
      <c r="C100" s="45">
        <v>0.93252240301289557</v>
      </c>
      <c r="D100" s="45">
        <v>0.74825993656176626</v>
      </c>
      <c r="E100" s="45">
        <v>0.87653002861816065</v>
      </c>
      <c r="F100" s="45">
        <v>0.66758194814779703</v>
      </c>
      <c r="G100" s="45">
        <v>0.84208350975251056</v>
      </c>
      <c r="H100" s="45">
        <v>1.2762506257598609</v>
      </c>
      <c r="I100" s="45">
        <v>1.234024749393916</v>
      </c>
      <c r="J100" s="45">
        <v>1.2888346868789811</v>
      </c>
      <c r="K100" s="46">
        <v>0.32075414418180292</v>
      </c>
      <c r="M100" s="18" t="str">
        <f t="shared" si="5"/>
        <v>ANTONIA</v>
      </c>
      <c r="N100" s="17" t="b">
        <f t="shared" si="6"/>
        <v>1</v>
      </c>
      <c r="U100" s="18" t="str">
        <f t="shared" si="7"/>
        <v>ANTONIA</v>
      </c>
      <c r="V100" s="18">
        <f t="shared" si="8"/>
        <v>0.32075414418180292</v>
      </c>
      <c r="W100" s="18">
        <f t="shared" si="9"/>
        <v>0.34682780396599411</v>
      </c>
    </row>
    <row r="101" spans="1:23" x14ac:dyDescent="0.25">
      <c r="A101" s="12" t="s">
        <v>71</v>
      </c>
      <c r="B101" s="44">
        <v>0.85577187982436864</v>
      </c>
      <c r="C101" s="45">
        <v>0.92960643927073183</v>
      </c>
      <c r="D101" s="45">
        <v>0.70030221537414172</v>
      </c>
      <c r="E101" s="45">
        <v>0.94884949583315537</v>
      </c>
      <c r="F101" s="45">
        <v>0.6488953675586584</v>
      </c>
      <c r="G101" s="45">
        <v>0.88213783496213216</v>
      </c>
      <c r="H101" s="45">
        <v>1.3015360086564427</v>
      </c>
      <c r="I101" s="45">
        <v>1.2375271455019363</v>
      </c>
      <c r="J101" s="45">
        <v>1.2957168787339384</v>
      </c>
      <c r="K101" s="46">
        <v>0.29059052182565903</v>
      </c>
      <c r="M101" s="18" t="str">
        <f t="shared" si="5"/>
        <v>ANTONIA</v>
      </c>
      <c r="N101" s="17" t="b">
        <f t="shared" si="6"/>
        <v>1</v>
      </c>
      <c r="U101" s="18" t="str">
        <f t="shared" si="7"/>
        <v>ANTONIA</v>
      </c>
      <c r="V101" s="18">
        <f t="shared" si="8"/>
        <v>0.29059052182565903</v>
      </c>
      <c r="W101" s="18">
        <f t="shared" si="9"/>
        <v>0.35830484573299937</v>
      </c>
    </row>
    <row r="102" spans="1:23" x14ac:dyDescent="0.25">
      <c r="A102" s="12" t="s">
        <v>71</v>
      </c>
      <c r="B102" s="44">
        <v>0.79340081877204627</v>
      </c>
      <c r="C102" s="45">
        <v>0.85763857682044642</v>
      </c>
      <c r="D102" s="45">
        <v>0.7230633445663468</v>
      </c>
      <c r="E102" s="45">
        <v>0.90682646892698926</v>
      </c>
      <c r="F102" s="45">
        <v>0.63581838719691874</v>
      </c>
      <c r="G102" s="45">
        <v>0.76317232518846612</v>
      </c>
      <c r="H102" s="45">
        <v>1.1703870581318516</v>
      </c>
      <c r="I102" s="45">
        <v>1.1150647905367062</v>
      </c>
      <c r="J102" s="45">
        <v>1.2546615274239565</v>
      </c>
      <c r="K102" s="46">
        <v>0.20440295967870739</v>
      </c>
      <c r="M102" s="18" t="str">
        <f t="shared" si="5"/>
        <v>ANTONIA</v>
      </c>
      <c r="N102" s="17" t="b">
        <f t="shared" si="6"/>
        <v>1</v>
      </c>
      <c r="U102" s="18" t="str">
        <f t="shared" si="7"/>
        <v>ANTONIA</v>
      </c>
      <c r="V102" s="18">
        <f t="shared" si="8"/>
        <v>0.20440295967870739</v>
      </c>
      <c r="W102" s="18">
        <f t="shared" si="9"/>
        <v>0.43141542751821138</v>
      </c>
    </row>
    <row r="103" spans="1:23" x14ac:dyDescent="0.25">
      <c r="A103" s="12" t="s">
        <v>71</v>
      </c>
      <c r="B103" s="44">
        <v>0.86708613364712483</v>
      </c>
      <c r="C103" s="45">
        <v>0.98667780636804425</v>
      </c>
      <c r="D103" s="45">
        <v>0.83654903550554471</v>
      </c>
      <c r="E103" s="45">
        <v>1.0458318638256101</v>
      </c>
      <c r="F103" s="45">
        <v>0.60457878139389576</v>
      </c>
      <c r="G103" s="45">
        <v>0.60491059979117145</v>
      </c>
      <c r="H103" s="45">
        <v>1.2535514688635436</v>
      </c>
      <c r="I103" s="45">
        <v>0.96550633708638156</v>
      </c>
      <c r="J103" s="45">
        <v>1.3493461190951659</v>
      </c>
      <c r="K103" s="46">
        <v>0.29625761460371952</v>
      </c>
      <c r="M103" s="18" t="str">
        <f t="shared" si="5"/>
        <v>ANTONIA</v>
      </c>
      <c r="N103" s="17" t="b">
        <f t="shared" si="6"/>
        <v>1</v>
      </c>
      <c r="U103" s="18" t="str">
        <f t="shared" si="7"/>
        <v>ANTONIA</v>
      </c>
      <c r="V103" s="18">
        <f t="shared" si="8"/>
        <v>0.29625761460371952</v>
      </c>
      <c r="W103" s="18">
        <f t="shared" si="9"/>
        <v>0.30832116679017624</v>
      </c>
    </row>
    <row r="104" spans="1:23" ht="15.75" thickBot="1" x14ac:dyDescent="0.3">
      <c r="A104" s="12" t="s">
        <v>71</v>
      </c>
      <c r="B104" s="44">
        <v>0.65150312129634835</v>
      </c>
      <c r="C104" s="45">
        <v>0.71745256475062469</v>
      </c>
      <c r="D104" s="45">
        <v>1.003539582072756</v>
      </c>
      <c r="E104" s="45">
        <v>0.98190209473146017</v>
      </c>
      <c r="F104" s="45">
        <v>0.87810791331595384</v>
      </c>
      <c r="G104" s="45">
        <v>0.92170927939802427</v>
      </c>
      <c r="H104" s="45">
        <v>0.98874687567124742</v>
      </c>
      <c r="I104" s="45">
        <v>1.189960916368364</v>
      </c>
      <c r="J104" s="45">
        <v>1.1168906326152668</v>
      </c>
      <c r="K104" s="46">
        <v>0.47316846222137776</v>
      </c>
      <c r="M104" s="18" t="str">
        <f t="shared" si="5"/>
        <v>ANTONIA</v>
      </c>
      <c r="N104" s="17" t="b">
        <f t="shared" si="6"/>
        <v>1</v>
      </c>
      <c r="U104" s="18" t="str">
        <f t="shared" si="7"/>
        <v>ANTONIA</v>
      </c>
      <c r="V104" s="18">
        <f t="shared" si="8"/>
        <v>0.47316846222137776</v>
      </c>
      <c r="W104" s="18">
        <f t="shared" si="9"/>
        <v>0.17833465907497059</v>
      </c>
    </row>
    <row r="105" spans="1:23" ht="15.75" thickBot="1" x14ac:dyDescent="0.3">
      <c r="A105" s="13" t="s">
        <v>71</v>
      </c>
      <c r="B105" s="47">
        <v>0.81501354405588256</v>
      </c>
      <c r="C105" s="48">
        <v>0.9497698270369892</v>
      </c>
      <c r="D105" s="48">
        <v>0.68407297941702783</v>
      </c>
      <c r="E105" s="48">
        <v>0.81895946660624097</v>
      </c>
      <c r="F105" s="48">
        <v>0.72344733644930992</v>
      </c>
      <c r="G105" s="48">
        <v>0.77341301287215503</v>
      </c>
      <c r="H105" s="48">
        <v>1.3027847026902395</v>
      </c>
      <c r="I105" s="48">
        <v>1.1504538615010065</v>
      </c>
      <c r="J105" s="48">
        <v>1.3124083884771764</v>
      </c>
      <c r="K105" s="49">
        <v>0.23601921757504235</v>
      </c>
      <c r="M105" s="19" t="str">
        <f t="shared" si="5"/>
        <v>ANTONIA</v>
      </c>
      <c r="N105" s="21" t="b">
        <f t="shared" si="6"/>
        <v>1</v>
      </c>
      <c r="O105" s="30">
        <f>COUNTIF($N96:$N105,TRUE)/(10 - COUNTIF($N96:$N105,"#N/A"))</f>
        <v>1</v>
      </c>
      <c r="U105" s="19" t="str">
        <f t="shared" si="7"/>
        <v>ANTONIA</v>
      </c>
      <c r="V105" s="19">
        <f t="shared" si="8"/>
        <v>0.23601921757504235</v>
      </c>
      <c r="W105" s="19">
        <f t="shared" si="9"/>
        <v>0.44805376184198548</v>
      </c>
    </row>
  </sheetData>
  <mergeCells count="2">
    <mergeCell ref="B4:K4"/>
    <mergeCell ref="R17:S17"/>
  </mergeCells>
  <conditionalFormatting sqref="B6:K6">
    <cfRule type="top10" dxfId="4527" priority="902" bottom="1" rank="1"/>
    <cfRule type="top10" dxfId="4526" priority="903" bottom="1" rank="2"/>
    <cfRule type="top10" dxfId="4525" priority="904" bottom="1" rank="3"/>
    <cfRule type="top10" dxfId="4524" priority="905" bottom="1" rank="4"/>
  </conditionalFormatting>
  <conditionalFormatting sqref="M6 A6">
    <cfRule type="duplicateValues" dxfId="4523" priority="901"/>
  </conditionalFormatting>
  <conditionalFormatting sqref="N6">
    <cfRule type="duplicateValues" dxfId="4522" priority="900"/>
  </conditionalFormatting>
  <conditionalFormatting sqref="B7:K7">
    <cfRule type="top10" dxfId="4521" priority="896" bottom="1" rank="1"/>
    <cfRule type="top10" dxfId="4520" priority="897" bottom="1" rank="2"/>
    <cfRule type="top10" dxfId="4519" priority="898" bottom="1" rank="3"/>
    <cfRule type="top10" dxfId="4518" priority="899" bottom="1" rank="4"/>
  </conditionalFormatting>
  <conditionalFormatting sqref="M7 A7">
    <cfRule type="duplicateValues" dxfId="4517" priority="895"/>
  </conditionalFormatting>
  <conditionalFormatting sqref="B8:K8">
    <cfRule type="top10" dxfId="4516" priority="891" bottom="1" rank="1"/>
    <cfRule type="top10" dxfId="4515" priority="892" bottom="1" rank="2"/>
    <cfRule type="top10" dxfId="4514" priority="893" bottom="1" rank="3"/>
    <cfRule type="top10" dxfId="4513" priority="894" bottom="1" rank="4"/>
  </conditionalFormatting>
  <conditionalFormatting sqref="M8 A8">
    <cfRule type="duplicateValues" dxfId="4512" priority="890"/>
  </conditionalFormatting>
  <conditionalFormatting sqref="B9:K9">
    <cfRule type="top10" dxfId="4511" priority="886" bottom="1" rank="1"/>
    <cfRule type="top10" dxfId="4510" priority="887" bottom="1" rank="2"/>
    <cfRule type="top10" dxfId="4509" priority="888" bottom="1" rank="3"/>
    <cfRule type="top10" dxfId="4508" priority="889" bottom="1" rank="4"/>
  </conditionalFormatting>
  <conditionalFormatting sqref="M9 A9">
    <cfRule type="duplicateValues" dxfId="4507" priority="885"/>
  </conditionalFormatting>
  <conditionalFormatting sqref="B10:K10">
    <cfRule type="top10" dxfId="4506" priority="881" bottom="1" rank="1"/>
    <cfRule type="top10" dxfId="4505" priority="882" bottom="1" rank="2"/>
    <cfRule type="top10" dxfId="4504" priority="883" bottom="1" rank="3"/>
    <cfRule type="top10" dxfId="4503" priority="884" bottom="1" rank="4"/>
  </conditionalFormatting>
  <conditionalFormatting sqref="M10 A10">
    <cfRule type="duplicateValues" dxfId="4502" priority="880"/>
  </conditionalFormatting>
  <conditionalFormatting sqref="B11:K11">
    <cfRule type="top10" dxfId="4501" priority="876" bottom="1" rank="1"/>
    <cfRule type="top10" dxfId="4500" priority="877" bottom="1" rank="2"/>
    <cfRule type="top10" dxfId="4499" priority="878" bottom="1" rank="3"/>
    <cfRule type="top10" dxfId="4498" priority="879" bottom="1" rank="4"/>
  </conditionalFormatting>
  <conditionalFormatting sqref="M11 A11">
    <cfRule type="duplicateValues" dxfId="4497" priority="875"/>
  </conditionalFormatting>
  <conditionalFormatting sqref="B12:K12">
    <cfRule type="top10" dxfId="4496" priority="871" bottom="1" rank="1"/>
    <cfRule type="top10" dxfId="4495" priority="872" bottom="1" rank="2"/>
    <cfRule type="top10" dxfId="4494" priority="873" bottom="1" rank="3"/>
    <cfRule type="top10" dxfId="4493" priority="874" bottom="1" rank="4"/>
  </conditionalFormatting>
  <conditionalFormatting sqref="M12 A12">
    <cfRule type="duplicateValues" dxfId="4492" priority="870"/>
  </conditionalFormatting>
  <conditionalFormatting sqref="B13:K13">
    <cfRule type="top10" dxfId="4491" priority="866" bottom="1" rank="1"/>
    <cfRule type="top10" dxfId="4490" priority="867" bottom="1" rank="2"/>
    <cfRule type="top10" dxfId="4489" priority="868" bottom="1" rank="3"/>
    <cfRule type="top10" dxfId="4488" priority="869" bottom="1" rank="4"/>
  </conditionalFormatting>
  <conditionalFormatting sqref="M13 A13">
    <cfRule type="duplicateValues" dxfId="4487" priority="865"/>
  </conditionalFormatting>
  <conditionalFormatting sqref="B14:K14">
    <cfRule type="top10" dxfId="4486" priority="861" bottom="1" rank="1"/>
    <cfRule type="top10" dxfId="4485" priority="862" bottom="1" rank="2"/>
    <cfRule type="top10" dxfId="4484" priority="863" bottom="1" rank="3"/>
    <cfRule type="top10" dxfId="4483" priority="864" bottom="1" rank="4"/>
  </conditionalFormatting>
  <conditionalFormatting sqref="M14 A14">
    <cfRule type="duplicateValues" dxfId="4482" priority="860"/>
  </conditionalFormatting>
  <conditionalFormatting sqref="B15:K15">
    <cfRule type="top10" dxfId="4481" priority="856" bottom="1" rank="1"/>
    <cfRule type="top10" dxfId="4480" priority="857" bottom="1" rank="2"/>
    <cfRule type="top10" dxfId="4479" priority="858" bottom="1" rank="3"/>
    <cfRule type="top10" dxfId="4478" priority="859" bottom="1" rank="4"/>
  </conditionalFormatting>
  <conditionalFormatting sqref="M15 A15">
    <cfRule type="duplicateValues" dxfId="4477" priority="855"/>
  </conditionalFormatting>
  <conditionalFormatting sqref="B16:K16">
    <cfRule type="top10" dxfId="4476" priority="851" bottom="1" rank="1"/>
    <cfRule type="top10" dxfId="4475" priority="852" bottom="1" rank="2"/>
    <cfRule type="top10" dxfId="4474" priority="853" bottom="1" rank="3"/>
    <cfRule type="top10" dxfId="4473" priority="854" bottom="1" rank="4"/>
  </conditionalFormatting>
  <conditionalFormatting sqref="M16 A16">
    <cfRule type="duplicateValues" dxfId="4472" priority="850"/>
  </conditionalFormatting>
  <conditionalFormatting sqref="B17:K17">
    <cfRule type="top10" dxfId="4471" priority="846" bottom="1" rank="1"/>
    <cfRule type="top10" dxfId="4470" priority="847" bottom="1" rank="2"/>
    <cfRule type="top10" dxfId="4469" priority="848" bottom="1" rank="3"/>
    <cfRule type="top10" dxfId="4468" priority="849" bottom="1" rank="4"/>
  </conditionalFormatting>
  <conditionalFormatting sqref="M17 A17">
    <cfRule type="duplicateValues" dxfId="4467" priority="845"/>
  </conditionalFormatting>
  <conditionalFormatting sqref="B18:K18">
    <cfRule type="top10" dxfId="4466" priority="841" bottom="1" rank="1"/>
    <cfRule type="top10" dxfId="4465" priority="842" bottom="1" rank="2"/>
    <cfRule type="top10" dxfId="4464" priority="843" bottom="1" rank="3"/>
    <cfRule type="top10" dxfId="4463" priority="844" bottom="1" rank="4"/>
  </conditionalFormatting>
  <conditionalFormatting sqref="M18 A18">
    <cfRule type="duplicateValues" dxfId="4462" priority="840"/>
  </conditionalFormatting>
  <conditionalFormatting sqref="B19:K19">
    <cfRule type="top10" dxfId="4461" priority="836" bottom="1" rank="1"/>
    <cfRule type="top10" dxfId="4460" priority="837" bottom="1" rank="2"/>
    <cfRule type="top10" dxfId="4459" priority="838" bottom="1" rank="3"/>
    <cfRule type="top10" dxfId="4458" priority="839" bottom="1" rank="4"/>
  </conditionalFormatting>
  <conditionalFormatting sqref="M19 A19">
    <cfRule type="duplicateValues" dxfId="4457" priority="835"/>
  </conditionalFormatting>
  <conditionalFormatting sqref="B20:K20">
    <cfRule type="top10" dxfId="4456" priority="831" bottom="1" rank="1"/>
    <cfRule type="top10" dxfId="4455" priority="832" bottom="1" rank="2"/>
    <cfRule type="top10" dxfId="4454" priority="833" bottom="1" rank="3"/>
    <cfRule type="top10" dxfId="4453" priority="834" bottom="1" rank="4"/>
  </conditionalFormatting>
  <conditionalFormatting sqref="M20 A20">
    <cfRule type="duplicateValues" dxfId="4452" priority="830"/>
  </conditionalFormatting>
  <conditionalFormatting sqref="B21:K21">
    <cfRule type="top10" dxfId="4451" priority="826" bottom="1" rank="1"/>
    <cfRule type="top10" dxfId="4450" priority="827" bottom="1" rank="2"/>
    <cfRule type="top10" dxfId="4449" priority="828" bottom="1" rank="3"/>
    <cfRule type="top10" dxfId="4448" priority="829" bottom="1" rank="4"/>
  </conditionalFormatting>
  <conditionalFormatting sqref="M21 A21">
    <cfRule type="duplicateValues" dxfId="4447" priority="825"/>
  </conditionalFormatting>
  <conditionalFormatting sqref="B22:K22">
    <cfRule type="top10" dxfId="4446" priority="821" bottom="1" rank="1"/>
    <cfRule type="top10" dxfId="4445" priority="822" bottom="1" rank="2"/>
    <cfRule type="top10" dxfId="4444" priority="823" bottom="1" rank="3"/>
    <cfRule type="top10" dxfId="4443" priority="824" bottom="1" rank="4"/>
  </conditionalFormatting>
  <conditionalFormatting sqref="M22 A22">
    <cfRule type="duplicateValues" dxfId="4442" priority="820"/>
  </conditionalFormatting>
  <conditionalFormatting sqref="B23:K23">
    <cfRule type="top10" dxfId="4441" priority="816" bottom="1" rank="1"/>
    <cfRule type="top10" dxfId="4440" priority="817" bottom="1" rank="2"/>
    <cfRule type="top10" dxfId="4439" priority="818" bottom="1" rank="3"/>
    <cfRule type="top10" dxfId="4438" priority="819" bottom="1" rank="4"/>
  </conditionalFormatting>
  <conditionalFormatting sqref="M23 A23">
    <cfRule type="duplicateValues" dxfId="4437" priority="815"/>
  </conditionalFormatting>
  <conditionalFormatting sqref="B24:K24">
    <cfRule type="top10" dxfId="4436" priority="811" bottom="1" rank="1"/>
    <cfRule type="top10" dxfId="4435" priority="812" bottom="1" rank="2"/>
    <cfRule type="top10" dxfId="4434" priority="813" bottom="1" rank="3"/>
    <cfRule type="top10" dxfId="4433" priority="814" bottom="1" rank="4"/>
  </conditionalFormatting>
  <conditionalFormatting sqref="M24 A24">
    <cfRule type="duplicateValues" dxfId="4432" priority="810"/>
  </conditionalFormatting>
  <conditionalFormatting sqref="B25:K25">
    <cfRule type="top10" dxfId="4431" priority="806" bottom="1" rank="1"/>
    <cfRule type="top10" dxfId="4430" priority="807" bottom="1" rank="2"/>
    <cfRule type="top10" dxfId="4429" priority="808" bottom="1" rank="3"/>
    <cfRule type="top10" dxfId="4428" priority="809" bottom="1" rank="4"/>
  </conditionalFormatting>
  <conditionalFormatting sqref="M25 A25">
    <cfRule type="duplicateValues" dxfId="4427" priority="805"/>
  </conditionalFormatting>
  <conditionalFormatting sqref="B26:K26">
    <cfRule type="top10" dxfId="4426" priority="801" bottom="1" rank="1"/>
    <cfRule type="top10" dxfId="4425" priority="802" bottom="1" rank="2"/>
    <cfRule type="top10" dxfId="4424" priority="803" bottom="1" rank="3"/>
    <cfRule type="top10" dxfId="4423" priority="804" bottom="1" rank="4"/>
  </conditionalFormatting>
  <conditionalFormatting sqref="M26 A26">
    <cfRule type="duplicateValues" dxfId="4422" priority="800"/>
  </conditionalFormatting>
  <conditionalFormatting sqref="B27:K27">
    <cfRule type="top10" dxfId="4421" priority="796" bottom="1" rank="1"/>
    <cfRule type="top10" dxfId="4420" priority="797" bottom="1" rank="2"/>
    <cfRule type="top10" dxfId="4419" priority="798" bottom="1" rank="3"/>
    <cfRule type="top10" dxfId="4418" priority="799" bottom="1" rank="4"/>
  </conditionalFormatting>
  <conditionalFormatting sqref="M27 A27">
    <cfRule type="duplicateValues" dxfId="4417" priority="795"/>
  </conditionalFormatting>
  <conditionalFormatting sqref="B28:K28">
    <cfRule type="top10" dxfId="4416" priority="791" bottom="1" rank="1"/>
    <cfRule type="top10" dxfId="4415" priority="792" bottom="1" rank="2"/>
    <cfRule type="top10" dxfId="4414" priority="793" bottom="1" rank="3"/>
    <cfRule type="top10" dxfId="4413" priority="794" bottom="1" rank="4"/>
  </conditionalFormatting>
  <conditionalFormatting sqref="M28 A28">
    <cfRule type="duplicateValues" dxfId="4412" priority="790"/>
  </conditionalFormatting>
  <conditionalFormatting sqref="B29:K29">
    <cfRule type="top10" dxfId="4411" priority="786" bottom="1" rank="1"/>
    <cfRule type="top10" dxfId="4410" priority="787" bottom="1" rank="2"/>
    <cfRule type="top10" dxfId="4409" priority="788" bottom="1" rank="3"/>
    <cfRule type="top10" dxfId="4408" priority="789" bottom="1" rank="4"/>
  </conditionalFormatting>
  <conditionalFormatting sqref="M29 A29">
    <cfRule type="duplicateValues" dxfId="4407" priority="785"/>
  </conditionalFormatting>
  <conditionalFormatting sqref="B30:K30">
    <cfRule type="top10" dxfId="4406" priority="781" bottom="1" rank="1"/>
    <cfRule type="top10" dxfId="4405" priority="782" bottom="1" rank="2"/>
    <cfRule type="top10" dxfId="4404" priority="783" bottom="1" rank="3"/>
    <cfRule type="top10" dxfId="4403" priority="784" bottom="1" rank="4"/>
  </conditionalFormatting>
  <conditionalFormatting sqref="M30 A30">
    <cfRule type="duplicateValues" dxfId="4402" priority="780"/>
  </conditionalFormatting>
  <conditionalFormatting sqref="B31:K31">
    <cfRule type="top10" dxfId="4401" priority="776" bottom="1" rank="1"/>
    <cfRule type="top10" dxfId="4400" priority="777" bottom="1" rank="2"/>
    <cfRule type="top10" dxfId="4399" priority="778" bottom="1" rank="3"/>
    <cfRule type="top10" dxfId="4398" priority="779" bottom="1" rank="4"/>
  </conditionalFormatting>
  <conditionalFormatting sqref="M31 A31">
    <cfRule type="duplicateValues" dxfId="4397" priority="775"/>
  </conditionalFormatting>
  <conditionalFormatting sqref="B32:K32">
    <cfRule type="top10" dxfId="4396" priority="771" bottom="1" rank="1"/>
    <cfRule type="top10" dxfId="4395" priority="772" bottom="1" rank="2"/>
    <cfRule type="top10" dxfId="4394" priority="773" bottom="1" rank="3"/>
    <cfRule type="top10" dxfId="4393" priority="774" bottom="1" rank="4"/>
  </conditionalFormatting>
  <conditionalFormatting sqref="M32 A32">
    <cfRule type="duplicateValues" dxfId="4392" priority="770"/>
  </conditionalFormatting>
  <conditionalFormatting sqref="B33:K33">
    <cfRule type="top10" dxfId="4391" priority="766" bottom="1" rank="1"/>
    <cfRule type="top10" dxfId="4390" priority="767" bottom="1" rank="2"/>
    <cfRule type="top10" dxfId="4389" priority="768" bottom="1" rank="3"/>
    <cfRule type="top10" dxfId="4388" priority="769" bottom="1" rank="4"/>
  </conditionalFormatting>
  <conditionalFormatting sqref="M33 A33">
    <cfRule type="duplicateValues" dxfId="4387" priority="765"/>
  </conditionalFormatting>
  <conditionalFormatting sqref="B34:K34">
    <cfRule type="top10" dxfId="4386" priority="761" bottom="1" rank="1"/>
    <cfRule type="top10" dxfId="4385" priority="762" bottom="1" rank="2"/>
    <cfRule type="top10" dxfId="4384" priority="763" bottom="1" rank="3"/>
    <cfRule type="top10" dxfId="4383" priority="764" bottom="1" rank="4"/>
  </conditionalFormatting>
  <conditionalFormatting sqref="M34 A34">
    <cfRule type="duplicateValues" dxfId="4382" priority="760"/>
  </conditionalFormatting>
  <conditionalFormatting sqref="B35:K35">
    <cfRule type="top10" dxfId="4381" priority="756" bottom="1" rank="1"/>
    <cfRule type="top10" dxfId="4380" priority="757" bottom="1" rank="2"/>
    <cfRule type="top10" dxfId="4379" priority="758" bottom="1" rank="3"/>
    <cfRule type="top10" dxfId="4378" priority="759" bottom="1" rank="4"/>
  </conditionalFormatting>
  <conditionalFormatting sqref="M35 A35">
    <cfRule type="duplicateValues" dxfId="4377" priority="755"/>
  </conditionalFormatting>
  <conditionalFormatting sqref="B36:K36">
    <cfRule type="top10" dxfId="4376" priority="751" bottom="1" rank="1"/>
    <cfRule type="top10" dxfId="4375" priority="752" bottom="1" rank="2"/>
    <cfRule type="top10" dxfId="4374" priority="753" bottom="1" rank="3"/>
    <cfRule type="top10" dxfId="4373" priority="754" bottom="1" rank="4"/>
  </conditionalFormatting>
  <conditionalFormatting sqref="M36 A36">
    <cfRule type="duplicateValues" dxfId="4372" priority="750"/>
  </conditionalFormatting>
  <conditionalFormatting sqref="B37:K37">
    <cfRule type="top10" dxfId="4371" priority="746" bottom="1" rank="1"/>
    <cfRule type="top10" dxfId="4370" priority="747" bottom="1" rank="2"/>
    <cfRule type="top10" dxfId="4369" priority="748" bottom="1" rank="3"/>
    <cfRule type="top10" dxfId="4368" priority="749" bottom="1" rank="4"/>
  </conditionalFormatting>
  <conditionalFormatting sqref="M37 A37">
    <cfRule type="duplicateValues" dxfId="4367" priority="745"/>
  </conditionalFormatting>
  <conditionalFormatting sqref="B38:K38">
    <cfRule type="top10" dxfId="4366" priority="741" bottom="1" rank="1"/>
    <cfRule type="top10" dxfId="4365" priority="742" bottom="1" rank="2"/>
    <cfRule type="top10" dxfId="4364" priority="743" bottom="1" rank="3"/>
    <cfRule type="top10" dxfId="4363" priority="744" bottom="1" rank="4"/>
  </conditionalFormatting>
  <conditionalFormatting sqref="M38 A38">
    <cfRule type="duplicateValues" dxfId="4362" priority="740"/>
  </conditionalFormatting>
  <conditionalFormatting sqref="B39:K39">
    <cfRule type="top10" dxfId="4361" priority="736" bottom="1" rank="1"/>
    <cfRule type="top10" dxfId="4360" priority="737" bottom="1" rank="2"/>
    <cfRule type="top10" dxfId="4359" priority="738" bottom="1" rank="3"/>
    <cfRule type="top10" dxfId="4358" priority="739" bottom="1" rank="4"/>
  </conditionalFormatting>
  <conditionalFormatting sqref="M39 A39">
    <cfRule type="duplicateValues" dxfId="4357" priority="735"/>
  </conditionalFormatting>
  <conditionalFormatting sqref="B40:K40">
    <cfRule type="top10" dxfId="4356" priority="731" bottom="1" rank="1"/>
    <cfRule type="top10" dxfId="4355" priority="732" bottom="1" rank="2"/>
    <cfRule type="top10" dxfId="4354" priority="733" bottom="1" rank="3"/>
    <cfRule type="top10" dxfId="4353" priority="734" bottom="1" rank="4"/>
  </conditionalFormatting>
  <conditionalFormatting sqref="M40 A40">
    <cfRule type="duplicateValues" dxfId="4352" priority="730"/>
  </conditionalFormatting>
  <conditionalFormatting sqref="B41:K41">
    <cfRule type="top10" dxfId="4351" priority="726" bottom="1" rank="1"/>
    <cfRule type="top10" dxfId="4350" priority="727" bottom="1" rank="2"/>
    <cfRule type="top10" dxfId="4349" priority="728" bottom="1" rank="3"/>
    <cfRule type="top10" dxfId="4348" priority="729" bottom="1" rank="4"/>
  </conditionalFormatting>
  <conditionalFormatting sqref="M41 A41">
    <cfRule type="duplicateValues" dxfId="4347" priority="725"/>
  </conditionalFormatting>
  <conditionalFormatting sqref="B42:K42">
    <cfRule type="top10" dxfId="4346" priority="721" bottom="1" rank="1"/>
    <cfRule type="top10" dxfId="4345" priority="722" bottom="1" rank="2"/>
    <cfRule type="top10" dxfId="4344" priority="723" bottom="1" rank="3"/>
    <cfRule type="top10" dxfId="4343" priority="724" bottom="1" rank="4"/>
  </conditionalFormatting>
  <conditionalFormatting sqref="M42 A42">
    <cfRule type="duplicateValues" dxfId="4342" priority="720"/>
  </conditionalFormatting>
  <conditionalFormatting sqref="B43:K43">
    <cfRule type="top10" dxfId="4341" priority="716" bottom="1" rank="1"/>
    <cfRule type="top10" dxfId="4340" priority="717" bottom="1" rank="2"/>
    <cfRule type="top10" dxfId="4339" priority="718" bottom="1" rank="3"/>
    <cfRule type="top10" dxfId="4338" priority="719" bottom="1" rank="4"/>
  </conditionalFormatting>
  <conditionalFormatting sqref="M43 A43">
    <cfRule type="duplicateValues" dxfId="4337" priority="715"/>
  </conditionalFormatting>
  <conditionalFormatting sqref="B44:K44">
    <cfRule type="top10" dxfId="4336" priority="711" bottom="1" rank="1"/>
    <cfRule type="top10" dxfId="4335" priority="712" bottom="1" rank="2"/>
    <cfRule type="top10" dxfId="4334" priority="713" bottom="1" rank="3"/>
    <cfRule type="top10" dxfId="4333" priority="714" bottom="1" rank="4"/>
  </conditionalFormatting>
  <conditionalFormatting sqref="M44 A44">
    <cfRule type="duplicateValues" dxfId="4332" priority="710"/>
  </conditionalFormatting>
  <conditionalFormatting sqref="B45:K45">
    <cfRule type="top10" dxfId="4331" priority="706" bottom="1" rank="1"/>
    <cfRule type="top10" dxfId="4330" priority="707" bottom="1" rank="2"/>
    <cfRule type="top10" dxfId="4329" priority="708" bottom="1" rank="3"/>
    <cfRule type="top10" dxfId="4328" priority="709" bottom="1" rank="4"/>
  </conditionalFormatting>
  <conditionalFormatting sqref="M45 A45">
    <cfRule type="duplicateValues" dxfId="4327" priority="705"/>
  </conditionalFormatting>
  <conditionalFormatting sqref="B46:K46">
    <cfRule type="top10" dxfId="4326" priority="701" bottom="1" rank="1"/>
    <cfRule type="top10" dxfId="4325" priority="702" bottom="1" rank="2"/>
    <cfRule type="top10" dxfId="4324" priority="703" bottom="1" rank="3"/>
    <cfRule type="top10" dxfId="4323" priority="704" bottom="1" rank="4"/>
  </conditionalFormatting>
  <conditionalFormatting sqref="M46 A46">
    <cfRule type="duplicateValues" dxfId="4322" priority="700"/>
  </conditionalFormatting>
  <conditionalFormatting sqref="B47:K47">
    <cfRule type="top10" dxfId="4321" priority="696" bottom="1" rank="1"/>
    <cfRule type="top10" dxfId="4320" priority="697" bottom="1" rank="2"/>
    <cfRule type="top10" dxfId="4319" priority="698" bottom="1" rank="3"/>
    <cfRule type="top10" dxfId="4318" priority="699" bottom="1" rank="4"/>
  </conditionalFormatting>
  <conditionalFormatting sqref="M47 A47">
    <cfRule type="duplicateValues" dxfId="4317" priority="695"/>
  </conditionalFormatting>
  <conditionalFormatting sqref="B48:K48">
    <cfRule type="top10" dxfId="4316" priority="691" bottom="1" rank="1"/>
    <cfRule type="top10" dxfId="4315" priority="692" bottom="1" rank="2"/>
    <cfRule type="top10" dxfId="4314" priority="693" bottom="1" rank="3"/>
    <cfRule type="top10" dxfId="4313" priority="694" bottom="1" rank="4"/>
  </conditionalFormatting>
  <conditionalFormatting sqref="M48 A48">
    <cfRule type="duplicateValues" dxfId="4312" priority="690"/>
  </conditionalFormatting>
  <conditionalFormatting sqref="B49:K49">
    <cfRule type="top10" dxfId="4311" priority="686" bottom="1" rank="1"/>
    <cfRule type="top10" dxfId="4310" priority="687" bottom="1" rank="2"/>
    <cfRule type="top10" dxfId="4309" priority="688" bottom="1" rank="3"/>
    <cfRule type="top10" dxfId="4308" priority="689" bottom="1" rank="4"/>
  </conditionalFormatting>
  <conditionalFormatting sqref="M49 A49">
    <cfRule type="duplicateValues" dxfId="4307" priority="685"/>
  </conditionalFormatting>
  <conditionalFormatting sqref="B50:K50">
    <cfRule type="top10" dxfId="4306" priority="681" bottom="1" rank="1"/>
    <cfRule type="top10" dxfId="4305" priority="682" bottom="1" rank="2"/>
    <cfRule type="top10" dxfId="4304" priority="683" bottom="1" rank="3"/>
    <cfRule type="top10" dxfId="4303" priority="684" bottom="1" rank="4"/>
  </conditionalFormatting>
  <conditionalFormatting sqref="M50 A50">
    <cfRule type="duplicateValues" dxfId="4302" priority="680"/>
  </conditionalFormatting>
  <conditionalFormatting sqref="B51:K51">
    <cfRule type="top10" dxfId="4301" priority="676" bottom="1" rank="1"/>
    <cfRule type="top10" dxfId="4300" priority="677" bottom="1" rank="2"/>
    <cfRule type="top10" dxfId="4299" priority="678" bottom="1" rank="3"/>
    <cfRule type="top10" dxfId="4298" priority="679" bottom="1" rank="4"/>
  </conditionalFormatting>
  <conditionalFormatting sqref="M51 A51">
    <cfRule type="duplicateValues" dxfId="4297" priority="675"/>
  </conditionalFormatting>
  <conditionalFormatting sqref="B52:K52">
    <cfRule type="top10" dxfId="4296" priority="671" bottom="1" rank="1"/>
    <cfRule type="top10" dxfId="4295" priority="672" bottom="1" rank="2"/>
    <cfRule type="top10" dxfId="4294" priority="673" bottom="1" rank="3"/>
    <cfRule type="top10" dxfId="4293" priority="674" bottom="1" rank="4"/>
  </conditionalFormatting>
  <conditionalFormatting sqref="M52 A52">
    <cfRule type="duplicateValues" dxfId="4292" priority="670"/>
  </conditionalFormatting>
  <conditionalFormatting sqref="B53:K53">
    <cfRule type="top10" dxfId="4291" priority="666" bottom="1" rank="1"/>
    <cfRule type="top10" dxfId="4290" priority="667" bottom="1" rank="2"/>
    <cfRule type="top10" dxfId="4289" priority="668" bottom="1" rank="3"/>
    <cfRule type="top10" dxfId="4288" priority="669" bottom="1" rank="4"/>
  </conditionalFormatting>
  <conditionalFormatting sqref="M53 A53">
    <cfRule type="duplicateValues" dxfId="4287" priority="665"/>
  </conditionalFormatting>
  <conditionalFormatting sqref="B54:K54">
    <cfRule type="top10" dxfId="4286" priority="661" bottom="1" rank="1"/>
    <cfRule type="top10" dxfId="4285" priority="662" bottom="1" rank="2"/>
    <cfRule type="top10" dxfId="4284" priority="663" bottom="1" rank="3"/>
    <cfRule type="top10" dxfId="4283" priority="664" bottom="1" rank="4"/>
  </conditionalFormatting>
  <conditionalFormatting sqref="M54 A54">
    <cfRule type="duplicateValues" dxfId="4282" priority="660"/>
  </conditionalFormatting>
  <conditionalFormatting sqref="B55:K55">
    <cfRule type="top10" dxfId="4281" priority="656" bottom="1" rank="1"/>
    <cfRule type="top10" dxfId="4280" priority="657" bottom="1" rank="2"/>
    <cfRule type="top10" dxfId="4279" priority="658" bottom="1" rank="3"/>
    <cfRule type="top10" dxfId="4278" priority="659" bottom="1" rank="4"/>
  </conditionalFormatting>
  <conditionalFormatting sqref="M55 A55">
    <cfRule type="duplicateValues" dxfId="4277" priority="655"/>
  </conditionalFormatting>
  <conditionalFormatting sqref="B56:K56">
    <cfRule type="top10" dxfId="4276" priority="651" bottom="1" rank="1"/>
    <cfRule type="top10" dxfId="4275" priority="652" bottom="1" rank="2"/>
    <cfRule type="top10" dxfId="4274" priority="653" bottom="1" rank="3"/>
    <cfRule type="top10" dxfId="4273" priority="654" bottom="1" rank="4"/>
  </conditionalFormatting>
  <conditionalFormatting sqref="M56 A56">
    <cfRule type="duplicateValues" dxfId="4272" priority="650"/>
  </conditionalFormatting>
  <conditionalFormatting sqref="B57:K57">
    <cfRule type="top10" dxfId="4271" priority="646" bottom="1" rank="1"/>
    <cfRule type="top10" dxfId="4270" priority="647" bottom="1" rank="2"/>
    <cfRule type="top10" dxfId="4269" priority="648" bottom="1" rank="3"/>
    <cfRule type="top10" dxfId="4268" priority="649" bottom="1" rank="4"/>
  </conditionalFormatting>
  <conditionalFormatting sqref="M57 A57">
    <cfRule type="duplicateValues" dxfId="4267" priority="645"/>
  </conditionalFormatting>
  <conditionalFormatting sqref="B58:K58">
    <cfRule type="top10" dxfId="4266" priority="641" bottom="1" rank="1"/>
    <cfRule type="top10" dxfId="4265" priority="642" bottom="1" rank="2"/>
    <cfRule type="top10" dxfId="4264" priority="643" bottom="1" rank="3"/>
    <cfRule type="top10" dxfId="4263" priority="644" bottom="1" rank="4"/>
  </conditionalFormatting>
  <conditionalFormatting sqref="M58 A58">
    <cfRule type="duplicateValues" dxfId="4262" priority="640"/>
  </conditionalFormatting>
  <conditionalFormatting sqref="B59:K59">
    <cfRule type="top10" dxfId="4261" priority="636" bottom="1" rank="1"/>
    <cfRule type="top10" dxfId="4260" priority="637" bottom="1" rank="2"/>
    <cfRule type="top10" dxfId="4259" priority="638" bottom="1" rank="3"/>
    <cfRule type="top10" dxfId="4258" priority="639" bottom="1" rank="4"/>
  </conditionalFormatting>
  <conditionalFormatting sqref="M59 A59">
    <cfRule type="duplicateValues" dxfId="4257" priority="635"/>
  </conditionalFormatting>
  <conditionalFormatting sqref="B60:K60">
    <cfRule type="top10" dxfId="4256" priority="631" bottom="1" rank="1"/>
    <cfRule type="top10" dxfId="4255" priority="632" bottom="1" rank="2"/>
    <cfRule type="top10" dxfId="4254" priority="633" bottom="1" rank="3"/>
    <cfRule type="top10" dxfId="4253" priority="634" bottom="1" rank="4"/>
  </conditionalFormatting>
  <conditionalFormatting sqref="M60 A60">
    <cfRule type="duplicateValues" dxfId="4252" priority="630"/>
  </conditionalFormatting>
  <conditionalFormatting sqref="B61:K61">
    <cfRule type="top10" dxfId="4251" priority="626" bottom="1" rank="1"/>
    <cfRule type="top10" dxfId="4250" priority="627" bottom="1" rank="2"/>
    <cfRule type="top10" dxfId="4249" priority="628" bottom="1" rank="3"/>
    <cfRule type="top10" dxfId="4248" priority="629" bottom="1" rank="4"/>
  </conditionalFormatting>
  <conditionalFormatting sqref="M61 A61">
    <cfRule type="duplicateValues" dxfId="4247" priority="625"/>
  </conditionalFormatting>
  <conditionalFormatting sqref="B62:K62">
    <cfRule type="top10" dxfId="4246" priority="621" bottom="1" rank="1"/>
    <cfRule type="top10" dxfId="4245" priority="622" bottom="1" rank="2"/>
    <cfRule type="top10" dxfId="4244" priority="623" bottom="1" rank="3"/>
    <cfRule type="top10" dxfId="4243" priority="624" bottom="1" rank="4"/>
  </conditionalFormatting>
  <conditionalFormatting sqref="M62 A62">
    <cfRule type="duplicateValues" dxfId="4242" priority="620"/>
  </conditionalFormatting>
  <conditionalFormatting sqref="B63:K63">
    <cfRule type="top10" dxfId="4241" priority="616" bottom="1" rank="1"/>
    <cfRule type="top10" dxfId="4240" priority="617" bottom="1" rank="2"/>
    <cfRule type="top10" dxfId="4239" priority="618" bottom="1" rank="3"/>
    <cfRule type="top10" dxfId="4238" priority="619" bottom="1" rank="4"/>
  </conditionalFormatting>
  <conditionalFormatting sqref="M63 A63">
    <cfRule type="duplicateValues" dxfId="4237" priority="615"/>
  </conditionalFormatting>
  <conditionalFormatting sqref="B64:K64">
    <cfRule type="top10" dxfId="4236" priority="611" bottom="1" rank="1"/>
    <cfRule type="top10" dxfId="4235" priority="612" bottom="1" rank="2"/>
    <cfRule type="top10" dxfId="4234" priority="613" bottom="1" rank="3"/>
    <cfRule type="top10" dxfId="4233" priority="614" bottom="1" rank="4"/>
  </conditionalFormatting>
  <conditionalFormatting sqref="M64 A64">
    <cfRule type="duplicateValues" dxfId="4232" priority="610"/>
  </conditionalFormatting>
  <conditionalFormatting sqref="B65:K65">
    <cfRule type="top10" dxfId="4231" priority="606" bottom="1" rank="1"/>
    <cfRule type="top10" dxfId="4230" priority="607" bottom="1" rank="2"/>
    <cfRule type="top10" dxfId="4229" priority="608" bottom="1" rank="3"/>
    <cfRule type="top10" dxfId="4228" priority="609" bottom="1" rank="4"/>
  </conditionalFormatting>
  <conditionalFormatting sqref="M65 A65">
    <cfRule type="duplicateValues" dxfId="4227" priority="605"/>
  </conditionalFormatting>
  <conditionalFormatting sqref="B66:K66">
    <cfRule type="top10" dxfId="4226" priority="601" bottom="1" rank="1"/>
    <cfRule type="top10" dxfId="4225" priority="602" bottom="1" rank="2"/>
    <cfRule type="top10" dxfId="4224" priority="603" bottom="1" rank="3"/>
    <cfRule type="top10" dxfId="4223" priority="604" bottom="1" rank="4"/>
  </conditionalFormatting>
  <conditionalFormatting sqref="M66 A66">
    <cfRule type="duplicateValues" dxfId="4222" priority="600"/>
  </conditionalFormatting>
  <conditionalFormatting sqref="B67:K67">
    <cfRule type="top10" dxfId="4221" priority="596" bottom="1" rank="1"/>
    <cfRule type="top10" dxfId="4220" priority="597" bottom="1" rank="2"/>
    <cfRule type="top10" dxfId="4219" priority="598" bottom="1" rank="3"/>
    <cfRule type="top10" dxfId="4218" priority="599" bottom="1" rank="4"/>
  </conditionalFormatting>
  <conditionalFormatting sqref="M67 A67">
    <cfRule type="duplicateValues" dxfId="4217" priority="595"/>
  </conditionalFormatting>
  <conditionalFormatting sqref="B68:K68">
    <cfRule type="top10" dxfId="4216" priority="591" bottom="1" rank="1"/>
    <cfRule type="top10" dxfId="4215" priority="592" bottom="1" rank="2"/>
    <cfRule type="top10" dxfId="4214" priority="593" bottom="1" rank="3"/>
    <cfRule type="top10" dxfId="4213" priority="594" bottom="1" rank="4"/>
  </conditionalFormatting>
  <conditionalFormatting sqref="M68 A68">
    <cfRule type="duplicateValues" dxfId="4212" priority="590"/>
  </conditionalFormatting>
  <conditionalFormatting sqref="B69:K69">
    <cfRule type="top10" dxfId="4211" priority="586" bottom="1" rank="1"/>
    <cfRule type="top10" dxfId="4210" priority="587" bottom="1" rank="2"/>
    <cfRule type="top10" dxfId="4209" priority="588" bottom="1" rank="3"/>
    <cfRule type="top10" dxfId="4208" priority="589" bottom="1" rank="4"/>
  </conditionalFormatting>
  <conditionalFormatting sqref="M69 A69">
    <cfRule type="duplicateValues" dxfId="4207" priority="585"/>
  </conditionalFormatting>
  <conditionalFormatting sqref="B70:K70">
    <cfRule type="top10" dxfId="4206" priority="581" bottom="1" rank="1"/>
    <cfRule type="top10" dxfId="4205" priority="582" bottom="1" rank="2"/>
    <cfRule type="top10" dxfId="4204" priority="583" bottom="1" rank="3"/>
    <cfRule type="top10" dxfId="4203" priority="584" bottom="1" rank="4"/>
  </conditionalFormatting>
  <conditionalFormatting sqref="M70 A70">
    <cfRule type="duplicateValues" dxfId="4202" priority="580"/>
  </conditionalFormatting>
  <conditionalFormatting sqref="B71:K71">
    <cfRule type="top10" dxfId="4201" priority="576" bottom="1" rank="1"/>
    <cfRule type="top10" dxfId="4200" priority="577" bottom="1" rank="2"/>
    <cfRule type="top10" dxfId="4199" priority="578" bottom="1" rank="3"/>
    <cfRule type="top10" dxfId="4198" priority="579" bottom="1" rank="4"/>
  </conditionalFormatting>
  <conditionalFormatting sqref="M71 A71">
    <cfRule type="duplicateValues" dxfId="4197" priority="575"/>
  </conditionalFormatting>
  <conditionalFormatting sqref="B72:K72">
    <cfRule type="top10" dxfId="4196" priority="571" bottom="1" rank="1"/>
    <cfRule type="top10" dxfId="4195" priority="572" bottom="1" rank="2"/>
    <cfRule type="top10" dxfId="4194" priority="573" bottom="1" rank="3"/>
    <cfRule type="top10" dxfId="4193" priority="574" bottom="1" rank="4"/>
  </conditionalFormatting>
  <conditionalFormatting sqref="M72 A72">
    <cfRule type="duplicateValues" dxfId="4192" priority="570"/>
  </conditionalFormatting>
  <conditionalFormatting sqref="B73:K73">
    <cfRule type="top10" dxfId="4191" priority="566" bottom="1" rank="1"/>
    <cfRule type="top10" dxfId="4190" priority="567" bottom="1" rank="2"/>
    <cfRule type="top10" dxfId="4189" priority="568" bottom="1" rank="3"/>
    <cfRule type="top10" dxfId="4188" priority="569" bottom="1" rank="4"/>
  </conditionalFormatting>
  <conditionalFormatting sqref="M73 A73">
    <cfRule type="duplicateValues" dxfId="4187" priority="565"/>
  </conditionalFormatting>
  <conditionalFormatting sqref="B74:K74">
    <cfRule type="top10" dxfId="4186" priority="561" bottom="1" rank="1"/>
    <cfRule type="top10" dxfId="4185" priority="562" bottom="1" rank="2"/>
    <cfRule type="top10" dxfId="4184" priority="563" bottom="1" rank="3"/>
    <cfRule type="top10" dxfId="4183" priority="564" bottom="1" rank="4"/>
  </conditionalFormatting>
  <conditionalFormatting sqref="M74 A74">
    <cfRule type="duplicateValues" dxfId="4182" priority="560"/>
  </conditionalFormatting>
  <conditionalFormatting sqref="B75:K75">
    <cfRule type="top10" dxfId="4181" priority="556" bottom="1" rank="1"/>
    <cfRule type="top10" dxfId="4180" priority="557" bottom="1" rank="2"/>
    <cfRule type="top10" dxfId="4179" priority="558" bottom="1" rank="3"/>
    <cfRule type="top10" dxfId="4178" priority="559" bottom="1" rank="4"/>
  </conditionalFormatting>
  <conditionalFormatting sqref="M75 A75">
    <cfRule type="duplicateValues" dxfId="4177" priority="555"/>
  </conditionalFormatting>
  <conditionalFormatting sqref="B76:K76">
    <cfRule type="top10" dxfId="4176" priority="551" bottom="1" rank="1"/>
    <cfRule type="top10" dxfId="4175" priority="552" bottom="1" rank="2"/>
    <cfRule type="top10" dxfId="4174" priority="553" bottom="1" rank="3"/>
    <cfRule type="top10" dxfId="4173" priority="554" bottom="1" rank="4"/>
  </conditionalFormatting>
  <conditionalFormatting sqref="M76 A76">
    <cfRule type="duplicateValues" dxfId="4172" priority="550"/>
  </conditionalFormatting>
  <conditionalFormatting sqref="B77:K77">
    <cfRule type="top10" dxfId="4171" priority="546" bottom="1" rank="1"/>
    <cfRule type="top10" dxfId="4170" priority="547" bottom="1" rank="2"/>
    <cfRule type="top10" dxfId="4169" priority="548" bottom="1" rank="3"/>
    <cfRule type="top10" dxfId="4168" priority="549" bottom="1" rank="4"/>
  </conditionalFormatting>
  <conditionalFormatting sqref="M77 A77">
    <cfRule type="duplicateValues" dxfId="4167" priority="545"/>
  </conditionalFormatting>
  <conditionalFormatting sqref="B78:K78">
    <cfRule type="top10" dxfId="4166" priority="541" bottom="1" rank="1"/>
    <cfRule type="top10" dxfId="4165" priority="542" bottom="1" rank="2"/>
    <cfRule type="top10" dxfId="4164" priority="543" bottom="1" rank="3"/>
    <cfRule type="top10" dxfId="4163" priority="544" bottom="1" rank="4"/>
  </conditionalFormatting>
  <conditionalFormatting sqref="M78 A78">
    <cfRule type="duplicateValues" dxfId="4162" priority="540"/>
  </conditionalFormatting>
  <conditionalFormatting sqref="B79:K79">
    <cfRule type="top10" dxfId="4161" priority="536" bottom="1" rank="1"/>
    <cfRule type="top10" dxfId="4160" priority="537" bottom="1" rank="2"/>
    <cfRule type="top10" dxfId="4159" priority="538" bottom="1" rank="3"/>
    <cfRule type="top10" dxfId="4158" priority="539" bottom="1" rank="4"/>
  </conditionalFormatting>
  <conditionalFormatting sqref="M79 A79">
    <cfRule type="duplicateValues" dxfId="4157" priority="535"/>
  </conditionalFormatting>
  <conditionalFormatting sqref="B80:K80">
    <cfRule type="top10" dxfId="4156" priority="531" bottom="1" rank="1"/>
    <cfRule type="top10" dxfId="4155" priority="532" bottom="1" rank="2"/>
    <cfRule type="top10" dxfId="4154" priority="533" bottom="1" rank="3"/>
    <cfRule type="top10" dxfId="4153" priority="534" bottom="1" rank="4"/>
  </conditionalFormatting>
  <conditionalFormatting sqref="M80 A80">
    <cfRule type="duplicateValues" dxfId="4152" priority="530"/>
  </conditionalFormatting>
  <conditionalFormatting sqref="B81:K81">
    <cfRule type="top10" dxfId="4151" priority="526" bottom="1" rank="1"/>
    <cfRule type="top10" dxfId="4150" priority="527" bottom="1" rank="2"/>
    <cfRule type="top10" dxfId="4149" priority="528" bottom="1" rank="3"/>
    <cfRule type="top10" dxfId="4148" priority="529" bottom="1" rank="4"/>
  </conditionalFormatting>
  <conditionalFormatting sqref="M81 A81">
    <cfRule type="duplicateValues" dxfId="4147" priority="525"/>
  </conditionalFormatting>
  <conditionalFormatting sqref="B82:K82">
    <cfRule type="top10" dxfId="4146" priority="521" bottom="1" rank="1"/>
    <cfRule type="top10" dxfId="4145" priority="522" bottom="1" rank="2"/>
    <cfRule type="top10" dxfId="4144" priority="523" bottom="1" rank="3"/>
    <cfRule type="top10" dxfId="4143" priority="524" bottom="1" rank="4"/>
  </conditionalFormatting>
  <conditionalFormatting sqref="M82 A82">
    <cfRule type="duplicateValues" dxfId="4142" priority="520"/>
  </conditionalFormatting>
  <conditionalFormatting sqref="B83:K83">
    <cfRule type="top10" dxfId="4141" priority="516" bottom="1" rank="1"/>
    <cfRule type="top10" dxfId="4140" priority="517" bottom="1" rank="2"/>
    <cfRule type="top10" dxfId="4139" priority="518" bottom="1" rank="3"/>
    <cfRule type="top10" dxfId="4138" priority="519" bottom="1" rank="4"/>
  </conditionalFormatting>
  <conditionalFormatting sqref="M83 A83">
    <cfRule type="duplicateValues" dxfId="4137" priority="515"/>
  </conditionalFormatting>
  <conditionalFormatting sqref="B84:K84">
    <cfRule type="top10" dxfId="4136" priority="511" bottom="1" rank="1"/>
    <cfRule type="top10" dxfId="4135" priority="512" bottom="1" rank="2"/>
    <cfRule type="top10" dxfId="4134" priority="513" bottom="1" rank="3"/>
    <cfRule type="top10" dxfId="4133" priority="514" bottom="1" rank="4"/>
  </conditionalFormatting>
  <conditionalFormatting sqref="M84 A84">
    <cfRule type="duplicateValues" dxfId="4132" priority="510"/>
  </conditionalFormatting>
  <conditionalFormatting sqref="B85:K85">
    <cfRule type="top10" dxfId="4131" priority="506" bottom="1" rank="1"/>
    <cfRule type="top10" dxfId="4130" priority="507" bottom="1" rank="2"/>
    <cfRule type="top10" dxfId="4129" priority="508" bottom="1" rank="3"/>
    <cfRule type="top10" dxfId="4128" priority="509" bottom="1" rank="4"/>
  </conditionalFormatting>
  <conditionalFormatting sqref="M85 A85">
    <cfRule type="duplicateValues" dxfId="4127" priority="505"/>
  </conditionalFormatting>
  <conditionalFormatting sqref="B86:K86">
    <cfRule type="top10" dxfId="4126" priority="501" bottom="1" rank="1"/>
    <cfRule type="top10" dxfId="4125" priority="502" bottom="1" rank="2"/>
    <cfRule type="top10" dxfId="4124" priority="503" bottom="1" rank="3"/>
    <cfRule type="top10" dxfId="4123" priority="504" bottom="1" rank="4"/>
  </conditionalFormatting>
  <conditionalFormatting sqref="M86 A86">
    <cfRule type="duplicateValues" dxfId="4122" priority="500"/>
  </conditionalFormatting>
  <conditionalFormatting sqref="B87:K87">
    <cfRule type="top10" dxfId="4121" priority="496" bottom="1" rank="1"/>
    <cfRule type="top10" dxfId="4120" priority="497" bottom="1" rank="2"/>
    <cfRule type="top10" dxfId="4119" priority="498" bottom="1" rank="3"/>
    <cfRule type="top10" dxfId="4118" priority="499" bottom="1" rank="4"/>
  </conditionalFormatting>
  <conditionalFormatting sqref="M87 A87">
    <cfRule type="duplicateValues" dxfId="4117" priority="495"/>
  </conditionalFormatting>
  <conditionalFormatting sqref="B88:K88">
    <cfRule type="top10" dxfId="4116" priority="491" bottom="1" rank="1"/>
    <cfRule type="top10" dxfId="4115" priority="492" bottom="1" rank="2"/>
    <cfRule type="top10" dxfId="4114" priority="493" bottom="1" rank="3"/>
    <cfRule type="top10" dxfId="4113" priority="494" bottom="1" rank="4"/>
  </conditionalFormatting>
  <conditionalFormatting sqref="M88 A88">
    <cfRule type="duplicateValues" dxfId="4112" priority="490"/>
  </conditionalFormatting>
  <conditionalFormatting sqref="B89:K89">
    <cfRule type="top10" dxfId="4111" priority="486" bottom="1" rank="1"/>
    <cfRule type="top10" dxfId="4110" priority="487" bottom="1" rank="2"/>
    <cfRule type="top10" dxfId="4109" priority="488" bottom="1" rank="3"/>
    <cfRule type="top10" dxfId="4108" priority="489" bottom="1" rank="4"/>
  </conditionalFormatting>
  <conditionalFormatting sqref="M89 A89">
    <cfRule type="duplicateValues" dxfId="4107" priority="485"/>
  </conditionalFormatting>
  <conditionalFormatting sqref="B90:K90">
    <cfRule type="top10" dxfId="4106" priority="481" bottom="1" rank="1"/>
    <cfRule type="top10" dxfId="4105" priority="482" bottom="1" rank="2"/>
    <cfRule type="top10" dxfId="4104" priority="483" bottom="1" rank="3"/>
    <cfRule type="top10" dxfId="4103" priority="484" bottom="1" rank="4"/>
  </conditionalFormatting>
  <conditionalFormatting sqref="M90 A90">
    <cfRule type="duplicateValues" dxfId="4102" priority="480"/>
  </conditionalFormatting>
  <conditionalFormatting sqref="B91:K91">
    <cfRule type="top10" dxfId="4101" priority="476" bottom="1" rank="1"/>
    <cfRule type="top10" dxfId="4100" priority="477" bottom="1" rank="2"/>
    <cfRule type="top10" dxfId="4099" priority="478" bottom="1" rank="3"/>
    <cfRule type="top10" dxfId="4098" priority="479" bottom="1" rank="4"/>
  </conditionalFormatting>
  <conditionalFormatting sqref="M91 A91">
    <cfRule type="duplicateValues" dxfId="4097" priority="475"/>
  </conditionalFormatting>
  <conditionalFormatting sqref="B92:K92">
    <cfRule type="top10" dxfId="4096" priority="471" bottom="1" rank="1"/>
    <cfRule type="top10" dxfId="4095" priority="472" bottom="1" rank="2"/>
    <cfRule type="top10" dxfId="4094" priority="473" bottom="1" rank="3"/>
    <cfRule type="top10" dxfId="4093" priority="474" bottom="1" rank="4"/>
  </conditionalFormatting>
  <conditionalFormatting sqref="M92 A92">
    <cfRule type="duplicateValues" dxfId="4092" priority="470"/>
  </conditionalFormatting>
  <conditionalFormatting sqref="B93:K93">
    <cfRule type="top10" dxfId="4091" priority="466" bottom="1" rank="1"/>
    <cfRule type="top10" dxfId="4090" priority="467" bottom="1" rank="2"/>
    <cfRule type="top10" dxfId="4089" priority="468" bottom="1" rank="3"/>
    <cfRule type="top10" dxfId="4088" priority="469" bottom="1" rank="4"/>
  </conditionalFormatting>
  <conditionalFormatting sqref="M93 A93">
    <cfRule type="duplicateValues" dxfId="4087" priority="465"/>
  </conditionalFormatting>
  <conditionalFormatting sqref="B94:K94">
    <cfRule type="top10" dxfId="4086" priority="461" bottom="1" rank="1"/>
    <cfRule type="top10" dxfId="4085" priority="462" bottom="1" rank="2"/>
    <cfRule type="top10" dxfId="4084" priority="463" bottom="1" rank="3"/>
    <cfRule type="top10" dxfId="4083" priority="464" bottom="1" rank="4"/>
  </conditionalFormatting>
  <conditionalFormatting sqref="M94 A94">
    <cfRule type="duplicateValues" dxfId="4082" priority="460"/>
  </conditionalFormatting>
  <conditionalFormatting sqref="B95:K95">
    <cfRule type="top10" dxfId="4081" priority="456" bottom="1" rank="1"/>
    <cfRule type="top10" dxfId="4080" priority="457" bottom="1" rank="2"/>
    <cfRule type="top10" dxfId="4079" priority="458" bottom="1" rank="3"/>
    <cfRule type="top10" dxfId="4078" priority="459" bottom="1" rank="4"/>
  </conditionalFormatting>
  <conditionalFormatting sqref="M95 A95">
    <cfRule type="duplicateValues" dxfId="4077" priority="455"/>
  </conditionalFormatting>
  <conditionalFormatting sqref="B96:K96">
    <cfRule type="top10" dxfId="4076" priority="451" bottom="1" rank="1"/>
    <cfRule type="top10" dxfId="4075" priority="452" bottom="1" rank="2"/>
    <cfRule type="top10" dxfId="4074" priority="453" bottom="1" rank="3"/>
    <cfRule type="top10" dxfId="4073" priority="454" bottom="1" rank="4"/>
  </conditionalFormatting>
  <conditionalFormatting sqref="M96 A96">
    <cfRule type="duplicateValues" dxfId="4072" priority="450"/>
  </conditionalFormatting>
  <conditionalFormatting sqref="B97:K97">
    <cfRule type="top10" dxfId="4071" priority="446" bottom="1" rank="1"/>
    <cfRule type="top10" dxfId="4070" priority="447" bottom="1" rank="2"/>
    <cfRule type="top10" dxfId="4069" priority="448" bottom="1" rank="3"/>
    <cfRule type="top10" dxfId="4068" priority="449" bottom="1" rank="4"/>
  </conditionalFormatting>
  <conditionalFormatting sqref="M97 A97">
    <cfRule type="duplicateValues" dxfId="4067" priority="445"/>
  </conditionalFormatting>
  <conditionalFormatting sqref="B98:K98">
    <cfRule type="top10" dxfId="4066" priority="441" bottom="1" rank="1"/>
    <cfRule type="top10" dxfId="4065" priority="442" bottom="1" rank="2"/>
    <cfRule type="top10" dxfId="4064" priority="443" bottom="1" rank="3"/>
    <cfRule type="top10" dxfId="4063" priority="444" bottom="1" rank="4"/>
  </conditionalFormatting>
  <conditionalFormatting sqref="M98 A98">
    <cfRule type="duplicateValues" dxfId="4062" priority="440"/>
  </conditionalFormatting>
  <conditionalFormatting sqref="B99:K99">
    <cfRule type="top10" dxfId="4061" priority="436" bottom="1" rank="1"/>
    <cfRule type="top10" dxfId="4060" priority="437" bottom="1" rank="2"/>
    <cfRule type="top10" dxfId="4059" priority="438" bottom="1" rank="3"/>
    <cfRule type="top10" dxfId="4058" priority="439" bottom="1" rank="4"/>
  </conditionalFormatting>
  <conditionalFormatting sqref="M99 A99">
    <cfRule type="duplicateValues" dxfId="4057" priority="435"/>
  </conditionalFormatting>
  <conditionalFormatting sqref="B100:K100">
    <cfRule type="top10" dxfId="4056" priority="431" bottom="1" rank="1"/>
    <cfRule type="top10" dxfId="4055" priority="432" bottom="1" rank="2"/>
    <cfRule type="top10" dxfId="4054" priority="433" bottom="1" rank="3"/>
    <cfRule type="top10" dxfId="4053" priority="434" bottom="1" rank="4"/>
  </conditionalFormatting>
  <conditionalFormatting sqref="M100 A100">
    <cfRule type="duplicateValues" dxfId="4052" priority="430"/>
  </conditionalFormatting>
  <conditionalFormatting sqref="B101:K101">
    <cfRule type="top10" dxfId="4051" priority="426" bottom="1" rank="1"/>
    <cfRule type="top10" dxfId="4050" priority="427" bottom="1" rank="2"/>
    <cfRule type="top10" dxfId="4049" priority="428" bottom="1" rank="3"/>
    <cfRule type="top10" dxfId="4048" priority="429" bottom="1" rank="4"/>
  </conditionalFormatting>
  <conditionalFormatting sqref="M101 A101">
    <cfRule type="duplicateValues" dxfId="4047" priority="425"/>
  </conditionalFormatting>
  <conditionalFormatting sqref="B102:K102">
    <cfRule type="top10" dxfId="4046" priority="421" bottom="1" rank="1"/>
    <cfRule type="top10" dxfId="4045" priority="422" bottom="1" rank="2"/>
    <cfRule type="top10" dxfId="4044" priority="423" bottom="1" rank="3"/>
    <cfRule type="top10" dxfId="4043" priority="424" bottom="1" rank="4"/>
  </conditionalFormatting>
  <conditionalFormatting sqref="M102 A102">
    <cfRule type="duplicateValues" dxfId="4042" priority="420"/>
  </conditionalFormatting>
  <conditionalFormatting sqref="B103:K103">
    <cfRule type="top10" dxfId="4041" priority="416" bottom="1" rank="1"/>
    <cfRule type="top10" dxfId="4040" priority="417" bottom="1" rank="2"/>
    <cfRule type="top10" dxfId="4039" priority="418" bottom="1" rank="3"/>
    <cfRule type="top10" dxfId="4038" priority="419" bottom="1" rank="4"/>
  </conditionalFormatting>
  <conditionalFormatting sqref="M103 A103">
    <cfRule type="duplicateValues" dxfId="4037" priority="415"/>
  </conditionalFormatting>
  <conditionalFormatting sqref="B104:K104">
    <cfRule type="top10" dxfId="4036" priority="411" bottom="1" rank="1"/>
    <cfRule type="top10" dxfId="4035" priority="412" bottom="1" rank="2"/>
    <cfRule type="top10" dxfId="4034" priority="413" bottom="1" rank="3"/>
    <cfRule type="top10" dxfId="4033" priority="414" bottom="1" rank="4"/>
  </conditionalFormatting>
  <conditionalFormatting sqref="M104 A104">
    <cfRule type="duplicateValues" dxfId="4032" priority="410"/>
  </conditionalFormatting>
  <conditionalFormatting sqref="B105:K105">
    <cfRule type="top10" dxfId="4031" priority="406" bottom="1" rank="1"/>
    <cfRule type="top10" dxfId="4030" priority="407" bottom="1" rank="2"/>
    <cfRule type="top10" dxfId="4029" priority="408" bottom="1" rank="3"/>
    <cfRule type="top10" dxfId="4028" priority="409" bottom="1" rank="4"/>
  </conditionalFormatting>
  <conditionalFormatting sqref="M105 A105">
    <cfRule type="duplicateValues" dxfId="4027" priority="405"/>
  </conditionalFormatting>
  <conditionalFormatting sqref="N7">
    <cfRule type="duplicateValues" dxfId="4026" priority="404"/>
  </conditionalFormatting>
  <conditionalFormatting sqref="N8">
    <cfRule type="duplicateValues" dxfId="4025" priority="403"/>
  </conditionalFormatting>
  <conditionalFormatting sqref="N9">
    <cfRule type="duplicateValues" dxfId="4024" priority="402"/>
  </conditionalFormatting>
  <conditionalFormatting sqref="N10">
    <cfRule type="duplicateValues" dxfId="4023" priority="401"/>
  </conditionalFormatting>
  <conditionalFormatting sqref="N11">
    <cfRule type="duplicateValues" dxfId="4022" priority="400"/>
  </conditionalFormatting>
  <conditionalFormatting sqref="N12">
    <cfRule type="duplicateValues" dxfId="4021" priority="399"/>
  </conditionalFormatting>
  <conditionalFormatting sqref="N13">
    <cfRule type="duplicateValues" dxfId="4020" priority="398"/>
  </conditionalFormatting>
  <conditionalFormatting sqref="N14">
    <cfRule type="duplicateValues" dxfId="4019" priority="397"/>
  </conditionalFormatting>
  <conditionalFormatting sqref="N15">
    <cfRule type="duplicateValues" dxfId="4018" priority="396"/>
  </conditionalFormatting>
  <conditionalFormatting sqref="N16">
    <cfRule type="duplicateValues" dxfId="4017" priority="395"/>
  </conditionalFormatting>
  <conditionalFormatting sqref="N17">
    <cfRule type="duplicateValues" dxfId="4016" priority="394"/>
  </conditionalFormatting>
  <conditionalFormatting sqref="N18">
    <cfRule type="duplicateValues" dxfId="4015" priority="393"/>
  </conditionalFormatting>
  <conditionalFormatting sqref="N19">
    <cfRule type="duplicateValues" dxfId="4014" priority="392"/>
  </conditionalFormatting>
  <conditionalFormatting sqref="N20">
    <cfRule type="duplicateValues" dxfId="4013" priority="391"/>
  </conditionalFormatting>
  <conditionalFormatting sqref="N21">
    <cfRule type="duplicateValues" dxfId="4012" priority="390"/>
  </conditionalFormatting>
  <conditionalFormatting sqref="N22">
    <cfRule type="duplicateValues" dxfId="4011" priority="389"/>
  </conditionalFormatting>
  <conditionalFormatting sqref="N23">
    <cfRule type="duplicateValues" dxfId="4010" priority="388"/>
  </conditionalFormatting>
  <conditionalFormatting sqref="N24">
    <cfRule type="duplicateValues" dxfId="4009" priority="387"/>
  </conditionalFormatting>
  <conditionalFormatting sqref="N25">
    <cfRule type="duplicateValues" dxfId="4008" priority="386"/>
  </conditionalFormatting>
  <conditionalFormatting sqref="N26">
    <cfRule type="duplicateValues" dxfId="4007" priority="385"/>
  </conditionalFormatting>
  <conditionalFormatting sqref="N27">
    <cfRule type="duplicateValues" dxfId="4006" priority="384"/>
  </conditionalFormatting>
  <conditionalFormatting sqref="N28">
    <cfRule type="duplicateValues" dxfId="4005" priority="383"/>
  </conditionalFormatting>
  <conditionalFormatting sqref="N29">
    <cfRule type="duplicateValues" dxfId="4004" priority="382"/>
  </conditionalFormatting>
  <conditionalFormatting sqref="N30">
    <cfRule type="duplicateValues" dxfId="4003" priority="381"/>
  </conditionalFormatting>
  <conditionalFormatting sqref="N31">
    <cfRule type="duplicateValues" dxfId="4002" priority="380"/>
  </conditionalFormatting>
  <conditionalFormatting sqref="N32">
    <cfRule type="duplicateValues" dxfId="4001" priority="379"/>
  </conditionalFormatting>
  <conditionalFormatting sqref="N33">
    <cfRule type="duplicateValues" dxfId="4000" priority="378"/>
  </conditionalFormatting>
  <conditionalFormatting sqref="N34">
    <cfRule type="duplicateValues" dxfId="3999" priority="377"/>
  </conditionalFormatting>
  <conditionalFormatting sqref="N35">
    <cfRule type="duplicateValues" dxfId="3998" priority="376"/>
  </conditionalFormatting>
  <conditionalFormatting sqref="N36">
    <cfRule type="duplicateValues" dxfId="3997" priority="375"/>
  </conditionalFormatting>
  <conditionalFormatting sqref="N37">
    <cfRule type="duplicateValues" dxfId="3996" priority="374"/>
  </conditionalFormatting>
  <conditionalFormatting sqref="N38">
    <cfRule type="duplicateValues" dxfId="3995" priority="373"/>
  </conditionalFormatting>
  <conditionalFormatting sqref="N39">
    <cfRule type="duplicateValues" dxfId="3994" priority="372"/>
  </conditionalFormatting>
  <conditionalFormatting sqref="N40">
    <cfRule type="duplicateValues" dxfId="3993" priority="371"/>
  </conditionalFormatting>
  <conditionalFormatting sqref="N41">
    <cfRule type="duplicateValues" dxfId="3992" priority="370"/>
  </conditionalFormatting>
  <conditionalFormatting sqref="N42">
    <cfRule type="duplicateValues" dxfId="3991" priority="369"/>
  </conditionalFormatting>
  <conditionalFormatting sqref="N43">
    <cfRule type="duplicateValues" dxfId="3990" priority="368"/>
  </conditionalFormatting>
  <conditionalFormatting sqref="N44">
    <cfRule type="duplicateValues" dxfId="3989" priority="367"/>
  </conditionalFormatting>
  <conditionalFormatting sqref="N45">
    <cfRule type="duplicateValues" dxfId="3988" priority="366"/>
  </conditionalFormatting>
  <conditionalFormatting sqref="N46">
    <cfRule type="duplicateValues" dxfId="3987" priority="365"/>
  </conditionalFormatting>
  <conditionalFormatting sqref="N47">
    <cfRule type="duplicateValues" dxfId="3986" priority="364"/>
  </conditionalFormatting>
  <conditionalFormatting sqref="N48">
    <cfRule type="duplicateValues" dxfId="3985" priority="363"/>
  </conditionalFormatting>
  <conditionalFormatting sqref="N49">
    <cfRule type="duplicateValues" dxfId="3984" priority="362"/>
  </conditionalFormatting>
  <conditionalFormatting sqref="N50">
    <cfRule type="duplicateValues" dxfId="3983" priority="361"/>
  </conditionalFormatting>
  <conditionalFormatting sqref="N51">
    <cfRule type="duplicateValues" dxfId="3982" priority="360"/>
  </conditionalFormatting>
  <conditionalFormatting sqref="N52">
    <cfRule type="duplicateValues" dxfId="3981" priority="359"/>
  </conditionalFormatting>
  <conditionalFormatting sqref="N53">
    <cfRule type="duplicateValues" dxfId="3980" priority="358"/>
  </conditionalFormatting>
  <conditionalFormatting sqref="N54">
    <cfRule type="duplicateValues" dxfId="3979" priority="357"/>
  </conditionalFormatting>
  <conditionalFormatting sqref="N55">
    <cfRule type="duplicateValues" dxfId="3978" priority="356"/>
  </conditionalFormatting>
  <conditionalFormatting sqref="N56">
    <cfRule type="duplicateValues" dxfId="3977" priority="355"/>
  </conditionalFormatting>
  <conditionalFormatting sqref="N57">
    <cfRule type="duplicateValues" dxfId="3976" priority="354"/>
  </conditionalFormatting>
  <conditionalFormatting sqref="N58">
    <cfRule type="duplicateValues" dxfId="3975" priority="353"/>
  </conditionalFormatting>
  <conditionalFormatting sqref="N59">
    <cfRule type="duplicateValues" dxfId="3974" priority="352"/>
  </conditionalFormatting>
  <conditionalFormatting sqref="N60">
    <cfRule type="duplicateValues" dxfId="3973" priority="351"/>
  </conditionalFormatting>
  <conditionalFormatting sqref="N61">
    <cfRule type="duplicateValues" dxfId="3972" priority="350"/>
  </conditionalFormatting>
  <conditionalFormatting sqref="N62">
    <cfRule type="duplicateValues" dxfId="3971" priority="349"/>
  </conditionalFormatting>
  <conditionalFormatting sqref="N63">
    <cfRule type="duplicateValues" dxfId="3970" priority="348"/>
  </conditionalFormatting>
  <conditionalFormatting sqref="N64">
    <cfRule type="duplicateValues" dxfId="3969" priority="347"/>
  </conditionalFormatting>
  <conditionalFormatting sqref="N65">
    <cfRule type="duplicateValues" dxfId="3968" priority="346"/>
  </conditionalFormatting>
  <conditionalFormatting sqref="N66">
    <cfRule type="duplicateValues" dxfId="3967" priority="345"/>
  </conditionalFormatting>
  <conditionalFormatting sqref="N67">
    <cfRule type="duplicateValues" dxfId="3966" priority="344"/>
  </conditionalFormatting>
  <conditionalFormatting sqref="N68">
    <cfRule type="duplicateValues" dxfId="3965" priority="343"/>
  </conditionalFormatting>
  <conditionalFormatting sqref="N69">
    <cfRule type="duplicateValues" dxfId="3964" priority="342"/>
  </conditionalFormatting>
  <conditionalFormatting sqref="N70">
    <cfRule type="duplicateValues" dxfId="3963" priority="341"/>
  </conditionalFormatting>
  <conditionalFormatting sqref="N71">
    <cfRule type="duplicateValues" dxfId="3962" priority="340"/>
  </conditionalFormatting>
  <conditionalFormatting sqref="N72">
    <cfRule type="duplicateValues" dxfId="3961" priority="339"/>
  </conditionalFormatting>
  <conditionalFormatting sqref="N73">
    <cfRule type="duplicateValues" dxfId="3960" priority="338"/>
  </conditionalFormatting>
  <conditionalFormatting sqref="N74">
    <cfRule type="duplicateValues" dxfId="3959" priority="337"/>
  </conditionalFormatting>
  <conditionalFormatting sqref="N75">
    <cfRule type="duplicateValues" dxfId="3958" priority="336"/>
  </conditionalFormatting>
  <conditionalFormatting sqref="N76">
    <cfRule type="duplicateValues" dxfId="3957" priority="335"/>
  </conditionalFormatting>
  <conditionalFormatting sqref="N77">
    <cfRule type="duplicateValues" dxfId="3956" priority="334"/>
  </conditionalFormatting>
  <conditionalFormatting sqref="N78">
    <cfRule type="duplicateValues" dxfId="3955" priority="333"/>
  </conditionalFormatting>
  <conditionalFormatting sqref="N79">
    <cfRule type="duplicateValues" dxfId="3954" priority="332"/>
  </conditionalFormatting>
  <conditionalFormatting sqref="N80">
    <cfRule type="duplicateValues" dxfId="3953" priority="331"/>
  </conditionalFormatting>
  <conditionalFormatting sqref="N81">
    <cfRule type="duplicateValues" dxfId="3952" priority="330"/>
  </conditionalFormatting>
  <conditionalFormatting sqref="N82">
    <cfRule type="duplicateValues" dxfId="3951" priority="329"/>
  </conditionalFormatting>
  <conditionalFormatting sqref="N83">
    <cfRule type="duplicateValues" dxfId="3950" priority="328"/>
  </conditionalFormatting>
  <conditionalFormatting sqref="N84">
    <cfRule type="duplicateValues" dxfId="3949" priority="327"/>
  </conditionalFormatting>
  <conditionalFormatting sqref="N85">
    <cfRule type="duplicateValues" dxfId="3948" priority="326"/>
  </conditionalFormatting>
  <conditionalFormatting sqref="N86">
    <cfRule type="duplicateValues" dxfId="3947" priority="325"/>
  </conditionalFormatting>
  <conditionalFormatting sqref="N87">
    <cfRule type="duplicateValues" dxfId="3946" priority="324"/>
  </conditionalFormatting>
  <conditionalFormatting sqref="N88">
    <cfRule type="duplicateValues" dxfId="3945" priority="323"/>
  </conditionalFormatting>
  <conditionalFormatting sqref="N89">
    <cfRule type="duplicateValues" dxfId="3944" priority="322"/>
  </conditionalFormatting>
  <conditionalFormatting sqref="N90">
    <cfRule type="duplicateValues" dxfId="3943" priority="321"/>
  </conditionalFormatting>
  <conditionalFormatting sqref="N91">
    <cfRule type="duplicateValues" dxfId="3942" priority="320"/>
  </conditionalFormatting>
  <conditionalFormatting sqref="N92">
    <cfRule type="duplicateValues" dxfId="3941" priority="319"/>
  </conditionalFormatting>
  <conditionalFormatting sqref="N93">
    <cfRule type="duplicateValues" dxfId="3940" priority="318"/>
  </conditionalFormatting>
  <conditionalFormatting sqref="N94">
    <cfRule type="duplicateValues" dxfId="3939" priority="317"/>
  </conditionalFormatting>
  <conditionalFormatting sqref="N95">
    <cfRule type="duplicateValues" dxfId="3938" priority="316"/>
  </conditionalFormatting>
  <conditionalFormatting sqref="N96">
    <cfRule type="duplicateValues" dxfId="3937" priority="315"/>
  </conditionalFormatting>
  <conditionalFormatting sqref="N97">
    <cfRule type="duplicateValues" dxfId="3936" priority="314"/>
  </conditionalFormatting>
  <conditionalFormatting sqref="N98">
    <cfRule type="duplicateValues" dxfId="3935" priority="313"/>
  </conditionalFormatting>
  <conditionalFormatting sqref="N99">
    <cfRule type="duplicateValues" dxfId="3934" priority="312"/>
  </conditionalFormatting>
  <conditionalFormatting sqref="N100">
    <cfRule type="duplicateValues" dxfId="3933" priority="311"/>
  </conditionalFormatting>
  <conditionalFormatting sqref="N101">
    <cfRule type="duplicateValues" dxfId="3932" priority="310"/>
  </conditionalFormatting>
  <conditionalFormatting sqref="N102">
    <cfRule type="duplicateValues" dxfId="3931" priority="309"/>
  </conditionalFormatting>
  <conditionalFormatting sqref="N103">
    <cfRule type="duplicateValues" dxfId="3930" priority="308"/>
  </conditionalFormatting>
  <conditionalFormatting sqref="N104">
    <cfRule type="duplicateValues" dxfId="3929" priority="307"/>
  </conditionalFormatting>
  <conditionalFormatting sqref="N105">
    <cfRule type="duplicateValues" dxfId="3928" priority="306"/>
  </conditionalFormatting>
  <conditionalFormatting sqref="M6:N105">
    <cfRule type="expression" dxfId="3927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3926" priority="303"/>
  </conditionalFormatting>
  <conditionalFormatting sqref="U7">
    <cfRule type="duplicateValues" dxfId="3925" priority="302"/>
  </conditionalFormatting>
  <conditionalFormatting sqref="U8">
    <cfRule type="duplicateValues" dxfId="3924" priority="301"/>
  </conditionalFormatting>
  <conditionalFormatting sqref="U9">
    <cfRule type="duplicateValues" dxfId="3923" priority="300"/>
  </conditionalFormatting>
  <conditionalFormatting sqref="U10">
    <cfRule type="duplicateValues" dxfId="3922" priority="299"/>
  </conditionalFormatting>
  <conditionalFormatting sqref="U11">
    <cfRule type="duplicateValues" dxfId="3921" priority="298"/>
  </conditionalFormatting>
  <conditionalFormatting sqref="U12">
    <cfRule type="duplicateValues" dxfId="3920" priority="297"/>
  </conditionalFormatting>
  <conditionalFormatting sqref="U13">
    <cfRule type="duplicateValues" dxfId="3919" priority="296"/>
  </conditionalFormatting>
  <conditionalFormatting sqref="U14">
    <cfRule type="duplicateValues" dxfId="3918" priority="295"/>
  </conditionalFormatting>
  <conditionalFormatting sqref="U15">
    <cfRule type="duplicateValues" dxfId="3917" priority="294"/>
  </conditionalFormatting>
  <conditionalFormatting sqref="U16">
    <cfRule type="duplicateValues" dxfId="3916" priority="293"/>
  </conditionalFormatting>
  <conditionalFormatting sqref="U17">
    <cfRule type="duplicateValues" dxfId="3915" priority="292"/>
  </conditionalFormatting>
  <conditionalFormatting sqref="U18">
    <cfRule type="duplicateValues" dxfId="3914" priority="291"/>
  </conditionalFormatting>
  <conditionalFormatting sqref="U19">
    <cfRule type="duplicateValues" dxfId="3913" priority="290"/>
  </conditionalFormatting>
  <conditionalFormatting sqref="U20">
    <cfRule type="duplicateValues" dxfId="3912" priority="289"/>
  </conditionalFormatting>
  <conditionalFormatting sqref="U21">
    <cfRule type="duplicateValues" dxfId="3911" priority="288"/>
  </conditionalFormatting>
  <conditionalFormatting sqref="U22">
    <cfRule type="duplicateValues" dxfId="3910" priority="287"/>
  </conditionalFormatting>
  <conditionalFormatting sqref="U23">
    <cfRule type="duplicateValues" dxfId="3909" priority="286"/>
  </conditionalFormatting>
  <conditionalFormatting sqref="U24">
    <cfRule type="duplicateValues" dxfId="3908" priority="285"/>
  </conditionalFormatting>
  <conditionalFormatting sqref="U25">
    <cfRule type="duplicateValues" dxfId="3907" priority="284"/>
  </conditionalFormatting>
  <conditionalFormatting sqref="U26">
    <cfRule type="duplicateValues" dxfId="3906" priority="283"/>
  </conditionalFormatting>
  <conditionalFormatting sqref="U27">
    <cfRule type="duplicateValues" dxfId="3905" priority="282"/>
  </conditionalFormatting>
  <conditionalFormatting sqref="U28">
    <cfRule type="duplicateValues" dxfId="3904" priority="281"/>
  </conditionalFormatting>
  <conditionalFormatting sqref="U29">
    <cfRule type="duplicateValues" dxfId="3903" priority="280"/>
  </conditionalFormatting>
  <conditionalFormatting sqref="U30">
    <cfRule type="duplicateValues" dxfId="3902" priority="279"/>
  </conditionalFormatting>
  <conditionalFormatting sqref="U31">
    <cfRule type="duplicateValues" dxfId="3901" priority="278"/>
  </conditionalFormatting>
  <conditionalFormatting sqref="U32">
    <cfRule type="duplicateValues" dxfId="3900" priority="277"/>
  </conditionalFormatting>
  <conditionalFormatting sqref="U33">
    <cfRule type="duplicateValues" dxfId="3899" priority="276"/>
  </conditionalFormatting>
  <conditionalFormatting sqref="U34">
    <cfRule type="duplicateValues" dxfId="3898" priority="275"/>
  </conditionalFormatting>
  <conditionalFormatting sqref="U35">
    <cfRule type="duplicateValues" dxfId="3897" priority="274"/>
  </conditionalFormatting>
  <conditionalFormatting sqref="U36">
    <cfRule type="duplicateValues" dxfId="3896" priority="273"/>
  </conditionalFormatting>
  <conditionalFormatting sqref="U37">
    <cfRule type="duplicateValues" dxfId="3895" priority="272"/>
  </conditionalFormatting>
  <conditionalFormatting sqref="U38">
    <cfRule type="duplicateValues" dxfId="3894" priority="271"/>
  </conditionalFormatting>
  <conditionalFormatting sqref="U39">
    <cfRule type="duplicateValues" dxfId="3893" priority="270"/>
  </conditionalFormatting>
  <conditionalFormatting sqref="U40">
    <cfRule type="duplicateValues" dxfId="3892" priority="269"/>
  </conditionalFormatting>
  <conditionalFormatting sqref="U41">
    <cfRule type="duplicateValues" dxfId="3891" priority="268"/>
  </conditionalFormatting>
  <conditionalFormatting sqref="U42">
    <cfRule type="duplicateValues" dxfId="3890" priority="267"/>
  </conditionalFormatting>
  <conditionalFormatting sqref="U43">
    <cfRule type="duplicateValues" dxfId="3889" priority="266"/>
  </conditionalFormatting>
  <conditionalFormatting sqref="U44">
    <cfRule type="duplicateValues" dxfId="3888" priority="265"/>
  </conditionalFormatting>
  <conditionalFormatting sqref="U45">
    <cfRule type="duplicateValues" dxfId="3887" priority="264"/>
  </conditionalFormatting>
  <conditionalFormatting sqref="U46">
    <cfRule type="duplicateValues" dxfId="3886" priority="263"/>
  </conditionalFormatting>
  <conditionalFormatting sqref="U47">
    <cfRule type="duplicateValues" dxfId="3885" priority="262"/>
  </conditionalFormatting>
  <conditionalFormatting sqref="U48">
    <cfRule type="duplicateValues" dxfId="3884" priority="261"/>
  </conditionalFormatting>
  <conditionalFormatting sqref="U49">
    <cfRule type="duplicateValues" dxfId="3883" priority="260"/>
  </conditionalFormatting>
  <conditionalFormatting sqref="U50">
    <cfRule type="duplicateValues" dxfId="3882" priority="259"/>
  </conditionalFormatting>
  <conditionalFormatting sqref="U51">
    <cfRule type="duplicateValues" dxfId="3881" priority="258"/>
  </conditionalFormatting>
  <conditionalFormatting sqref="U52">
    <cfRule type="duplicateValues" dxfId="3880" priority="257"/>
  </conditionalFormatting>
  <conditionalFormatting sqref="U53">
    <cfRule type="duplicateValues" dxfId="3879" priority="256"/>
  </conditionalFormatting>
  <conditionalFormatting sqref="U54">
    <cfRule type="duplicateValues" dxfId="3878" priority="255"/>
  </conditionalFormatting>
  <conditionalFormatting sqref="U55">
    <cfRule type="duplicateValues" dxfId="3877" priority="254"/>
  </conditionalFormatting>
  <conditionalFormatting sqref="U56">
    <cfRule type="duplicateValues" dxfId="3876" priority="253"/>
  </conditionalFormatting>
  <conditionalFormatting sqref="U57">
    <cfRule type="duplicateValues" dxfId="3875" priority="252"/>
  </conditionalFormatting>
  <conditionalFormatting sqref="U58">
    <cfRule type="duplicateValues" dxfId="3874" priority="251"/>
  </conditionalFormatting>
  <conditionalFormatting sqref="U59">
    <cfRule type="duplicateValues" dxfId="3873" priority="250"/>
  </conditionalFormatting>
  <conditionalFormatting sqref="U60">
    <cfRule type="duplicateValues" dxfId="3872" priority="249"/>
  </conditionalFormatting>
  <conditionalFormatting sqref="U61">
    <cfRule type="duplicateValues" dxfId="3871" priority="248"/>
  </conditionalFormatting>
  <conditionalFormatting sqref="U62">
    <cfRule type="duplicateValues" dxfId="3870" priority="247"/>
  </conditionalFormatting>
  <conditionalFormatting sqref="U63">
    <cfRule type="duplicateValues" dxfId="3869" priority="246"/>
  </conditionalFormatting>
  <conditionalFormatting sqref="U64">
    <cfRule type="duplicateValues" dxfId="3868" priority="245"/>
  </conditionalFormatting>
  <conditionalFormatting sqref="U65">
    <cfRule type="duplicateValues" dxfId="3867" priority="244"/>
  </conditionalFormatting>
  <conditionalFormatting sqref="U66">
    <cfRule type="duplicateValues" dxfId="3866" priority="243"/>
  </conditionalFormatting>
  <conditionalFormatting sqref="U67">
    <cfRule type="duplicateValues" dxfId="3865" priority="242"/>
  </conditionalFormatting>
  <conditionalFormatting sqref="U68">
    <cfRule type="duplicateValues" dxfId="3864" priority="241"/>
  </conditionalFormatting>
  <conditionalFormatting sqref="U69">
    <cfRule type="duplicateValues" dxfId="3863" priority="240"/>
  </conditionalFormatting>
  <conditionalFormatting sqref="U70">
    <cfRule type="duplicateValues" dxfId="3862" priority="239"/>
  </conditionalFormatting>
  <conditionalFormatting sqref="U71">
    <cfRule type="duplicateValues" dxfId="3861" priority="238"/>
  </conditionalFormatting>
  <conditionalFormatting sqref="U72">
    <cfRule type="duplicateValues" dxfId="3860" priority="237"/>
  </conditionalFormatting>
  <conditionalFormatting sqref="U73">
    <cfRule type="duplicateValues" dxfId="3859" priority="236"/>
  </conditionalFormatting>
  <conditionalFormatting sqref="U74">
    <cfRule type="duplicateValues" dxfId="3858" priority="235"/>
  </conditionalFormatting>
  <conditionalFormatting sqref="U75">
    <cfRule type="duplicateValues" dxfId="3857" priority="234"/>
  </conditionalFormatting>
  <conditionalFormatting sqref="U76">
    <cfRule type="duplicateValues" dxfId="3856" priority="233"/>
  </conditionalFormatting>
  <conditionalFormatting sqref="U77">
    <cfRule type="duplicateValues" dxfId="3855" priority="232"/>
  </conditionalFormatting>
  <conditionalFormatting sqref="U78">
    <cfRule type="duplicateValues" dxfId="3854" priority="231"/>
  </conditionalFormatting>
  <conditionalFormatting sqref="U79">
    <cfRule type="duplicateValues" dxfId="3853" priority="230"/>
  </conditionalFormatting>
  <conditionalFormatting sqref="U80">
    <cfRule type="duplicateValues" dxfId="3852" priority="229"/>
  </conditionalFormatting>
  <conditionalFormatting sqref="U81">
    <cfRule type="duplicateValues" dxfId="3851" priority="228"/>
  </conditionalFormatting>
  <conditionalFormatting sqref="U82">
    <cfRule type="duplicateValues" dxfId="3850" priority="227"/>
  </conditionalFormatting>
  <conditionalFormatting sqref="U83">
    <cfRule type="duplicateValues" dxfId="3849" priority="226"/>
  </conditionalFormatting>
  <conditionalFormatting sqref="U84">
    <cfRule type="duplicateValues" dxfId="3848" priority="225"/>
  </conditionalFormatting>
  <conditionalFormatting sqref="U85">
    <cfRule type="duplicateValues" dxfId="3847" priority="224"/>
  </conditionalFormatting>
  <conditionalFormatting sqref="U86">
    <cfRule type="duplicateValues" dxfId="3846" priority="223"/>
  </conditionalFormatting>
  <conditionalFormatting sqref="U87">
    <cfRule type="duplicateValues" dxfId="3845" priority="222"/>
  </conditionalFormatting>
  <conditionalFormatting sqref="U88">
    <cfRule type="duplicateValues" dxfId="3844" priority="221"/>
  </conditionalFormatting>
  <conditionalFormatting sqref="U89">
    <cfRule type="duplicateValues" dxfId="3843" priority="220"/>
  </conditionalFormatting>
  <conditionalFormatting sqref="U90">
    <cfRule type="duplicateValues" dxfId="3842" priority="219"/>
  </conditionalFormatting>
  <conditionalFormatting sqref="U91">
    <cfRule type="duplicateValues" dxfId="3841" priority="218"/>
  </conditionalFormatting>
  <conditionalFormatting sqref="U92">
    <cfRule type="duplicateValues" dxfId="3840" priority="217"/>
  </conditionalFormatting>
  <conditionalFormatting sqref="U93">
    <cfRule type="duplicateValues" dxfId="3839" priority="216"/>
  </conditionalFormatting>
  <conditionalFormatting sqref="U94">
    <cfRule type="duplicateValues" dxfId="3838" priority="215"/>
  </conditionalFormatting>
  <conditionalFormatting sqref="U95">
    <cfRule type="duplicateValues" dxfId="3837" priority="214"/>
  </conditionalFormatting>
  <conditionalFormatting sqref="U96">
    <cfRule type="duplicateValues" dxfId="3836" priority="213"/>
  </conditionalFormatting>
  <conditionalFormatting sqref="U97">
    <cfRule type="duplicateValues" dxfId="3835" priority="212"/>
  </conditionalFormatting>
  <conditionalFormatting sqref="U98">
    <cfRule type="duplicateValues" dxfId="3834" priority="211"/>
  </conditionalFormatting>
  <conditionalFormatting sqref="U99">
    <cfRule type="duplicateValues" dxfId="3833" priority="210"/>
  </conditionalFormatting>
  <conditionalFormatting sqref="U100">
    <cfRule type="duplicateValues" dxfId="3832" priority="209"/>
  </conditionalFormatting>
  <conditionalFormatting sqref="U101">
    <cfRule type="duplicateValues" dxfId="3831" priority="208"/>
  </conditionalFormatting>
  <conditionalFormatting sqref="U102">
    <cfRule type="duplicateValues" dxfId="3830" priority="207"/>
  </conditionalFormatting>
  <conditionalFormatting sqref="U103">
    <cfRule type="duplicateValues" dxfId="3829" priority="206"/>
  </conditionalFormatting>
  <conditionalFormatting sqref="U104">
    <cfRule type="duplicateValues" dxfId="3828" priority="205"/>
  </conditionalFormatting>
  <conditionalFormatting sqref="U105">
    <cfRule type="duplicateValues" dxfId="3827" priority="204"/>
  </conditionalFormatting>
  <conditionalFormatting sqref="U6:U105">
    <cfRule type="expression" dxfId="3826" priority="203">
      <formula>ISNA($N6)</formula>
    </cfRule>
  </conditionalFormatting>
  <conditionalFormatting sqref="V6">
    <cfRule type="duplicateValues" dxfId="3825" priority="202"/>
  </conditionalFormatting>
  <conditionalFormatting sqref="V7">
    <cfRule type="duplicateValues" dxfId="3824" priority="201"/>
  </conditionalFormatting>
  <conditionalFormatting sqref="V8">
    <cfRule type="duplicateValues" dxfId="3823" priority="200"/>
  </conditionalFormatting>
  <conditionalFormatting sqref="V9">
    <cfRule type="duplicateValues" dxfId="3822" priority="199"/>
  </conditionalFormatting>
  <conditionalFormatting sqref="V10">
    <cfRule type="duplicateValues" dxfId="3821" priority="198"/>
  </conditionalFormatting>
  <conditionalFormatting sqref="V11">
    <cfRule type="duplicateValues" dxfId="3820" priority="197"/>
  </conditionalFormatting>
  <conditionalFormatting sqref="V12">
    <cfRule type="duplicateValues" dxfId="3819" priority="196"/>
  </conditionalFormatting>
  <conditionalFormatting sqref="V13">
    <cfRule type="duplicateValues" dxfId="3818" priority="195"/>
  </conditionalFormatting>
  <conditionalFormatting sqref="V14">
    <cfRule type="duplicateValues" dxfId="3817" priority="194"/>
  </conditionalFormatting>
  <conditionalFormatting sqref="V15">
    <cfRule type="duplicateValues" dxfId="3816" priority="193"/>
  </conditionalFormatting>
  <conditionalFormatting sqref="V16">
    <cfRule type="duplicateValues" dxfId="3815" priority="192"/>
  </conditionalFormatting>
  <conditionalFormatting sqref="V17">
    <cfRule type="duplicateValues" dxfId="3814" priority="191"/>
  </conditionalFormatting>
  <conditionalFormatting sqref="V18">
    <cfRule type="duplicateValues" dxfId="3813" priority="190"/>
  </conditionalFormatting>
  <conditionalFormatting sqref="V19">
    <cfRule type="duplicateValues" dxfId="3812" priority="189"/>
  </conditionalFormatting>
  <conditionalFormatting sqref="V20">
    <cfRule type="duplicateValues" dxfId="3811" priority="188"/>
  </conditionalFormatting>
  <conditionalFormatting sqref="V21">
    <cfRule type="duplicateValues" dxfId="3810" priority="187"/>
  </conditionalFormatting>
  <conditionalFormatting sqref="V22">
    <cfRule type="duplicateValues" dxfId="3809" priority="186"/>
  </conditionalFormatting>
  <conditionalFormatting sqref="V23">
    <cfRule type="duplicateValues" dxfId="3808" priority="185"/>
  </conditionalFormatting>
  <conditionalFormatting sqref="V24">
    <cfRule type="duplicateValues" dxfId="3807" priority="184"/>
  </conditionalFormatting>
  <conditionalFormatting sqref="V25">
    <cfRule type="duplicateValues" dxfId="3806" priority="183"/>
  </conditionalFormatting>
  <conditionalFormatting sqref="V26">
    <cfRule type="duplicateValues" dxfId="3805" priority="182"/>
  </conditionalFormatting>
  <conditionalFormatting sqref="V27">
    <cfRule type="duplicateValues" dxfId="3804" priority="181"/>
  </conditionalFormatting>
  <conditionalFormatting sqref="V28">
    <cfRule type="duplicateValues" dxfId="3803" priority="180"/>
  </conditionalFormatting>
  <conditionalFormatting sqref="V29">
    <cfRule type="duplicateValues" dxfId="3802" priority="179"/>
  </conditionalFormatting>
  <conditionalFormatting sqref="V30">
    <cfRule type="duplicateValues" dxfId="3801" priority="178"/>
  </conditionalFormatting>
  <conditionalFormatting sqref="V31">
    <cfRule type="duplicateValues" dxfId="3800" priority="177"/>
  </conditionalFormatting>
  <conditionalFormatting sqref="V32">
    <cfRule type="duplicateValues" dxfId="3799" priority="176"/>
  </conditionalFormatting>
  <conditionalFormatting sqref="V33">
    <cfRule type="duplicateValues" dxfId="3798" priority="175"/>
  </conditionalFormatting>
  <conditionalFormatting sqref="V34">
    <cfRule type="duplicateValues" dxfId="3797" priority="174"/>
  </conditionalFormatting>
  <conditionalFormatting sqref="V35">
    <cfRule type="duplicateValues" dxfId="3796" priority="173"/>
  </conditionalFormatting>
  <conditionalFormatting sqref="V36">
    <cfRule type="duplicateValues" dxfId="3795" priority="172"/>
  </conditionalFormatting>
  <conditionalFormatting sqref="V37">
    <cfRule type="duplicateValues" dxfId="3794" priority="171"/>
  </conditionalFormatting>
  <conditionalFormatting sqref="V38">
    <cfRule type="duplicateValues" dxfId="3793" priority="170"/>
  </conditionalFormatting>
  <conditionalFormatting sqref="V39">
    <cfRule type="duplicateValues" dxfId="3792" priority="169"/>
  </conditionalFormatting>
  <conditionalFormatting sqref="V40">
    <cfRule type="duplicateValues" dxfId="3791" priority="168"/>
  </conditionalFormatting>
  <conditionalFormatting sqref="V41">
    <cfRule type="duplicateValues" dxfId="3790" priority="167"/>
  </conditionalFormatting>
  <conditionalFormatting sqref="V42">
    <cfRule type="duplicateValues" dxfId="3789" priority="166"/>
  </conditionalFormatting>
  <conditionalFormatting sqref="V43">
    <cfRule type="duplicateValues" dxfId="3788" priority="165"/>
  </conditionalFormatting>
  <conditionalFormatting sqref="V44">
    <cfRule type="duplicateValues" dxfId="3787" priority="164"/>
  </conditionalFormatting>
  <conditionalFormatting sqref="V45">
    <cfRule type="duplicateValues" dxfId="3786" priority="163"/>
  </conditionalFormatting>
  <conditionalFormatting sqref="V46">
    <cfRule type="duplicateValues" dxfId="3785" priority="162"/>
  </conditionalFormatting>
  <conditionalFormatting sqref="V47">
    <cfRule type="duplicateValues" dxfId="3784" priority="161"/>
  </conditionalFormatting>
  <conditionalFormatting sqref="V48">
    <cfRule type="duplicateValues" dxfId="3783" priority="160"/>
  </conditionalFormatting>
  <conditionalFormatting sqref="V49">
    <cfRule type="duplicateValues" dxfId="3782" priority="159"/>
  </conditionalFormatting>
  <conditionalFormatting sqref="V50">
    <cfRule type="duplicateValues" dxfId="3781" priority="158"/>
  </conditionalFormatting>
  <conditionalFormatting sqref="V51">
    <cfRule type="duplicateValues" dxfId="3780" priority="157"/>
  </conditionalFormatting>
  <conditionalFormatting sqref="V52">
    <cfRule type="duplicateValues" dxfId="3779" priority="156"/>
  </conditionalFormatting>
  <conditionalFormatting sqref="V53">
    <cfRule type="duplicateValues" dxfId="3778" priority="155"/>
  </conditionalFormatting>
  <conditionalFormatting sqref="V54">
    <cfRule type="duplicateValues" dxfId="3777" priority="154"/>
  </conditionalFormatting>
  <conditionalFormatting sqref="V55">
    <cfRule type="duplicateValues" dxfId="3776" priority="153"/>
  </conditionalFormatting>
  <conditionalFormatting sqref="V56">
    <cfRule type="duplicateValues" dxfId="3775" priority="152"/>
  </conditionalFormatting>
  <conditionalFormatting sqref="V57">
    <cfRule type="duplicateValues" dxfId="3774" priority="151"/>
  </conditionalFormatting>
  <conditionalFormatting sqref="V58">
    <cfRule type="duplicateValues" dxfId="3773" priority="150"/>
  </conditionalFormatting>
  <conditionalFormatting sqref="V59">
    <cfRule type="duplicateValues" dxfId="3772" priority="149"/>
  </conditionalFormatting>
  <conditionalFormatting sqref="V60">
    <cfRule type="duplicateValues" dxfId="3771" priority="148"/>
  </conditionalFormatting>
  <conditionalFormatting sqref="V61">
    <cfRule type="duplicateValues" dxfId="3770" priority="147"/>
  </conditionalFormatting>
  <conditionalFormatting sqref="V62">
    <cfRule type="duplicateValues" dxfId="3769" priority="146"/>
  </conditionalFormatting>
  <conditionalFormatting sqref="V63">
    <cfRule type="duplicateValues" dxfId="3768" priority="145"/>
  </conditionalFormatting>
  <conditionalFormatting sqref="V64">
    <cfRule type="duplicateValues" dxfId="3767" priority="144"/>
  </conditionalFormatting>
  <conditionalFormatting sqref="V65">
    <cfRule type="duplicateValues" dxfId="3766" priority="143"/>
  </conditionalFormatting>
  <conditionalFormatting sqref="V66">
    <cfRule type="duplicateValues" dxfId="3765" priority="142"/>
  </conditionalFormatting>
  <conditionalFormatting sqref="V67">
    <cfRule type="duplicateValues" dxfId="3764" priority="141"/>
  </conditionalFormatting>
  <conditionalFormatting sqref="V68">
    <cfRule type="duplicateValues" dxfId="3763" priority="140"/>
  </conditionalFormatting>
  <conditionalFormatting sqref="V69">
    <cfRule type="duplicateValues" dxfId="3762" priority="139"/>
  </conditionalFormatting>
  <conditionalFormatting sqref="V70">
    <cfRule type="duplicateValues" dxfId="3761" priority="138"/>
  </conditionalFormatting>
  <conditionalFormatting sqref="V71">
    <cfRule type="duplicateValues" dxfId="3760" priority="137"/>
  </conditionalFormatting>
  <conditionalFormatting sqref="V72">
    <cfRule type="duplicateValues" dxfId="3759" priority="136"/>
  </conditionalFormatting>
  <conditionalFormatting sqref="V73">
    <cfRule type="duplicateValues" dxfId="3758" priority="135"/>
  </conditionalFormatting>
  <conditionalFormatting sqref="V74">
    <cfRule type="duplicateValues" dxfId="3757" priority="134"/>
  </conditionalFormatting>
  <conditionalFormatting sqref="V75">
    <cfRule type="duplicateValues" dxfId="3756" priority="133"/>
  </conditionalFormatting>
  <conditionalFormatting sqref="V76">
    <cfRule type="duplicateValues" dxfId="3755" priority="132"/>
  </conditionalFormatting>
  <conditionalFormatting sqref="V77">
    <cfRule type="duplicateValues" dxfId="3754" priority="131"/>
  </conditionalFormatting>
  <conditionalFormatting sqref="V78">
    <cfRule type="duplicateValues" dxfId="3753" priority="130"/>
  </conditionalFormatting>
  <conditionalFormatting sqref="V79">
    <cfRule type="duplicateValues" dxfId="3752" priority="129"/>
  </conditionalFormatting>
  <conditionalFormatting sqref="V80">
    <cfRule type="duplicateValues" dxfId="3751" priority="128"/>
  </conditionalFormatting>
  <conditionalFormatting sqref="V81">
    <cfRule type="duplicateValues" dxfId="3750" priority="127"/>
  </conditionalFormatting>
  <conditionalFormatting sqref="V82">
    <cfRule type="duplicateValues" dxfId="3749" priority="126"/>
  </conditionalFormatting>
  <conditionalFormatting sqref="V83">
    <cfRule type="duplicateValues" dxfId="3748" priority="125"/>
  </conditionalFormatting>
  <conditionalFormatting sqref="V84">
    <cfRule type="duplicateValues" dxfId="3747" priority="124"/>
  </conditionalFormatting>
  <conditionalFormatting sqref="V85">
    <cfRule type="duplicateValues" dxfId="3746" priority="123"/>
  </conditionalFormatting>
  <conditionalFormatting sqref="V86">
    <cfRule type="duplicateValues" dxfId="3745" priority="122"/>
  </conditionalFormatting>
  <conditionalFormatting sqref="V87">
    <cfRule type="duplicateValues" dxfId="3744" priority="121"/>
  </conditionalFormatting>
  <conditionalFormatting sqref="V88">
    <cfRule type="duplicateValues" dxfId="3743" priority="120"/>
  </conditionalFormatting>
  <conditionalFormatting sqref="V89">
    <cfRule type="duplicateValues" dxfId="3742" priority="119"/>
  </conditionalFormatting>
  <conditionalFormatting sqref="V90">
    <cfRule type="duplicateValues" dxfId="3741" priority="118"/>
  </conditionalFormatting>
  <conditionalFormatting sqref="V91">
    <cfRule type="duplicateValues" dxfId="3740" priority="117"/>
  </conditionalFormatting>
  <conditionalFormatting sqref="V92">
    <cfRule type="duplicateValues" dxfId="3739" priority="116"/>
  </conditionalFormatting>
  <conditionalFormatting sqref="V93">
    <cfRule type="duplicateValues" dxfId="3738" priority="115"/>
  </conditionalFormatting>
  <conditionalFormatting sqref="V94">
    <cfRule type="duplicateValues" dxfId="3737" priority="114"/>
  </conditionalFormatting>
  <conditionalFormatting sqref="V95">
    <cfRule type="duplicateValues" dxfId="3736" priority="113"/>
  </conditionalFormatting>
  <conditionalFormatting sqref="V96">
    <cfRule type="duplicateValues" dxfId="3735" priority="112"/>
  </conditionalFormatting>
  <conditionalFormatting sqref="V97">
    <cfRule type="duplicateValues" dxfId="3734" priority="111"/>
  </conditionalFormatting>
  <conditionalFormatting sqref="V98">
    <cfRule type="duplicateValues" dxfId="3733" priority="110"/>
  </conditionalFormatting>
  <conditionalFormatting sqref="V99">
    <cfRule type="duplicateValues" dxfId="3732" priority="109"/>
  </conditionalFormatting>
  <conditionalFormatting sqref="V100">
    <cfRule type="duplicateValues" dxfId="3731" priority="108"/>
  </conditionalFormatting>
  <conditionalFormatting sqref="V101">
    <cfRule type="duplicateValues" dxfId="3730" priority="107"/>
  </conditionalFormatting>
  <conditionalFormatting sqref="V102">
    <cfRule type="duplicateValues" dxfId="3729" priority="106"/>
  </conditionalFormatting>
  <conditionalFormatting sqref="V103">
    <cfRule type="duplicateValues" dxfId="3728" priority="105"/>
  </conditionalFormatting>
  <conditionalFormatting sqref="V104">
    <cfRule type="duplicateValues" dxfId="3727" priority="104"/>
  </conditionalFormatting>
  <conditionalFormatting sqref="V105">
    <cfRule type="duplicateValues" dxfId="3726" priority="103"/>
  </conditionalFormatting>
  <conditionalFormatting sqref="V6:V105">
    <cfRule type="expression" dxfId="3725" priority="102">
      <formula>ISNA($N6)</formula>
    </cfRule>
  </conditionalFormatting>
  <conditionalFormatting sqref="W6">
    <cfRule type="duplicateValues" dxfId="3724" priority="101"/>
  </conditionalFormatting>
  <conditionalFormatting sqref="W7">
    <cfRule type="duplicateValues" dxfId="3723" priority="100"/>
  </conditionalFormatting>
  <conditionalFormatting sqref="W8">
    <cfRule type="duplicateValues" dxfId="3722" priority="99"/>
  </conditionalFormatting>
  <conditionalFormatting sqref="W9">
    <cfRule type="duplicateValues" dxfId="3721" priority="98"/>
  </conditionalFormatting>
  <conditionalFormatting sqref="W10">
    <cfRule type="duplicateValues" dxfId="3720" priority="97"/>
  </conditionalFormatting>
  <conditionalFormatting sqref="W11">
    <cfRule type="duplicateValues" dxfId="3719" priority="96"/>
  </conditionalFormatting>
  <conditionalFormatting sqref="W12">
    <cfRule type="duplicateValues" dxfId="3718" priority="95"/>
  </conditionalFormatting>
  <conditionalFormatting sqref="W13">
    <cfRule type="duplicateValues" dxfId="3717" priority="94"/>
  </conditionalFormatting>
  <conditionalFormatting sqref="W14">
    <cfRule type="duplicateValues" dxfId="3716" priority="93"/>
  </conditionalFormatting>
  <conditionalFormatting sqref="W15">
    <cfRule type="duplicateValues" dxfId="3715" priority="92"/>
  </conditionalFormatting>
  <conditionalFormatting sqref="W16">
    <cfRule type="duplicateValues" dxfId="3714" priority="91"/>
  </conditionalFormatting>
  <conditionalFormatting sqref="W17">
    <cfRule type="duplicateValues" dxfId="3713" priority="90"/>
  </conditionalFormatting>
  <conditionalFormatting sqref="W18">
    <cfRule type="duplicateValues" dxfId="3712" priority="89"/>
  </conditionalFormatting>
  <conditionalFormatting sqref="W19">
    <cfRule type="duplicateValues" dxfId="3711" priority="88"/>
  </conditionalFormatting>
  <conditionalFormatting sqref="W20">
    <cfRule type="duplicateValues" dxfId="3710" priority="87"/>
  </conditionalFormatting>
  <conditionalFormatting sqref="W21">
    <cfRule type="duplicateValues" dxfId="3709" priority="86"/>
  </conditionalFormatting>
  <conditionalFormatting sqref="W22">
    <cfRule type="duplicateValues" dxfId="3708" priority="85"/>
  </conditionalFormatting>
  <conditionalFormatting sqref="W23">
    <cfRule type="duplicateValues" dxfId="3707" priority="84"/>
  </conditionalFormatting>
  <conditionalFormatting sqref="W24">
    <cfRule type="duplicateValues" dxfId="3706" priority="83"/>
  </conditionalFormatting>
  <conditionalFormatting sqref="W25">
    <cfRule type="duplicateValues" dxfId="3705" priority="82"/>
  </conditionalFormatting>
  <conditionalFormatting sqref="W26">
    <cfRule type="duplicateValues" dxfId="3704" priority="81"/>
  </conditionalFormatting>
  <conditionalFormatting sqref="W27">
    <cfRule type="duplicateValues" dxfId="3703" priority="80"/>
  </conditionalFormatting>
  <conditionalFormatting sqref="W28">
    <cfRule type="duplicateValues" dxfId="3702" priority="79"/>
  </conditionalFormatting>
  <conditionalFormatting sqref="W29">
    <cfRule type="duplicateValues" dxfId="3701" priority="78"/>
  </conditionalFormatting>
  <conditionalFormatting sqref="W30">
    <cfRule type="duplicateValues" dxfId="3700" priority="77"/>
  </conditionalFormatting>
  <conditionalFormatting sqref="W31">
    <cfRule type="duplicateValues" dxfId="3699" priority="76"/>
  </conditionalFormatting>
  <conditionalFormatting sqref="W32">
    <cfRule type="duplicateValues" dxfId="3698" priority="75"/>
  </conditionalFormatting>
  <conditionalFormatting sqref="W33">
    <cfRule type="duplicateValues" dxfId="3697" priority="74"/>
  </conditionalFormatting>
  <conditionalFormatting sqref="W34">
    <cfRule type="duplicateValues" dxfId="3696" priority="73"/>
  </conditionalFormatting>
  <conditionalFormatting sqref="W35">
    <cfRule type="duplicateValues" dxfId="3695" priority="72"/>
  </conditionalFormatting>
  <conditionalFormatting sqref="W36">
    <cfRule type="duplicateValues" dxfId="3694" priority="71"/>
  </conditionalFormatting>
  <conditionalFormatting sqref="W37">
    <cfRule type="duplicateValues" dxfId="3693" priority="70"/>
  </conditionalFormatting>
  <conditionalFormatting sqref="W38">
    <cfRule type="duplicateValues" dxfId="3692" priority="69"/>
  </conditionalFormatting>
  <conditionalFormatting sqref="W39">
    <cfRule type="duplicateValues" dxfId="3691" priority="68"/>
  </conditionalFormatting>
  <conditionalFormatting sqref="W40">
    <cfRule type="duplicateValues" dxfId="3690" priority="67"/>
  </conditionalFormatting>
  <conditionalFormatting sqref="W41">
    <cfRule type="duplicateValues" dxfId="3689" priority="66"/>
  </conditionalFormatting>
  <conditionalFormatting sqref="W42">
    <cfRule type="duplicateValues" dxfId="3688" priority="65"/>
  </conditionalFormatting>
  <conditionalFormatting sqref="W43">
    <cfRule type="duplicateValues" dxfId="3687" priority="64"/>
  </conditionalFormatting>
  <conditionalFormatting sqref="W44">
    <cfRule type="duplicateValues" dxfId="3686" priority="63"/>
  </conditionalFormatting>
  <conditionalFormatting sqref="W45">
    <cfRule type="duplicateValues" dxfId="3685" priority="62"/>
  </conditionalFormatting>
  <conditionalFormatting sqref="W46">
    <cfRule type="duplicateValues" dxfId="3684" priority="61"/>
  </conditionalFormatting>
  <conditionalFormatting sqref="W47">
    <cfRule type="duplicateValues" dxfId="3683" priority="60"/>
  </conditionalFormatting>
  <conditionalFormatting sqref="W48">
    <cfRule type="duplicateValues" dxfId="3682" priority="59"/>
  </conditionalFormatting>
  <conditionalFormatting sqref="W49">
    <cfRule type="duplicateValues" dxfId="3681" priority="58"/>
  </conditionalFormatting>
  <conditionalFormatting sqref="W50">
    <cfRule type="duplicateValues" dxfId="3680" priority="57"/>
  </conditionalFormatting>
  <conditionalFormatting sqref="W51">
    <cfRule type="duplicateValues" dxfId="3679" priority="56"/>
  </conditionalFormatting>
  <conditionalFormatting sqref="W52">
    <cfRule type="duplicateValues" dxfId="3678" priority="55"/>
  </conditionalFormatting>
  <conditionalFormatting sqref="W53">
    <cfRule type="duplicateValues" dxfId="3677" priority="54"/>
  </conditionalFormatting>
  <conditionalFormatting sqref="W54">
    <cfRule type="duplicateValues" dxfId="3676" priority="53"/>
  </conditionalFormatting>
  <conditionalFormatting sqref="W55">
    <cfRule type="duplicateValues" dxfId="3675" priority="52"/>
  </conditionalFormatting>
  <conditionalFormatting sqref="W56">
    <cfRule type="duplicateValues" dxfId="3674" priority="51"/>
  </conditionalFormatting>
  <conditionalFormatting sqref="W57">
    <cfRule type="duplicateValues" dxfId="3673" priority="50"/>
  </conditionalFormatting>
  <conditionalFormatting sqref="W58">
    <cfRule type="duplicateValues" dxfId="3672" priority="49"/>
  </conditionalFormatting>
  <conditionalFormatting sqref="W59">
    <cfRule type="duplicateValues" dxfId="3671" priority="48"/>
  </conditionalFormatting>
  <conditionalFormatting sqref="W60">
    <cfRule type="duplicateValues" dxfId="3670" priority="47"/>
  </conditionalFormatting>
  <conditionalFormatting sqref="W61">
    <cfRule type="duplicateValues" dxfId="3669" priority="46"/>
  </conditionalFormatting>
  <conditionalFormatting sqref="W62">
    <cfRule type="duplicateValues" dxfId="3668" priority="45"/>
  </conditionalFormatting>
  <conditionalFormatting sqref="W63">
    <cfRule type="duplicateValues" dxfId="3667" priority="44"/>
  </conditionalFormatting>
  <conditionalFormatting sqref="W64">
    <cfRule type="duplicateValues" dxfId="3666" priority="43"/>
  </conditionalFormatting>
  <conditionalFormatting sqref="W65">
    <cfRule type="duplicateValues" dxfId="3665" priority="42"/>
  </conditionalFormatting>
  <conditionalFormatting sqref="W66">
    <cfRule type="duplicateValues" dxfId="3664" priority="41"/>
  </conditionalFormatting>
  <conditionalFormatting sqref="W67">
    <cfRule type="duplicateValues" dxfId="3663" priority="40"/>
  </conditionalFormatting>
  <conditionalFormatting sqref="W68">
    <cfRule type="duplicateValues" dxfId="3662" priority="39"/>
  </conditionalFormatting>
  <conditionalFormatting sqref="W69">
    <cfRule type="duplicateValues" dxfId="3661" priority="38"/>
  </conditionalFormatting>
  <conditionalFormatting sqref="W70">
    <cfRule type="duplicateValues" dxfId="3660" priority="37"/>
  </conditionalFormatting>
  <conditionalFormatting sqref="W71">
    <cfRule type="duplicateValues" dxfId="3659" priority="36"/>
  </conditionalFormatting>
  <conditionalFormatting sqref="W72">
    <cfRule type="duplicateValues" dxfId="3658" priority="35"/>
  </conditionalFormatting>
  <conditionalFormatting sqref="W73">
    <cfRule type="duplicateValues" dxfId="3657" priority="34"/>
  </conditionalFormatting>
  <conditionalFormatting sqref="W74">
    <cfRule type="duplicateValues" dxfId="3656" priority="33"/>
  </conditionalFormatting>
  <conditionalFormatting sqref="W75">
    <cfRule type="duplicateValues" dxfId="3655" priority="32"/>
  </conditionalFormatting>
  <conditionalFormatting sqref="W76">
    <cfRule type="duplicateValues" dxfId="3654" priority="31"/>
  </conditionalFormatting>
  <conditionalFormatting sqref="W77">
    <cfRule type="duplicateValues" dxfId="3653" priority="30"/>
  </conditionalFormatting>
  <conditionalFormatting sqref="W78">
    <cfRule type="duplicateValues" dxfId="3652" priority="29"/>
  </conditionalFormatting>
  <conditionalFormatting sqref="W79">
    <cfRule type="duplicateValues" dxfId="3651" priority="28"/>
  </conditionalFormatting>
  <conditionalFormatting sqref="W80">
    <cfRule type="duplicateValues" dxfId="3650" priority="27"/>
  </conditionalFormatting>
  <conditionalFormatting sqref="W81">
    <cfRule type="duplicateValues" dxfId="3649" priority="26"/>
  </conditionalFormatting>
  <conditionalFormatting sqref="W82">
    <cfRule type="duplicateValues" dxfId="3648" priority="25"/>
  </conditionalFormatting>
  <conditionalFormatting sqref="W83">
    <cfRule type="duplicateValues" dxfId="3647" priority="24"/>
  </conditionalFormatting>
  <conditionalFormatting sqref="W84">
    <cfRule type="duplicateValues" dxfId="3646" priority="23"/>
  </conditionalFormatting>
  <conditionalFormatting sqref="W85">
    <cfRule type="duplicateValues" dxfId="3645" priority="22"/>
  </conditionalFormatting>
  <conditionalFormatting sqref="W86">
    <cfRule type="duplicateValues" dxfId="3644" priority="21"/>
  </conditionalFormatting>
  <conditionalFormatting sqref="W87">
    <cfRule type="duplicateValues" dxfId="3643" priority="20"/>
  </conditionalFormatting>
  <conditionalFormatting sqref="W88">
    <cfRule type="duplicateValues" dxfId="3642" priority="19"/>
  </conditionalFormatting>
  <conditionalFormatting sqref="W89">
    <cfRule type="duplicateValues" dxfId="3641" priority="18"/>
  </conditionalFormatting>
  <conditionalFormatting sqref="W90">
    <cfRule type="duplicateValues" dxfId="3640" priority="17"/>
  </conditionalFormatting>
  <conditionalFormatting sqref="W91">
    <cfRule type="duplicateValues" dxfId="3639" priority="16"/>
  </conditionalFormatting>
  <conditionalFormatting sqref="W92">
    <cfRule type="duplicateValues" dxfId="3638" priority="15"/>
  </conditionalFormatting>
  <conditionalFormatting sqref="W93">
    <cfRule type="duplicateValues" dxfId="3637" priority="14"/>
  </conditionalFormatting>
  <conditionalFormatting sqref="W94">
    <cfRule type="duplicateValues" dxfId="3636" priority="13"/>
  </conditionalFormatting>
  <conditionalFormatting sqref="W95">
    <cfRule type="duplicateValues" dxfId="3635" priority="12"/>
  </conditionalFormatting>
  <conditionalFormatting sqref="W96">
    <cfRule type="duplicateValues" dxfId="3634" priority="11"/>
  </conditionalFormatting>
  <conditionalFormatting sqref="W97">
    <cfRule type="duplicateValues" dxfId="3633" priority="10"/>
  </conditionalFormatting>
  <conditionalFormatting sqref="W98">
    <cfRule type="duplicateValues" dxfId="3632" priority="9"/>
  </conditionalFormatting>
  <conditionalFormatting sqref="W99">
    <cfRule type="duplicateValues" dxfId="3631" priority="8"/>
  </conditionalFormatting>
  <conditionalFormatting sqref="W100">
    <cfRule type="duplicateValues" dxfId="3630" priority="7"/>
  </conditionalFormatting>
  <conditionalFormatting sqref="W101">
    <cfRule type="duplicateValues" dxfId="3629" priority="6"/>
  </conditionalFormatting>
  <conditionalFormatting sqref="W102">
    <cfRule type="duplicateValues" dxfId="3628" priority="5"/>
  </conditionalFormatting>
  <conditionalFormatting sqref="W103">
    <cfRule type="duplicateValues" dxfId="3627" priority="4"/>
  </conditionalFormatting>
  <conditionalFormatting sqref="W104">
    <cfRule type="duplicateValues" dxfId="3626" priority="3"/>
  </conditionalFormatting>
  <conditionalFormatting sqref="W105">
    <cfRule type="duplicateValues" dxfId="3625" priority="2"/>
  </conditionalFormatting>
  <conditionalFormatting sqref="W6:W105">
    <cfRule type="expression" dxfId="3624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B6" sqref="B6:K105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57</v>
      </c>
      <c r="C1" s="65" t="s">
        <v>57</v>
      </c>
      <c r="D1" s="65" t="s">
        <v>57</v>
      </c>
      <c r="E1" s="32" t="s">
        <v>4</v>
      </c>
      <c r="F1" s="62"/>
      <c r="G1" s="65" t="s">
        <v>61</v>
      </c>
      <c r="H1" s="65" t="s">
        <v>61</v>
      </c>
      <c r="I1" s="32" t="s">
        <v>2</v>
      </c>
      <c r="J1" s="65" t="s">
        <v>59</v>
      </c>
      <c r="K1" s="66" t="s">
        <v>59</v>
      </c>
    </row>
    <row r="2" spans="1:23" ht="15.75" thickBot="1" x14ac:dyDescent="0.3">
      <c r="A2" s="33" t="s">
        <v>1</v>
      </c>
      <c r="B2" s="67" t="s">
        <v>58</v>
      </c>
      <c r="C2" s="67" t="s">
        <v>58</v>
      </c>
      <c r="D2" s="67" t="s">
        <v>58</v>
      </c>
      <c r="E2" s="34" t="s">
        <v>3</v>
      </c>
      <c r="F2" s="63"/>
      <c r="G2" s="67" t="s">
        <v>62</v>
      </c>
      <c r="H2" s="67" t="s">
        <v>62</v>
      </c>
      <c r="I2" s="34" t="s">
        <v>24</v>
      </c>
      <c r="J2" s="67" t="s">
        <v>60</v>
      </c>
      <c r="K2" s="68" t="s">
        <v>60</v>
      </c>
      <c r="M2" s="5"/>
    </row>
    <row r="3" spans="1:23" x14ac:dyDescent="0.25">
      <c r="A3" s="6"/>
    </row>
    <row r="4" spans="1:23" ht="15.75" thickBot="1" x14ac:dyDescent="0.3">
      <c r="A4" s="2"/>
      <c r="B4" s="125" t="s">
        <v>22</v>
      </c>
      <c r="C4" s="125"/>
      <c r="D4" s="125"/>
      <c r="E4" s="125"/>
      <c r="F4" s="125"/>
      <c r="G4" s="125"/>
      <c r="H4" s="125"/>
      <c r="I4" s="125"/>
      <c r="J4" s="125"/>
      <c r="K4" s="125"/>
    </row>
    <row r="5" spans="1:23" s="6" customFormat="1" ht="15.75" thickBot="1" x14ac:dyDescent="0.3">
      <c r="A5" s="6" t="s">
        <v>23</v>
      </c>
      <c r="B5" s="9" t="s">
        <v>63</v>
      </c>
      <c r="C5" s="1" t="s">
        <v>64</v>
      </c>
      <c r="D5" s="1" t="s">
        <v>65</v>
      </c>
      <c r="E5" s="1" t="s">
        <v>66</v>
      </c>
      <c r="F5" s="1" t="b">
        <v>1</v>
      </c>
      <c r="G5" s="1" t="s">
        <v>67</v>
      </c>
      <c r="H5" s="1" t="s">
        <v>68</v>
      </c>
      <c r="I5" s="1" t="s">
        <v>69</v>
      </c>
      <c r="J5" s="1" t="s">
        <v>70</v>
      </c>
      <c r="K5" s="10" t="s">
        <v>71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63</v>
      </c>
      <c r="B6" s="41">
        <v>6.7451328777437536E-3</v>
      </c>
      <c r="C6" s="42">
        <v>8.0625173643015784E-3</v>
      </c>
      <c r="D6" s="42">
        <v>2.5050042844095843E-2</v>
      </c>
      <c r="E6" s="42">
        <v>2.3163174285423395E-2</v>
      </c>
      <c r="F6" s="42">
        <v>1.2949010074706691E-2</v>
      </c>
      <c r="G6" s="42">
        <v>1.5111310281394213E-2</v>
      </c>
      <c r="H6" s="42">
        <v>1.7634027354963056E-2</v>
      </c>
      <c r="I6" s="42">
        <v>1.1076449805046688E-2</v>
      </c>
      <c r="J6" s="42">
        <v>2.484646430710831E-2</v>
      </c>
      <c r="K6" s="43">
        <v>2.4086571308180003E-4</v>
      </c>
      <c r="M6" s="16" t="str">
        <f t="shared" ref="M6:M69" si="0">INDEX($B$5:$K$5,MATCH(MIN($B6:$K6),$B6:$K6,0))</f>
        <v>ANTONIA</v>
      </c>
      <c r="N6" s="20" t="b">
        <f t="shared" ref="N6:N69" si="1">$M6 = $A6</f>
        <v>0</v>
      </c>
      <c r="Q6" s="22" t="s">
        <v>7</v>
      </c>
      <c r="R6" s="25">
        <f>IF(ISERR($O$15)," ",$O$15)</f>
        <v>0</v>
      </c>
      <c r="S6" s="20">
        <f>(10 - COUNTIF($N6:$N15,"#N/A"))</f>
        <v>10</v>
      </c>
      <c r="U6" s="16" t="str">
        <f t="shared" ref="U6:U69" si="2">INDEX($B$5:$K$5,MATCH(MIN($B6:$K6),$B6:$K6,0))</f>
        <v>ANTONIA</v>
      </c>
      <c r="V6" s="16">
        <f>MIN(B6:K6)</f>
        <v>2.4086571308180003E-4</v>
      </c>
      <c r="W6" s="16">
        <f>SMALL(B6:K6,2)-V6</f>
        <v>6.5042671646619536E-3</v>
      </c>
    </row>
    <row r="7" spans="1:23" x14ac:dyDescent="0.25">
      <c r="A7" s="12" t="s">
        <v>63</v>
      </c>
      <c r="B7" s="44">
        <v>4.3669352093482078E-3</v>
      </c>
      <c r="C7" s="45">
        <v>2.4481754162273273E-3</v>
      </c>
      <c r="D7" s="45">
        <v>1.8130425405742442E-2</v>
      </c>
      <c r="E7" s="45">
        <v>1.5276153875141005E-2</v>
      </c>
      <c r="F7" s="45">
        <v>1.4097746375098676E-2</v>
      </c>
      <c r="G7" s="45">
        <v>1.4505483017858629E-2</v>
      </c>
      <c r="H7" s="45">
        <v>1.5083617146931388E-2</v>
      </c>
      <c r="I7" s="45">
        <v>1.0164402685574277E-2</v>
      </c>
      <c r="J7" s="45">
        <v>2.0423175917704393E-2</v>
      </c>
      <c r="K7" s="46">
        <v>2.1898225478890164E-3</v>
      </c>
      <c r="M7" s="18" t="str">
        <f t="shared" si="0"/>
        <v>ANTONIA</v>
      </c>
      <c r="N7" s="17" t="b">
        <f t="shared" si="1"/>
        <v>0</v>
      </c>
      <c r="Q7" s="23" t="s">
        <v>6</v>
      </c>
      <c r="R7" s="26">
        <f>IF(ISERR($O$25)," ",$O$25)</f>
        <v>0</v>
      </c>
      <c r="S7" s="17">
        <f>(10 - COUNTIF($N16:$N25,"#N/A"))</f>
        <v>10</v>
      </c>
      <c r="U7" s="18" t="str">
        <f t="shared" si="2"/>
        <v>ANTONIA</v>
      </c>
      <c r="V7" s="18">
        <f t="shared" ref="V7:V70" si="3">MIN(B7:K7)</f>
        <v>2.1898225478890164E-3</v>
      </c>
      <c r="W7" s="18">
        <f t="shared" ref="W7:W70" si="4">SMALL(B7:K7,2)-V7</f>
        <v>2.5835286833831086E-4</v>
      </c>
    </row>
    <row r="8" spans="1:23" x14ac:dyDescent="0.25">
      <c r="A8" s="12" t="s">
        <v>63</v>
      </c>
      <c r="B8" s="44">
        <v>5.7893322472595231E-3</v>
      </c>
      <c r="C8" s="45">
        <v>3.7220441000492786E-3</v>
      </c>
      <c r="D8" s="45">
        <v>1.9722457661575564E-2</v>
      </c>
      <c r="E8" s="45">
        <v>1.5931870230876194E-2</v>
      </c>
      <c r="F8" s="45">
        <v>1.9421333790477755E-2</v>
      </c>
      <c r="G8" s="45">
        <v>1.5944003784765112E-2</v>
      </c>
      <c r="H8" s="45">
        <v>1.5405664620388278E-2</v>
      </c>
      <c r="I8" s="45">
        <v>1.2976120950964794E-2</v>
      </c>
      <c r="J8" s="45">
        <v>1.6804498459676749E-2</v>
      </c>
      <c r="K8" s="46">
        <v>8.7259698276428987E-6</v>
      </c>
      <c r="M8" s="18" t="str">
        <f t="shared" si="0"/>
        <v>ANTONIA</v>
      </c>
      <c r="N8" s="17" t="b">
        <f t="shared" si="1"/>
        <v>0</v>
      </c>
      <c r="Q8" s="23" t="s">
        <v>8</v>
      </c>
      <c r="R8" s="26">
        <f>IF(ISERR($O$35)," ",$O$35)</f>
        <v>0.2</v>
      </c>
      <c r="S8" s="17">
        <f>(10 - COUNTIF($N26:$N35,"#N/A"))</f>
        <v>10</v>
      </c>
      <c r="U8" s="18" t="str">
        <f t="shared" si="2"/>
        <v>ANTONIA</v>
      </c>
      <c r="V8" s="18">
        <f t="shared" si="3"/>
        <v>8.7259698276428987E-6</v>
      </c>
      <c r="W8" s="18">
        <f t="shared" si="4"/>
        <v>3.7133181302216357E-3</v>
      </c>
    </row>
    <row r="9" spans="1:23" x14ac:dyDescent="0.25">
      <c r="A9" s="12" t="s">
        <v>63</v>
      </c>
      <c r="B9" s="44">
        <v>6.8169313540695567E-3</v>
      </c>
      <c r="C9" s="45">
        <v>7.4057880120988462E-3</v>
      </c>
      <c r="D9" s="45">
        <v>2.3594551065756423E-2</v>
      </c>
      <c r="E9" s="45">
        <v>2.2551779160217313E-2</v>
      </c>
      <c r="F9" s="45">
        <v>1.4407736864101055E-2</v>
      </c>
      <c r="G9" s="45">
        <v>1.5232481386871409E-2</v>
      </c>
      <c r="H9" s="45">
        <v>1.7357464531312913E-2</v>
      </c>
      <c r="I9" s="45">
        <v>1.147602919798474E-2</v>
      </c>
      <c r="J9" s="45">
        <v>2.3147765809630558E-2</v>
      </c>
      <c r="K9" s="46">
        <v>5.0213437528713427E-4</v>
      </c>
      <c r="M9" s="18" t="str">
        <f t="shared" si="0"/>
        <v>ANTONIA</v>
      </c>
      <c r="N9" s="17" t="b">
        <f t="shared" si="1"/>
        <v>0</v>
      </c>
      <c r="Q9" s="23" t="s">
        <v>9</v>
      </c>
      <c r="R9" s="26">
        <f>IF(ISERR($O$45)," ",$O$45)</f>
        <v>0</v>
      </c>
      <c r="S9" s="17">
        <f>(10 - COUNTIF($N36:$N45,"#N/A"))</f>
        <v>10</v>
      </c>
      <c r="U9" s="18" t="str">
        <f t="shared" si="2"/>
        <v>ANTONIA</v>
      </c>
      <c r="V9" s="18">
        <f t="shared" si="3"/>
        <v>5.0213437528713427E-4</v>
      </c>
      <c r="W9" s="18">
        <f t="shared" si="4"/>
        <v>6.3147969787824224E-3</v>
      </c>
    </row>
    <row r="10" spans="1:23" x14ac:dyDescent="0.25">
      <c r="A10" s="12" t="s">
        <v>63</v>
      </c>
      <c r="B10" s="44">
        <v>9.2232381008184577E-3</v>
      </c>
      <c r="C10" s="45">
        <v>7.8238715431535755E-3</v>
      </c>
      <c r="D10" s="45">
        <v>1.8897930391593154E-2</v>
      </c>
      <c r="E10" s="45">
        <v>1.9619363519478551E-2</v>
      </c>
      <c r="F10" s="45">
        <v>1.2121660033205139E-2</v>
      </c>
      <c r="G10" s="45">
        <v>1.372166272250736E-2</v>
      </c>
      <c r="H10" s="45">
        <v>1.935539484800318E-2</v>
      </c>
      <c r="I10" s="45">
        <v>9.9723239704305709E-3</v>
      </c>
      <c r="J10" s="45">
        <v>2.6457021993267375E-2</v>
      </c>
      <c r="K10" s="46">
        <v>5.7436393193638531E-4</v>
      </c>
      <c r="M10" s="18" t="str">
        <f t="shared" si="0"/>
        <v>ANTONIA</v>
      </c>
      <c r="N10" s="17" t="b">
        <f t="shared" si="1"/>
        <v>0</v>
      </c>
      <c r="Q10" s="23" t="s">
        <v>10</v>
      </c>
      <c r="R10" s="26">
        <f>IF(ISERR($O$55)," ",$O$55)</f>
        <v>1</v>
      </c>
      <c r="S10" s="17">
        <f>(10 - COUNTIF($N46:$N55,"#N/A"))</f>
        <v>10</v>
      </c>
      <c r="U10" s="18" t="str">
        <f t="shared" si="2"/>
        <v>ANTONIA</v>
      </c>
      <c r="V10" s="18">
        <f t="shared" si="3"/>
        <v>5.7436393193638531E-4</v>
      </c>
      <c r="W10" s="18">
        <f t="shared" si="4"/>
        <v>7.2495076112171902E-3</v>
      </c>
    </row>
    <row r="11" spans="1:23" x14ac:dyDescent="0.25">
      <c r="A11" s="12" t="s">
        <v>63</v>
      </c>
      <c r="B11" s="44">
        <v>8.0618652908933074E-3</v>
      </c>
      <c r="C11" s="45">
        <v>5.8903437093806021E-3</v>
      </c>
      <c r="D11" s="45">
        <v>1.9286744184362464E-2</v>
      </c>
      <c r="E11" s="45">
        <v>1.8851458709904574E-2</v>
      </c>
      <c r="F11" s="45">
        <v>1.620824384056227E-2</v>
      </c>
      <c r="G11" s="45">
        <v>1.5446736694301083E-2</v>
      </c>
      <c r="H11" s="45">
        <v>1.728511265446582E-2</v>
      </c>
      <c r="I11" s="45">
        <v>1.2463288675254345E-2</v>
      </c>
      <c r="J11" s="45">
        <v>2.1462087502219482E-2</v>
      </c>
      <c r="K11" s="46">
        <v>2.116045518985657E-4</v>
      </c>
      <c r="M11" s="18" t="str">
        <f t="shared" si="0"/>
        <v>ANTONIA</v>
      </c>
      <c r="N11" s="17" t="b">
        <f t="shared" si="1"/>
        <v>0</v>
      </c>
      <c r="Q11" s="23" t="s">
        <v>11</v>
      </c>
      <c r="R11" s="26">
        <f>IF(ISERR($O$65)," ",$O$65)</f>
        <v>0.1</v>
      </c>
      <c r="S11" s="17">
        <f>(10 - COUNTIF($N56:$N65,"#N/A"))</f>
        <v>10</v>
      </c>
      <c r="U11" s="18" t="str">
        <f t="shared" si="2"/>
        <v>ANTONIA</v>
      </c>
      <c r="V11" s="18">
        <f t="shared" si="3"/>
        <v>2.116045518985657E-4</v>
      </c>
      <c r="W11" s="18">
        <f t="shared" si="4"/>
        <v>5.6787391574820364E-3</v>
      </c>
    </row>
    <row r="12" spans="1:23" x14ac:dyDescent="0.25">
      <c r="A12" s="12" t="s">
        <v>63</v>
      </c>
      <c r="B12" s="44">
        <v>5.4350255884954672E-3</v>
      </c>
      <c r="C12" s="45">
        <v>4.1458593319859405E-3</v>
      </c>
      <c r="D12" s="45">
        <v>1.8925752694834468E-2</v>
      </c>
      <c r="E12" s="45">
        <v>1.5735844446913935E-2</v>
      </c>
      <c r="F12" s="45">
        <v>1.3895997821295032E-2</v>
      </c>
      <c r="G12" s="45">
        <v>1.5029431936036848E-2</v>
      </c>
      <c r="H12" s="45">
        <v>1.6577829947582886E-2</v>
      </c>
      <c r="I12" s="45">
        <v>1.0320946142727216E-2</v>
      </c>
      <c r="J12" s="45">
        <v>2.1824093445408796E-2</v>
      </c>
      <c r="K12" s="46">
        <v>1.2072011050567339E-3</v>
      </c>
      <c r="M12" s="18" t="str">
        <f t="shared" si="0"/>
        <v>ANTONIA</v>
      </c>
      <c r="N12" s="17" t="b">
        <f t="shared" si="1"/>
        <v>0</v>
      </c>
      <c r="Q12" s="23" t="s">
        <v>12</v>
      </c>
      <c r="R12" s="26">
        <f>IF(ISERR($O$75)," ",$O$75)</f>
        <v>0.1</v>
      </c>
      <c r="S12" s="17">
        <f>(10 - COUNTIF($N66:$N75,"#N/A"))</f>
        <v>10</v>
      </c>
      <c r="U12" s="18" t="str">
        <f t="shared" si="2"/>
        <v>ANTONIA</v>
      </c>
      <c r="V12" s="18">
        <f t="shared" si="3"/>
        <v>1.2072011050567339E-3</v>
      </c>
      <c r="W12" s="18">
        <f t="shared" si="4"/>
        <v>2.9386582269292066E-3</v>
      </c>
    </row>
    <row r="13" spans="1:23" x14ac:dyDescent="0.25">
      <c r="A13" s="12" t="s">
        <v>63</v>
      </c>
      <c r="B13" s="44">
        <v>8.586235358086617E-3</v>
      </c>
      <c r="C13" s="45">
        <v>8.2296734458833995E-3</v>
      </c>
      <c r="D13" s="45">
        <v>1.9900191632596428E-2</v>
      </c>
      <c r="E13" s="45">
        <v>2.3038342948336524E-2</v>
      </c>
      <c r="F13" s="45">
        <v>1.31227484104613E-2</v>
      </c>
      <c r="G13" s="45">
        <v>1.4239105257534765E-2</v>
      </c>
      <c r="H13" s="45">
        <v>1.8653130490666109E-2</v>
      </c>
      <c r="I13" s="45">
        <v>9.00866165449353E-3</v>
      </c>
      <c r="J13" s="45">
        <v>2.5612760179316005E-2</v>
      </c>
      <c r="K13" s="46">
        <v>2.5204215475918036E-4</v>
      </c>
      <c r="M13" s="18" t="str">
        <f t="shared" si="0"/>
        <v>ANTONIA</v>
      </c>
      <c r="N13" s="17" t="b">
        <f t="shared" si="1"/>
        <v>0</v>
      </c>
      <c r="Q13" s="23" t="s">
        <v>13</v>
      </c>
      <c r="R13" s="26">
        <f>IF(ISERR($O$85)," ",$O$85)</f>
        <v>0.3</v>
      </c>
      <c r="S13" s="17">
        <f>(10 - COUNTIF($N76:$N85,"#N/A"))</f>
        <v>10</v>
      </c>
      <c r="U13" s="18" t="str">
        <f t="shared" si="2"/>
        <v>ANTONIA</v>
      </c>
      <c r="V13" s="18">
        <f t="shared" si="3"/>
        <v>2.5204215475918036E-4</v>
      </c>
      <c r="W13" s="18">
        <f t="shared" si="4"/>
        <v>7.9776312911242191E-3</v>
      </c>
    </row>
    <row r="14" spans="1:23" ht="15.75" thickBot="1" x14ac:dyDescent="0.3">
      <c r="A14" s="12" t="s">
        <v>63</v>
      </c>
      <c r="B14" s="44">
        <v>1.0124897548730978E-2</v>
      </c>
      <c r="C14" s="45">
        <v>7.4971084086031155E-3</v>
      </c>
      <c r="D14" s="45">
        <v>1.5379885778868271E-2</v>
      </c>
      <c r="E14" s="45">
        <v>1.9316727497098979E-2</v>
      </c>
      <c r="F14" s="45">
        <v>1.184723445724363E-2</v>
      </c>
      <c r="G14" s="45">
        <v>1.4109101214871326E-2</v>
      </c>
      <c r="H14" s="45">
        <v>1.9490338207785018E-2</v>
      </c>
      <c r="I14" s="45">
        <v>7.7038157958439438E-3</v>
      </c>
      <c r="J14" s="45">
        <v>2.7613179273736948E-2</v>
      </c>
      <c r="K14" s="46">
        <v>1.137478263893146E-3</v>
      </c>
      <c r="M14" s="18" t="str">
        <f t="shared" si="0"/>
        <v>ANTONIA</v>
      </c>
      <c r="N14" s="17" t="b">
        <f t="shared" si="1"/>
        <v>0</v>
      </c>
      <c r="Q14" s="23" t="s">
        <v>14</v>
      </c>
      <c r="R14" s="26">
        <f>IF(ISERR($O$95)," ",$O$95)</f>
        <v>0.2</v>
      </c>
      <c r="S14" s="17">
        <f>(10 - COUNTIF($N86:$N95,"#N/A"))</f>
        <v>10</v>
      </c>
      <c r="U14" s="18" t="str">
        <f t="shared" si="2"/>
        <v>ANTONIA</v>
      </c>
      <c r="V14" s="18">
        <f t="shared" si="3"/>
        <v>1.137478263893146E-3</v>
      </c>
      <c r="W14" s="18">
        <f t="shared" si="4"/>
        <v>6.3596301447099695E-3</v>
      </c>
    </row>
    <row r="15" spans="1:23" ht="15.75" thickBot="1" x14ac:dyDescent="0.3">
      <c r="A15" s="13" t="s">
        <v>63</v>
      </c>
      <c r="B15" s="47">
        <v>3.6167976256649033E-3</v>
      </c>
      <c r="C15" s="48">
        <v>3.5981981242977044E-3</v>
      </c>
      <c r="D15" s="48">
        <v>2.2558110817994175E-2</v>
      </c>
      <c r="E15" s="48">
        <v>1.781903546001673E-2</v>
      </c>
      <c r="F15" s="48">
        <v>1.4793184583066629E-2</v>
      </c>
      <c r="G15" s="48">
        <v>1.4479262011740773E-2</v>
      </c>
      <c r="H15" s="48">
        <v>1.4047250503150439E-2</v>
      </c>
      <c r="I15" s="48">
        <v>1.0600959197906408E-2</v>
      </c>
      <c r="J15" s="48">
        <v>1.9004118533415194E-2</v>
      </c>
      <c r="K15" s="49">
        <v>1.8708637569131922E-3</v>
      </c>
      <c r="M15" s="19" t="str">
        <f t="shared" si="0"/>
        <v>ANTONIA</v>
      </c>
      <c r="N15" s="21" t="b">
        <f t="shared" si="1"/>
        <v>0</v>
      </c>
      <c r="O15" s="30">
        <f>COUNTIF($N6:$N15,TRUE)/(10 - COUNTIF($N6:$N15,"#N/A"))</f>
        <v>0</v>
      </c>
      <c r="Q15" s="24" t="s">
        <v>15</v>
      </c>
      <c r="R15" s="27">
        <f>IF(ISERR($O$105)," ",$O$105)</f>
        <v>1</v>
      </c>
      <c r="S15" s="21">
        <f>(10 - COUNTIF($N96:$N105,"#N/A"))</f>
        <v>10</v>
      </c>
      <c r="U15" s="19" t="str">
        <f t="shared" si="2"/>
        <v>ANTONIA</v>
      </c>
      <c r="V15" s="19">
        <f t="shared" si="3"/>
        <v>1.8708637569131922E-3</v>
      </c>
      <c r="W15" s="19">
        <f t="shared" si="4"/>
        <v>1.7273343673845122E-3</v>
      </c>
    </row>
    <row r="16" spans="1:23" ht="15.75" thickBot="1" x14ac:dyDescent="0.3">
      <c r="A16" s="11" t="s">
        <v>64</v>
      </c>
      <c r="B16" s="41">
        <v>5.8227769880536545E-3</v>
      </c>
      <c r="C16" s="42">
        <v>1.8878012928271251E-3</v>
      </c>
      <c r="D16" s="42">
        <v>1.5371799047167472E-2</v>
      </c>
      <c r="E16" s="42">
        <v>1.8706977964655057E-2</v>
      </c>
      <c r="F16" s="42">
        <v>9.7610250198439906E-3</v>
      </c>
      <c r="G16" s="42">
        <v>1.7340242956929996E-2</v>
      </c>
      <c r="H16" s="42">
        <v>1.1213540189239153E-2</v>
      </c>
      <c r="I16" s="42">
        <v>1.2789220243745073E-2</v>
      </c>
      <c r="J16" s="42">
        <v>1.9863903411071915E-2</v>
      </c>
      <c r="K16" s="43">
        <v>1.8021998396470316E-3</v>
      </c>
      <c r="M16" s="16" t="str">
        <f t="shared" si="0"/>
        <v>ANTONIA</v>
      </c>
      <c r="N16" s="20" t="b">
        <f t="shared" si="1"/>
        <v>0</v>
      </c>
      <c r="U16" s="16" t="str">
        <f t="shared" si="2"/>
        <v>ANTONIA</v>
      </c>
      <c r="V16" s="16">
        <f t="shared" si="3"/>
        <v>1.8021998396470316E-3</v>
      </c>
      <c r="W16" s="16">
        <f t="shared" si="4"/>
        <v>8.5601453180093531E-5</v>
      </c>
    </row>
    <row r="17" spans="1:23" ht="15.75" thickBot="1" x14ac:dyDescent="0.3">
      <c r="A17" s="12" t="s">
        <v>64</v>
      </c>
      <c r="B17" s="44">
        <v>1.078746813684779E-2</v>
      </c>
      <c r="C17" s="45">
        <v>6.0237120475504086E-3</v>
      </c>
      <c r="D17" s="45">
        <v>1.6426737007986018E-2</v>
      </c>
      <c r="E17" s="45">
        <v>2.378405383247735E-2</v>
      </c>
      <c r="F17" s="45">
        <v>9.7006549714495592E-3</v>
      </c>
      <c r="G17" s="45">
        <v>1.7174042592788277E-2</v>
      </c>
      <c r="H17" s="45">
        <v>1.8224376719791883E-2</v>
      </c>
      <c r="I17" s="45">
        <v>1.6249472752392146E-2</v>
      </c>
      <c r="J17" s="45">
        <v>2.6587935077380588E-2</v>
      </c>
      <c r="K17" s="46">
        <v>1.8023890736288805E-3</v>
      </c>
      <c r="M17" s="18" t="str">
        <f t="shared" si="0"/>
        <v>ANTONIA</v>
      </c>
      <c r="N17" s="17" t="b">
        <f t="shared" si="1"/>
        <v>0</v>
      </c>
      <c r="Q17" s="61" t="s">
        <v>21</v>
      </c>
      <c r="R17" s="126">
        <f>COUNTIF($N6:$N105,TRUE)/(100 - COUNTIF($N6:$N105,"#N/A"))</f>
        <v>0.28999999999999998</v>
      </c>
      <c r="S17" s="127"/>
      <c r="U17" s="18" t="str">
        <f t="shared" si="2"/>
        <v>ANTONIA</v>
      </c>
      <c r="V17" s="18">
        <f t="shared" si="3"/>
        <v>1.8023890736288805E-3</v>
      </c>
      <c r="W17" s="18">
        <f t="shared" si="4"/>
        <v>4.2213229739215281E-3</v>
      </c>
    </row>
    <row r="18" spans="1:23" x14ac:dyDescent="0.25">
      <c r="A18" s="12" t="s">
        <v>64</v>
      </c>
      <c r="B18" s="44">
        <v>7.5706323607789353E-3</v>
      </c>
      <c r="C18" s="45">
        <v>4.5599484442510399E-3</v>
      </c>
      <c r="D18" s="45">
        <v>1.5736410090769395E-2</v>
      </c>
      <c r="E18" s="45">
        <v>2.2640899500413002E-2</v>
      </c>
      <c r="F18" s="45">
        <v>7.8107436681925709E-3</v>
      </c>
      <c r="G18" s="45">
        <v>1.5770446364627936E-2</v>
      </c>
      <c r="H18" s="45">
        <v>1.3570310932635974E-2</v>
      </c>
      <c r="I18" s="45">
        <v>1.382505275904437E-2</v>
      </c>
      <c r="J18" s="45">
        <v>2.2344799272779953E-2</v>
      </c>
      <c r="K18" s="46">
        <v>1.0630578943070408E-4</v>
      </c>
      <c r="M18" s="18" t="str">
        <f t="shared" si="0"/>
        <v>ANTONIA</v>
      </c>
      <c r="N18" s="17" t="b">
        <f t="shared" si="1"/>
        <v>0</v>
      </c>
      <c r="U18" s="18" t="str">
        <f t="shared" si="2"/>
        <v>ANTONIA</v>
      </c>
      <c r="V18" s="18">
        <f t="shared" si="3"/>
        <v>1.0630578943070408E-4</v>
      </c>
      <c r="W18" s="18">
        <f t="shared" si="4"/>
        <v>4.4536426548203358E-3</v>
      </c>
    </row>
    <row r="19" spans="1:23" x14ac:dyDescent="0.25">
      <c r="A19" s="12" t="s">
        <v>64</v>
      </c>
      <c r="B19" s="44">
        <v>9.0856022190065871E-3</v>
      </c>
      <c r="C19" s="45">
        <v>5.9679899094975432E-3</v>
      </c>
      <c r="D19" s="45">
        <v>1.5783968366167456E-2</v>
      </c>
      <c r="E19" s="45">
        <v>2.4339209555798103E-2</v>
      </c>
      <c r="F19" s="45">
        <v>6.8908266702697174E-3</v>
      </c>
      <c r="G19" s="45">
        <v>1.4837409776819648E-2</v>
      </c>
      <c r="H19" s="45">
        <v>1.7626833361169148E-2</v>
      </c>
      <c r="I19" s="45">
        <v>1.17592542272011E-2</v>
      </c>
      <c r="J19" s="45">
        <v>2.761519019001709E-2</v>
      </c>
      <c r="K19" s="46">
        <v>3.5019541816755026E-4</v>
      </c>
      <c r="M19" s="18" t="str">
        <f t="shared" si="0"/>
        <v>ANTONIA</v>
      </c>
      <c r="N19" s="17" t="b">
        <f t="shared" si="1"/>
        <v>0</v>
      </c>
      <c r="U19" s="18" t="str">
        <f t="shared" si="2"/>
        <v>ANTONIA</v>
      </c>
      <c r="V19" s="18">
        <f t="shared" si="3"/>
        <v>3.5019541816755026E-4</v>
      </c>
      <c r="W19" s="18">
        <f t="shared" si="4"/>
        <v>5.6177944913299929E-3</v>
      </c>
    </row>
    <row r="20" spans="1:23" x14ac:dyDescent="0.25">
      <c r="A20" s="12" t="s">
        <v>64</v>
      </c>
      <c r="B20" s="44">
        <v>1.0227678290048824E-2</v>
      </c>
      <c r="C20" s="45">
        <v>5.2943431502991099E-3</v>
      </c>
      <c r="D20" s="45">
        <v>1.3572638428586709E-2</v>
      </c>
      <c r="E20" s="45">
        <v>1.9798990009150461E-2</v>
      </c>
      <c r="F20" s="45">
        <v>9.024156607399858E-3</v>
      </c>
      <c r="G20" s="45">
        <v>1.6313804136058055E-2</v>
      </c>
      <c r="H20" s="45">
        <v>1.6978413358923767E-2</v>
      </c>
      <c r="I20" s="45">
        <v>1.5452267068360446E-2</v>
      </c>
      <c r="J20" s="45">
        <v>2.4601744617209553E-2</v>
      </c>
      <c r="K20" s="46">
        <v>9.5622928334480363E-4</v>
      </c>
      <c r="M20" s="18" t="str">
        <f t="shared" si="0"/>
        <v>ANTONIA</v>
      </c>
      <c r="N20" s="17" t="b">
        <f t="shared" si="1"/>
        <v>0</v>
      </c>
      <c r="U20" s="18" t="str">
        <f t="shared" si="2"/>
        <v>ANTONIA</v>
      </c>
      <c r="V20" s="18">
        <f t="shared" si="3"/>
        <v>9.5622928334480363E-4</v>
      </c>
      <c r="W20" s="18">
        <f t="shared" si="4"/>
        <v>4.3381138669543063E-3</v>
      </c>
    </row>
    <row r="21" spans="1:23" x14ac:dyDescent="0.25">
      <c r="A21" s="12" t="s">
        <v>64</v>
      </c>
      <c r="B21" s="44">
        <v>8.1145390478844538E-3</v>
      </c>
      <c r="C21" s="45">
        <v>4.1926357572495965E-3</v>
      </c>
      <c r="D21" s="45">
        <v>1.5607566030284719E-2</v>
      </c>
      <c r="E21" s="45">
        <v>1.8461056102304162E-2</v>
      </c>
      <c r="F21" s="45">
        <v>6.4469191727173757E-3</v>
      </c>
      <c r="G21" s="45">
        <v>1.7355313243983352E-2</v>
      </c>
      <c r="H21" s="45">
        <v>1.2822054156626822E-2</v>
      </c>
      <c r="I21" s="45">
        <v>1.8542576324370591E-2</v>
      </c>
      <c r="J21" s="45">
        <v>2.1752685662518142E-2</v>
      </c>
      <c r="K21" s="46">
        <v>2.1038651621688165E-4</v>
      </c>
      <c r="M21" s="18" t="str">
        <f t="shared" si="0"/>
        <v>ANTONIA</v>
      </c>
      <c r="N21" s="17" t="b">
        <f t="shared" si="1"/>
        <v>0</v>
      </c>
      <c r="U21" s="18" t="str">
        <f t="shared" si="2"/>
        <v>ANTONIA</v>
      </c>
      <c r="V21" s="18">
        <f t="shared" si="3"/>
        <v>2.1038651621688165E-4</v>
      </c>
      <c r="W21" s="18">
        <f t="shared" si="4"/>
        <v>3.9822492410327148E-3</v>
      </c>
    </row>
    <row r="22" spans="1:23" x14ac:dyDescent="0.25">
      <c r="A22" s="12" t="s">
        <v>64</v>
      </c>
      <c r="B22" s="44">
        <v>9.2332846872369267E-3</v>
      </c>
      <c r="C22" s="45">
        <v>5.8609149971232746E-3</v>
      </c>
      <c r="D22" s="45">
        <v>1.728119957257283E-2</v>
      </c>
      <c r="E22" s="45">
        <v>2.2538833653887071E-2</v>
      </c>
      <c r="F22" s="45">
        <v>6.673597031593561E-3</v>
      </c>
      <c r="G22" s="45">
        <v>1.6873542935522411E-2</v>
      </c>
      <c r="H22" s="45">
        <v>1.8434029103930948E-2</v>
      </c>
      <c r="I22" s="45">
        <v>1.502459483054313E-2</v>
      </c>
      <c r="J22" s="45">
        <v>2.7587929271704465E-2</v>
      </c>
      <c r="K22" s="46">
        <v>1.5350535447433925E-3</v>
      </c>
      <c r="M22" s="18" t="str">
        <f t="shared" si="0"/>
        <v>ANTONIA</v>
      </c>
      <c r="N22" s="17" t="b">
        <f t="shared" si="1"/>
        <v>0</v>
      </c>
      <c r="U22" s="18" t="str">
        <f t="shared" si="2"/>
        <v>ANTONIA</v>
      </c>
      <c r="V22" s="18">
        <f t="shared" si="3"/>
        <v>1.5350535447433925E-3</v>
      </c>
      <c r="W22" s="18">
        <f t="shared" si="4"/>
        <v>4.3258614523798821E-3</v>
      </c>
    </row>
    <row r="23" spans="1:23" x14ac:dyDescent="0.25">
      <c r="A23" s="12" t="s">
        <v>64</v>
      </c>
      <c r="B23" s="44">
        <v>8.0248538931010568E-3</v>
      </c>
      <c r="C23" s="45">
        <v>3.4958962455378315E-3</v>
      </c>
      <c r="D23" s="45">
        <v>1.8979920740749293E-2</v>
      </c>
      <c r="E23" s="45">
        <v>1.6810750306574699E-2</v>
      </c>
      <c r="F23" s="45">
        <v>6.6065670600373178E-3</v>
      </c>
      <c r="G23" s="45">
        <v>2.0586077301315751E-2</v>
      </c>
      <c r="H23" s="45">
        <v>1.2683571889716441E-2</v>
      </c>
      <c r="I23" s="45">
        <v>1.8728777151120368E-2</v>
      </c>
      <c r="J23" s="45">
        <v>2.3571973716825435E-2</v>
      </c>
      <c r="K23" s="46">
        <v>1.1932467108448207E-3</v>
      </c>
      <c r="M23" s="18" t="str">
        <f t="shared" si="0"/>
        <v>ANTONIA</v>
      </c>
      <c r="N23" s="17" t="b">
        <f t="shared" si="1"/>
        <v>0</v>
      </c>
      <c r="U23" s="18" t="str">
        <f t="shared" si="2"/>
        <v>ANTONIA</v>
      </c>
      <c r="V23" s="18">
        <f t="shared" si="3"/>
        <v>1.1932467108448207E-3</v>
      </c>
      <c r="W23" s="18">
        <f t="shared" si="4"/>
        <v>2.3026495346930107E-3</v>
      </c>
    </row>
    <row r="24" spans="1:23" ht="15.75" thickBot="1" x14ac:dyDescent="0.3">
      <c r="A24" s="12" t="s">
        <v>64</v>
      </c>
      <c r="B24" s="44">
        <v>3.7129526894335817E-3</v>
      </c>
      <c r="C24" s="45">
        <v>2.4924424503807857E-3</v>
      </c>
      <c r="D24" s="45">
        <v>1.6673419105195569E-2</v>
      </c>
      <c r="E24" s="45">
        <v>2.2001076647431547E-2</v>
      </c>
      <c r="F24" s="45">
        <v>6.7519408524970796E-3</v>
      </c>
      <c r="G24" s="45">
        <v>1.5675156613076797E-2</v>
      </c>
      <c r="H24" s="50">
        <v>1.0465189716328795E-2</v>
      </c>
      <c r="I24" s="45">
        <v>1.2096098240006009E-2</v>
      </c>
      <c r="J24" s="45">
        <v>1.9111252449877002E-2</v>
      </c>
      <c r="K24" s="46">
        <v>7.8881127780676234E-4</v>
      </c>
      <c r="M24" s="18" t="str">
        <f t="shared" si="0"/>
        <v>ANTONIA</v>
      </c>
      <c r="N24" s="17" t="b">
        <f t="shared" si="1"/>
        <v>0</v>
      </c>
      <c r="U24" s="18" t="str">
        <f t="shared" si="2"/>
        <v>ANTONIA</v>
      </c>
      <c r="V24" s="18">
        <f t="shared" si="3"/>
        <v>7.8881127780676234E-4</v>
      </c>
      <c r="W24" s="18">
        <f t="shared" si="4"/>
        <v>1.7036311725740234E-3</v>
      </c>
    </row>
    <row r="25" spans="1:23" ht="15.75" thickBot="1" x14ac:dyDescent="0.3">
      <c r="A25" s="13" t="s">
        <v>64</v>
      </c>
      <c r="B25" s="47">
        <v>9.3409217173287696E-3</v>
      </c>
      <c r="C25" s="48">
        <v>5.1899301537864789E-3</v>
      </c>
      <c r="D25" s="48">
        <v>1.3413171325870424E-2</v>
      </c>
      <c r="E25" s="48">
        <v>2.2216687541489449E-2</v>
      </c>
      <c r="F25" s="48">
        <v>6.8522303937839091E-3</v>
      </c>
      <c r="G25" s="48">
        <v>1.8687747944740197E-2</v>
      </c>
      <c r="H25" s="48">
        <v>1.3849930458420034E-2</v>
      </c>
      <c r="I25" s="48">
        <v>1.5723960391960227E-2</v>
      </c>
      <c r="J25" s="48">
        <v>2.3004235031168396E-2</v>
      </c>
      <c r="K25" s="49">
        <v>1.7485728166615885E-3</v>
      </c>
      <c r="M25" s="19" t="str">
        <f t="shared" si="0"/>
        <v>ANTONIA</v>
      </c>
      <c r="N25" s="21" t="b">
        <f t="shared" si="1"/>
        <v>0</v>
      </c>
      <c r="O25" s="30">
        <f>COUNTIF($N16:$N25,TRUE)/(10 - COUNTIF($N16:$N25,"#N/A"))</f>
        <v>0</v>
      </c>
      <c r="U25" s="19" t="str">
        <f t="shared" si="2"/>
        <v>ANTONIA</v>
      </c>
      <c r="V25" s="19">
        <f t="shared" si="3"/>
        <v>1.7485728166615885E-3</v>
      </c>
      <c r="W25" s="19">
        <f t="shared" si="4"/>
        <v>3.4413573371248904E-3</v>
      </c>
    </row>
    <row r="26" spans="1:23" x14ac:dyDescent="0.25">
      <c r="A26" s="11" t="s">
        <v>65</v>
      </c>
      <c r="B26" s="41">
        <v>1.679817324995922E-2</v>
      </c>
      <c r="C26" s="42">
        <v>1.1009668444377297E-2</v>
      </c>
      <c r="D26" s="42">
        <v>4.3248428014663609E-3</v>
      </c>
      <c r="E26" s="42">
        <v>1.1085342212848084E-2</v>
      </c>
      <c r="F26" s="42">
        <v>5.9440379902036492E-3</v>
      </c>
      <c r="G26" s="42">
        <v>1.1532246773578947E-2</v>
      </c>
      <c r="H26" s="42">
        <v>1.9447108341812236E-2</v>
      </c>
      <c r="I26" s="42">
        <v>1.1299309019776188E-2</v>
      </c>
      <c r="J26" s="42">
        <v>2.8572639055819964E-2</v>
      </c>
      <c r="K26" s="43">
        <v>1.5949160975672616E-3</v>
      </c>
      <c r="M26" s="16" t="str">
        <f t="shared" si="0"/>
        <v>ANTONIA</v>
      </c>
      <c r="N26" s="20" t="b">
        <f t="shared" si="1"/>
        <v>0</v>
      </c>
      <c r="U26" s="16" t="str">
        <f t="shared" si="2"/>
        <v>ANTONIA</v>
      </c>
      <c r="V26" s="16">
        <f t="shared" si="3"/>
        <v>1.5949160975672616E-3</v>
      </c>
      <c r="W26" s="16">
        <f t="shared" si="4"/>
        <v>2.7299267038990993E-3</v>
      </c>
    </row>
    <row r="27" spans="1:23" x14ac:dyDescent="0.25">
      <c r="A27" s="12" t="s">
        <v>65</v>
      </c>
      <c r="B27" s="44">
        <v>2.4167247657241285E-2</v>
      </c>
      <c r="C27" s="45">
        <v>1.6654591053677711E-2</v>
      </c>
      <c r="D27" s="45">
        <v>4.4137522316347634E-3</v>
      </c>
      <c r="E27" s="45">
        <v>1.9340183214831958E-2</v>
      </c>
      <c r="F27" s="45">
        <v>4.4190229300108859E-3</v>
      </c>
      <c r="G27" s="45">
        <v>1.5488971486784152E-2</v>
      </c>
      <c r="H27" s="45">
        <v>2.6366179280594877E-2</v>
      </c>
      <c r="I27" s="45">
        <v>1.8300667813140842E-2</v>
      </c>
      <c r="J27" s="45">
        <v>3.661305710590284E-2</v>
      </c>
      <c r="K27" s="46">
        <v>4.7769103736512502E-3</v>
      </c>
      <c r="M27" s="18" t="str">
        <f t="shared" si="0"/>
        <v>BLUE</v>
      </c>
      <c r="N27" s="17" t="b">
        <f t="shared" si="1"/>
        <v>1</v>
      </c>
      <c r="U27" s="18" t="str">
        <f t="shared" si="2"/>
        <v>BLUE</v>
      </c>
      <c r="V27" s="18">
        <f t="shared" si="3"/>
        <v>4.4137522316347634E-3</v>
      </c>
      <c r="W27" s="18">
        <f t="shared" si="4"/>
        <v>5.2706983761224846E-6</v>
      </c>
    </row>
    <row r="28" spans="1:23" x14ac:dyDescent="0.25">
      <c r="A28" s="12" t="s">
        <v>65</v>
      </c>
      <c r="B28" s="44">
        <v>1.9119248216649183E-2</v>
      </c>
      <c r="C28" s="45">
        <v>1.2615834404542104E-2</v>
      </c>
      <c r="D28" s="45">
        <v>5.4923014617088602E-3</v>
      </c>
      <c r="E28" s="45">
        <v>9.7281909876755362E-3</v>
      </c>
      <c r="F28" s="45">
        <v>6.7146457735653108E-3</v>
      </c>
      <c r="G28" s="45">
        <v>1.4333543591311292E-2</v>
      </c>
      <c r="H28" s="45">
        <v>2.2776177889871838E-2</v>
      </c>
      <c r="I28" s="45">
        <v>1.5988305470240841E-2</v>
      </c>
      <c r="J28" s="45">
        <v>3.0210176135900043E-2</v>
      </c>
      <c r="K28" s="46">
        <v>1.3085677854780785E-3</v>
      </c>
      <c r="M28" s="18" t="str">
        <f t="shared" si="0"/>
        <v>ANTONIA</v>
      </c>
      <c r="N28" s="17" t="b">
        <f t="shared" si="1"/>
        <v>0</v>
      </c>
      <c r="U28" s="18" t="str">
        <f t="shared" si="2"/>
        <v>ANTONIA</v>
      </c>
      <c r="V28" s="18">
        <f t="shared" si="3"/>
        <v>1.3085677854780785E-3</v>
      </c>
      <c r="W28" s="18">
        <f t="shared" si="4"/>
        <v>4.1837336762307817E-3</v>
      </c>
    </row>
    <row r="29" spans="1:23" x14ac:dyDescent="0.25">
      <c r="A29" s="12" t="s">
        <v>65</v>
      </c>
      <c r="B29" s="44">
        <v>1.7232223388777668E-2</v>
      </c>
      <c r="C29" s="45">
        <v>1.0727011401231753E-2</v>
      </c>
      <c r="D29" s="45">
        <v>1.6896290065132394E-3</v>
      </c>
      <c r="E29" s="45">
        <v>1.6286073249782512E-2</v>
      </c>
      <c r="F29" s="45">
        <v>2.7660018821316062E-3</v>
      </c>
      <c r="G29" s="45">
        <v>1.1446349968573199E-2</v>
      </c>
      <c r="H29" s="45">
        <v>1.77826129160647E-2</v>
      </c>
      <c r="I29" s="45">
        <v>1.2051995806070148E-2</v>
      </c>
      <c r="J29" s="45">
        <v>2.8928352900764266E-2</v>
      </c>
      <c r="K29" s="46">
        <v>7.2189191234323102E-4</v>
      </c>
      <c r="M29" s="18" t="str">
        <f t="shared" si="0"/>
        <v>ANTONIA</v>
      </c>
      <c r="N29" s="17" t="b">
        <f t="shared" si="1"/>
        <v>0</v>
      </c>
      <c r="U29" s="18" t="str">
        <f t="shared" si="2"/>
        <v>ANTONIA</v>
      </c>
      <c r="V29" s="18">
        <f t="shared" si="3"/>
        <v>7.2189191234323102E-4</v>
      </c>
      <c r="W29" s="18">
        <f t="shared" si="4"/>
        <v>9.6773709417000836E-4</v>
      </c>
    </row>
    <row r="30" spans="1:23" x14ac:dyDescent="0.25">
      <c r="A30" s="12" t="s">
        <v>65</v>
      </c>
      <c r="B30" s="44">
        <v>1.9028527812680558E-2</v>
      </c>
      <c r="C30" s="45">
        <v>1.2189011124395575E-2</v>
      </c>
      <c r="D30" s="45">
        <v>4.1998536781930607E-3</v>
      </c>
      <c r="E30" s="45">
        <v>1.2720783197790894E-2</v>
      </c>
      <c r="F30" s="45">
        <v>5.2717903608849211E-3</v>
      </c>
      <c r="G30" s="45">
        <v>1.3542886367977736E-2</v>
      </c>
      <c r="H30" s="45">
        <v>2.0828094883483056E-2</v>
      </c>
      <c r="I30" s="45">
        <v>1.3887349730110094E-2</v>
      </c>
      <c r="J30" s="45">
        <v>3.0685997266354341E-2</v>
      </c>
      <c r="K30" s="46">
        <v>1.0145142922096499E-4</v>
      </c>
      <c r="M30" s="18" t="str">
        <f t="shared" si="0"/>
        <v>ANTONIA</v>
      </c>
      <c r="N30" s="17" t="b">
        <f t="shared" si="1"/>
        <v>0</v>
      </c>
      <c r="U30" s="18" t="str">
        <f t="shared" si="2"/>
        <v>ANTONIA</v>
      </c>
      <c r="V30" s="18">
        <f t="shared" si="3"/>
        <v>1.0145142922096499E-4</v>
      </c>
      <c r="W30" s="18">
        <f t="shared" si="4"/>
        <v>4.0984022489720957E-3</v>
      </c>
    </row>
    <row r="31" spans="1:23" x14ac:dyDescent="0.25">
      <c r="A31" s="12" t="s">
        <v>65</v>
      </c>
      <c r="B31" s="44">
        <v>2.3256530549716117E-2</v>
      </c>
      <c r="C31" s="45">
        <v>1.4714849101798389E-2</v>
      </c>
      <c r="D31" s="45">
        <v>1.4608679457441265E-3</v>
      </c>
      <c r="E31" s="45">
        <v>1.2473454306563873E-2</v>
      </c>
      <c r="F31" s="45">
        <v>4.7428364490730568E-3</v>
      </c>
      <c r="G31" s="45">
        <v>1.3332668889992632E-2</v>
      </c>
      <c r="H31" s="45">
        <v>2.2922469798389883E-2</v>
      </c>
      <c r="I31" s="45">
        <v>1.7721756052565301E-2</v>
      </c>
      <c r="J31" s="45">
        <v>3.1723138945432883E-2</v>
      </c>
      <c r="K31" s="46">
        <v>1.7370249359095029E-3</v>
      </c>
      <c r="M31" s="18" t="str">
        <f t="shared" si="0"/>
        <v>BLUE</v>
      </c>
      <c r="N31" s="17" t="b">
        <f t="shared" si="1"/>
        <v>1</v>
      </c>
      <c r="U31" s="18" t="str">
        <f t="shared" si="2"/>
        <v>BLUE</v>
      </c>
      <c r="V31" s="18">
        <f t="shared" si="3"/>
        <v>1.4608679457441265E-3</v>
      </c>
      <c r="W31" s="18">
        <f t="shared" si="4"/>
        <v>2.761569901653764E-4</v>
      </c>
    </row>
    <row r="32" spans="1:23" x14ac:dyDescent="0.25">
      <c r="A32" s="12" t="s">
        <v>65</v>
      </c>
      <c r="B32" s="44">
        <v>2.1180799507159342E-2</v>
      </c>
      <c r="C32" s="45">
        <v>1.3946024181750262E-2</v>
      </c>
      <c r="D32" s="45">
        <v>6.1785548749843204E-3</v>
      </c>
      <c r="E32" s="45">
        <v>1.1534748319035112E-2</v>
      </c>
      <c r="F32" s="45">
        <v>4.6565360762909971E-3</v>
      </c>
      <c r="G32" s="45">
        <v>1.6254376628192305E-2</v>
      </c>
      <c r="H32" s="45">
        <v>2.2774372846409915E-2</v>
      </c>
      <c r="I32" s="45">
        <v>2.1091252121508496E-2</v>
      </c>
      <c r="J32" s="45">
        <v>3.0382943777471104E-2</v>
      </c>
      <c r="K32" s="46">
        <v>3.3357701465215406E-3</v>
      </c>
      <c r="M32" s="18" t="str">
        <f t="shared" si="0"/>
        <v>ANTONIA</v>
      </c>
      <c r="N32" s="17" t="b">
        <f t="shared" si="1"/>
        <v>0</v>
      </c>
      <c r="U32" s="18" t="str">
        <f t="shared" si="2"/>
        <v>ANTONIA</v>
      </c>
      <c r="V32" s="18">
        <f t="shared" si="3"/>
        <v>3.3357701465215406E-3</v>
      </c>
      <c r="W32" s="18">
        <f t="shared" si="4"/>
        <v>1.3207659297694565E-3</v>
      </c>
    </row>
    <row r="33" spans="1:23" x14ac:dyDescent="0.25">
      <c r="A33" s="12" t="s">
        <v>65</v>
      </c>
      <c r="B33" s="44">
        <v>2.2956714781411081E-2</v>
      </c>
      <c r="C33" s="45">
        <v>1.6422589638518611E-2</v>
      </c>
      <c r="D33" s="45">
        <v>7.4280521633227452E-3</v>
      </c>
      <c r="E33" s="45">
        <v>1.7794767494841959E-2</v>
      </c>
      <c r="F33" s="45">
        <v>7.7879843646802994E-3</v>
      </c>
      <c r="G33" s="45">
        <v>1.7003641918886044E-2</v>
      </c>
      <c r="H33" s="45">
        <v>2.4052245355763918E-2</v>
      </c>
      <c r="I33" s="45">
        <v>1.6471308262401476E-2</v>
      </c>
      <c r="J33" s="45">
        <v>3.3490160733294465E-2</v>
      </c>
      <c r="K33" s="46">
        <v>3.2279680369187731E-3</v>
      </c>
      <c r="M33" s="18" t="str">
        <f t="shared" si="0"/>
        <v>ANTONIA</v>
      </c>
      <c r="N33" s="17" t="b">
        <f t="shared" si="1"/>
        <v>0</v>
      </c>
      <c r="U33" s="18" t="str">
        <f t="shared" si="2"/>
        <v>ANTONIA</v>
      </c>
      <c r="V33" s="18">
        <f t="shared" si="3"/>
        <v>3.2279680369187731E-3</v>
      </c>
      <c r="W33" s="18">
        <f t="shared" si="4"/>
        <v>4.2000841264039721E-3</v>
      </c>
    </row>
    <row r="34" spans="1:23" ht="15.75" thickBot="1" x14ac:dyDescent="0.3">
      <c r="A34" s="12" t="s">
        <v>65</v>
      </c>
      <c r="B34" s="44">
        <v>1.9507154512715487E-2</v>
      </c>
      <c r="C34" s="45">
        <v>1.2141638567473535E-2</v>
      </c>
      <c r="D34" s="45">
        <v>2.6941550876908443E-4</v>
      </c>
      <c r="E34" s="45">
        <v>8.320145834679122E-3</v>
      </c>
      <c r="F34" s="45">
        <v>4.9066267433268973E-3</v>
      </c>
      <c r="G34" s="45">
        <v>1.2320478656313822E-2</v>
      </c>
      <c r="H34" s="45">
        <v>1.9737138253629945E-2</v>
      </c>
      <c r="I34" s="45">
        <v>1.4602937830336083E-2</v>
      </c>
      <c r="J34" s="45">
        <v>2.7500155410963473E-2</v>
      </c>
      <c r="K34" s="46">
        <v>7.9821988883130648E-5</v>
      </c>
      <c r="M34" s="18" t="str">
        <f t="shared" si="0"/>
        <v>ANTONIA</v>
      </c>
      <c r="N34" s="17" t="b">
        <f t="shared" si="1"/>
        <v>0</v>
      </c>
      <c r="U34" s="18" t="str">
        <f t="shared" si="2"/>
        <v>ANTONIA</v>
      </c>
      <c r="V34" s="18">
        <f t="shared" si="3"/>
        <v>7.9821988883130648E-5</v>
      </c>
      <c r="W34" s="18">
        <f t="shared" si="4"/>
        <v>1.8959351988595378E-4</v>
      </c>
    </row>
    <row r="35" spans="1:23" ht="15.75" thickBot="1" x14ac:dyDescent="0.3">
      <c r="A35" s="13" t="s">
        <v>65</v>
      </c>
      <c r="B35" s="47">
        <v>2.5566202023178244E-2</v>
      </c>
      <c r="C35" s="48">
        <v>1.8842804891720678E-2</v>
      </c>
      <c r="D35" s="48">
        <v>4.7495254069852E-3</v>
      </c>
      <c r="E35" s="48">
        <v>2.1231060368050184E-2</v>
      </c>
      <c r="F35" s="48">
        <v>4.493823749408014E-3</v>
      </c>
      <c r="G35" s="48">
        <v>1.2583235706483913E-2</v>
      </c>
      <c r="H35" s="48">
        <v>2.7652788385137104E-2</v>
      </c>
      <c r="I35" s="48">
        <v>1.5849720539094409E-2</v>
      </c>
      <c r="J35" s="48">
        <v>3.821880523549058E-2</v>
      </c>
      <c r="K35" s="49">
        <v>4.0629333867076393E-3</v>
      </c>
      <c r="M35" s="19" t="str">
        <f t="shared" si="0"/>
        <v>ANTONIA</v>
      </c>
      <c r="N35" s="21" t="b">
        <f t="shared" si="1"/>
        <v>0</v>
      </c>
      <c r="O35" s="30">
        <f>COUNTIF($N26:$N35,TRUE)/(10 - COUNTIF($N26:$N35,"#N/A"))</f>
        <v>0.2</v>
      </c>
      <c r="U35" s="19" t="str">
        <f t="shared" si="2"/>
        <v>ANTONIA</v>
      </c>
      <c r="V35" s="19">
        <f t="shared" si="3"/>
        <v>4.0629333867076393E-3</v>
      </c>
      <c r="W35" s="19">
        <f t="shared" si="4"/>
        <v>4.3089036270037469E-4</v>
      </c>
    </row>
    <row r="36" spans="1:23" x14ac:dyDescent="0.25">
      <c r="A36" s="11" t="s">
        <v>66</v>
      </c>
      <c r="B36" s="41">
        <v>1.4932068981254199E-2</v>
      </c>
      <c r="C36" s="42">
        <v>8.7504945825676566E-3</v>
      </c>
      <c r="D36" s="42">
        <v>6.83919853002498E-3</v>
      </c>
      <c r="E36" s="42">
        <v>8.4379501526990024E-3</v>
      </c>
      <c r="F36" s="42">
        <v>1.0346651988301111E-2</v>
      </c>
      <c r="G36" s="42">
        <v>1.2880848626549863E-2</v>
      </c>
      <c r="H36" s="42">
        <v>1.7284722895847895E-2</v>
      </c>
      <c r="I36" s="42">
        <v>1.1712847687016425E-2</v>
      </c>
      <c r="J36" s="42">
        <v>2.4410257409608675E-2</v>
      </c>
      <c r="K36" s="43">
        <v>2.9498450388307802E-3</v>
      </c>
      <c r="M36" s="16" t="str">
        <f t="shared" si="0"/>
        <v>ANTONIA</v>
      </c>
      <c r="N36" s="20" t="b">
        <f t="shared" si="1"/>
        <v>0</v>
      </c>
      <c r="U36" s="16" t="str">
        <f t="shared" si="2"/>
        <v>ANTONIA</v>
      </c>
      <c r="V36" s="16">
        <f t="shared" si="3"/>
        <v>2.9498450388307802E-3</v>
      </c>
      <c r="W36" s="16">
        <f t="shared" si="4"/>
        <v>3.8893534911941998E-3</v>
      </c>
    </row>
    <row r="37" spans="1:23" x14ac:dyDescent="0.25">
      <c r="A37" s="12" t="s">
        <v>66</v>
      </c>
      <c r="B37" s="44">
        <v>1.0278602009619393E-2</v>
      </c>
      <c r="C37" s="45">
        <v>3.9157051438879556E-3</v>
      </c>
      <c r="D37" s="45">
        <v>7.2590394021806309E-3</v>
      </c>
      <c r="E37" s="45">
        <v>4.7230766169311517E-3</v>
      </c>
      <c r="F37" s="45">
        <v>1.1836589318573744E-2</v>
      </c>
      <c r="G37" s="45">
        <v>1.3284256550993471E-2</v>
      </c>
      <c r="H37" s="45">
        <v>1.413363042237396E-2</v>
      </c>
      <c r="I37" s="45">
        <v>1.3094557699263725E-2</v>
      </c>
      <c r="J37" s="45">
        <v>1.8237190273590956E-2</v>
      </c>
      <c r="K37" s="46">
        <v>3.257442575220218E-3</v>
      </c>
      <c r="M37" s="18" t="str">
        <f t="shared" si="0"/>
        <v>ANTONIA</v>
      </c>
      <c r="N37" s="17" t="b">
        <f t="shared" si="1"/>
        <v>0</v>
      </c>
      <c r="U37" s="18" t="str">
        <f t="shared" si="2"/>
        <v>ANTONIA</v>
      </c>
      <c r="V37" s="18">
        <f t="shared" si="3"/>
        <v>3.257442575220218E-3</v>
      </c>
      <c r="W37" s="18">
        <f t="shared" si="4"/>
        <v>6.5826256866773764E-4</v>
      </c>
    </row>
    <row r="38" spans="1:23" x14ac:dyDescent="0.25">
      <c r="A38" s="12" t="s">
        <v>66</v>
      </c>
      <c r="B38" s="44">
        <v>1.7270828615149544E-2</v>
      </c>
      <c r="C38" s="45">
        <v>1.0950321565783525E-2</v>
      </c>
      <c r="D38" s="45">
        <v>6.4883682895423324E-3</v>
      </c>
      <c r="E38" s="45">
        <v>1.2515387530047842E-2</v>
      </c>
      <c r="F38" s="45">
        <v>1.0008125987664684E-2</v>
      </c>
      <c r="G38" s="45">
        <v>1.3320711970433774E-2</v>
      </c>
      <c r="H38" s="45">
        <v>2.0305560912765027E-2</v>
      </c>
      <c r="I38" s="45">
        <v>1.3105912627219621E-2</v>
      </c>
      <c r="J38" s="45">
        <v>2.7042384666241471E-2</v>
      </c>
      <c r="K38" s="46">
        <v>1.250087901088423E-4</v>
      </c>
      <c r="M38" s="18" t="str">
        <f t="shared" si="0"/>
        <v>ANTONIA</v>
      </c>
      <c r="N38" s="17" t="b">
        <f t="shared" si="1"/>
        <v>0</v>
      </c>
      <c r="U38" s="18" t="str">
        <f t="shared" si="2"/>
        <v>ANTONIA</v>
      </c>
      <c r="V38" s="18">
        <f t="shared" si="3"/>
        <v>1.250087901088423E-4</v>
      </c>
      <c r="W38" s="18">
        <f t="shared" si="4"/>
        <v>6.3633594994334901E-3</v>
      </c>
    </row>
    <row r="39" spans="1:23" x14ac:dyDescent="0.25">
      <c r="A39" s="12" t="s">
        <v>66</v>
      </c>
      <c r="B39" s="44">
        <v>1.3554733895870582E-2</v>
      </c>
      <c r="C39" s="45">
        <v>6.4441257928413744E-3</v>
      </c>
      <c r="D39" s="45">
        <v>7.9802842977548874E-4</v>
      </c>
      <c r="E39" s="45">
        <v>7.3199241395814803E-3</v>
      </c>
      <c r="F39" s="45">
        <v>6.4095792634719876E-3</v>
      </c>
      <c r="G39" s="45">
        <v>1.0762283252694438E-2</v>
      </c>
      <c r="H39" s="45">
        <v>1.3621468487148996E-2</v>
      </c>
      <c r="I39" s="45">
        <v>8.8706104232029251E-3</v>
      </c>
      <c r="J39" s="45">
        <v>2.2497542875586189E-2</v>
      </c>
      <c r="K39" s="46">
        <v>4.9235864201863447E-3</v>
      </c>
      <c r="M39" s="18" t="str">
        <f t="shared" si="0"/>
        <v>BLUE</v>
      </c>
      <c r="N39" s="17" t="b">
        <f t="shared" si="1"/>
        <v>0</v>
      </c>
      <c r="U39" s="18" t="str">
        <f t="shared" si="2"/>
        <v>BLUE</v>
      </c>
      <c r="V39" s="18">
        <f t="shared" si="3"/>
        <v>7.9802842977548874E-4</v>
      </c>
      <c r="W39" s="18">
        <f t="shared" si="4"/>
        <v>4.1255579904108559E-3</v>
      </c>
    </row>
    <row r="40" spans="1:23" x14ac:dyDescent="0.25">
      <c r="A40" s="12" t="s">
        <v>66</v>
      </c>
      <c r="B40" s="44">
        <v>2.571668705721096E-2</v>
      </c>
      <c r="C40" s="45">
        <v>1.8809159455479122E-2</v>
      </c>
      <c r="D40" s="45">
        <v>8.3227203327666775E-3</v>
      </c>
      <c r="E40" s="45">
        <v>1.7332997093286388E-2</v>
      </c>
      <c r="F40" s="45">
        <v>1.0793772051380717E-2</v>
      </c>
      <c r="G40" s="45">
        <v>1.3340214453253675E-2</v>
      </c>
      <c r="H40" s="45">
        <v>2.8628086570996823E-2</v>
      </c>
      <c r="I40" s="45">
        <v>2.0367085493987004E-2</v>
      </c>
      <c r="J40" s="45">
        <v>3.4544144655844725E-2</v>
      </c>
      <c r="K40" s="46">
        <v>5.0800455161291169E-3</v>
      </c>
      <c r="M40" s="18" t="str">
        <f t="shared" si="0"/>
        <v>ANTONIA</v>
      </c>
      <c r="N40" s="17" t="b">
        <f t="shared" si="1"/>
        <v>0</v>
      </c>
      <c r="U40" s="18" t="str">
        <f t="shared" si="2"/>
        <v>ANTONIA</v>
      </c>
      <c r="V40" s="18">
        <f t="shared" si="3"/>
        <v>5.0800455161291169E-3</v>
      </c>
      <c r="W40" s="18">
        <f t="shared" si="4"/>
        <v>3.2426748166375606E-3</v>
      </c>
    </row>
    <row r="41" spans="1:23" x14ac:dyDescent="0.25">
      <c r="A41" s="12" t="s">
        <v>66</v>
      </c>
      <c r="B41" s="44">
        <v>2.446839031375506E-2</v>
      </c>
      <c r="C41" s="45">
        <v>1.8808637572721262E-2</v>
      </c>
      <c r="D41" s="45">
        <v>1.0673053572030482E-2</v>
      </c>
      <c r="E41" s="45">
        <v>1.6739055964095528E-2</v>
      </c>
      <c r="F41" s="45">
        <v>8.6556578238319651E-3</v>
      </c>
      <c r="G41" s="45">
        <v>1.468815624508253E-2</v>
      </c>
      <c r="H41" s="45">
        <v>2.8332995097081554E-2</v>
      </c>
      <c r="I41" s="45">
        <v>1.7788940035628347E-2</v>
      </c>
      <c r="J41" s="45">
        <v>3.6028881349016467E-2</v>
      </c>
      <c r="K41" s="46">
        <v>3.9414631201022928E-3</v>
      </c>
      <c r="M41" s="18" t="str">
        <f t="shared" si="0"/>
        <v>ANTONIA</v>
      </c>
      <c r="N41" s="17" t="b">
        <f t="shared" si="1"/>
        <v>0</v>
      </c>
      <c r="U41" s="18" t="str">
        <f t="shared" si="2"/>
        <v>ANTONIA</v>
      </c>
      <c r="V41" s="18">
        <f t="shared" si="3"/>
        <v>3.9414631201022928E-3</v>
      </c>
      <c r="W41" s="18">
        <f t="shared" si="4"/>
        <v>4.7141947037296723E-3</v>
      </c>
    </row>
    <row r="42" spans="1:23" x14ac:dyDescent="0.25">
      <c r="A42" s="12" t="s">
        <v>66</v>
      </c>
      <c r="B42" s="44">
        <v>2.3492017316544014E-2</v>
      </c>
      <c r="C42" s="45">
        <v>1.7727957993175603E-2</v>
      </c>
      <c r="D42" s="45">
        <v>7.7256067780587766E-3</v>
      </c>
      <c r="E42" s="45">
        <v>2.003917985521099E-2</v>
      </c>
      <c r="F42" s="45">
        <v>9.3738286176690139E-3</v>
      </c>
      <c r="G42" s="45">
        <v>1.0009283033585252E-2</v>
      </c>
      <c r="H42" s="45">
        <v>2.7094301357084977E-2</v>
      </c>
      <c r="I42" s="45">
        <v>1.2374557730794301E-2</v>
      </c>
      <c r="J42" s="45">
        <v>3.5721665934366487E-2</v>
      </c>
      <c r="K42" s="46">
        <v>1.5924296278627065E-3</v>
      </c>
      <c r="M42" s="18" t="str">
        <f t="shared" si="0"/>
        <v>ANTONIA</v>
      </c>
      <c r="N42" s="17" t="b">
        <f t="shared" si="1"/>
        <v>0</v>
      </c>
      <c r="U42" s="18" t="str">
        <f t="shared" si="2"/>
        <v>ANTONIA</v>
      </c>
      <c r="V42" s="18">
        <f t="shared" si="3"/>
        <v>1.5924296278627065E-3</v>
      </c>
      <c r="W42" s="18">
        <f t="shared" si="4"/>
        <v>6.1331771501960701E-3</v>
      </c>
    </row>
    <row r="43" spans="1:23" x14ac:dyDescent="0.25">
      <c r="A43" s="12" t="s">
        <v>66</v>
      </c>
      <c r="B43" s="44">
        <v>1.7423659139517319E-2</v>
      </c>
      <c r="C43" s="45">
        <v>1.0813348614150561E-2</v>
      </c>
      <c r="D43" s="45">
        <v>1.2374375453504949E-3</v>
      </c>
      <c r="E43" s="45">
        <v>3.6315963137521917E-3</v>
      </c>
      <c r="F43" s="45">
        <v>4.606163178600492E-3</v>
      </c>
      <c r="G43" s="45">
        <v>1.2031336356694806E-2</v>
      </c>
      <c r="H43" s="45">
        <v>1.7246240947070036E-2</v>
      </c>
      <c r="I43" s="45">
        <v>1.2205574483767868E-2</v>
      </c>
      <c r="J43" s="45">
        <v>2.5600560500194554E-2</v>
      </c>
      <c r="K43" s="46">
        <v>3.1083742207354288E-3</v>
      </c>
      <c r="M43" s="18" t="str">
        <f t="shared" si="0"/>
        <v>BLUE</v>
      </c>
      <c r="N43" s="17" t="b">
        <f t="shared" si="1"/>
        <v>0</v>
      </c>
      <c r="U43" s="18" t="str">
        <f t="shared" si="2"/>
        <v>BLUE</v>
      </c>
      <c r="V43" s="18">
        <f t="shared" si="3"/>
        <v>1.2374375453504949E-3</v>
      </c>
      <c r="W43" s="18">
        <f t="shared" si="4"/>
        <v>1.8709366753849339E-3</v>
      </c>
    </row>
    <row r="44" spans="1:23" ht="15.75" thickBot="1" x14ac:dyDescent="0.3">
      <c r="A44" s="12" t="s">
        <v>66</v>
      </c>
      <c r="B44" s="44">
        <v>1.9071160228601568E-2</v>
      </c>
      <c r="C44" s="45">
        <v>1.2415700003034807E-2</v>
      </c>
      <c r="D44" s="45">
        <v>4.8669343932120114E-3</v>
      </c>
      <c r="E44" s="45">
        <v>1.1591200682342047E-2</v>
      </c>
      <c r="F44" s="45">
        <v>8.6758806725517664E-3</v>
      </c>
      <c r="G44" s="45">
        <v>1.2023251984421904E-2</v>
      </c>
      <c r="H44" s="45">
        <v>2.0508904806961915E-2</v>
      </c>
      <c r="I44" s="45">
        <v>1.2710402153653051E-2</v>
      </c>
      <c r="J44" s="45">
        <v>2.8320542714446725E-2</v>
      </c>
      <c r="K44" s="46">
        <v>1.0225623132324741E-3</v>
      </c>
      <c r="M44" s="18" t="str">
        <f t="shared" si="0"/>
        <v>ANTONIA</v>
      </c>
      <c r="N44" s="17" t="b">
        <f t="shared" si="1"/>
        <v>0</v>
      </c>
      <c r="U44" s="18" t="str">
        <f t="shared" si="2"/>
        <v>ANTONIA</v>
      </c>
      <c r="V44" s="18">
        <f t="shared" si="3"/>
        <v>1.0225623132324741E-3</v>
      </c>
      <c r="W44" s="18">
        <f t="shared" si="4"/>
        <v>3.8443720799795373E-3</v>
      </c>
    </row>
    <row r="45" spans="1:23" ht="15.75" thickBot="1" x14ac:dyDescent="0.3">
      <c r="A45" s="13" t="s">
        <v>66</v>
      </c>
      <c r="B45" s="47">
        <v>1.7894648536940644E-2</v>
      </c>
      <c r="C45" s="48">
        <v>1.3314568726382718E-2</v>
      </c>
      <c r="D45" s="48">
        <v>1.0271303499923405E-2</v>
      </c>
      <c r="E45" s="48">
        <v>1.6498186337249733E-2</v>
      </c>
      <c r="F45" s="48">
        <v>7.9066884376949604E-3</v>
      </c>
      <c r="G45" s="48">
        <v>1.2609360378578745E-2</v>
      </c>
      <c r="H45" s="48">
        <v>2.2277727315823694E-2</v>
      </c>
      <c r="I45" s="48">
        <v>1.11572608154119E-2</v>
      </c>
      <c r="J45" s="48">
        <v>3.1763669094967556E-2</v>
      </c>
      <c r="K45" s="49">
        <v>4.9149553561838276E-4</v>
      </c>
      <c r="M45" s="19" t="str">
        <f t="shared" si="0"/>
        <v>ANTONIA</v>
      </c>
      <c r="N45" s="21" t="b">
        <f t="shared" si="1"/>
        <v>0</v>
      </c>
      <c r="O45" s="30">
        <f>COUNTIF($N36:$N45,TRUE)/(10 - COUNTIF($N36:$N45,"#N/A"))</f>
        <v>0</v>
      </c>
      <c r="U45" s="19" t="str">
        <f t="shared" si="2"/>
        <v>ANTONIA</v>
      </c>
      <c r="V45" s="19">
        <f t="shared" si="3"/>
        <v>4.9149553561838276E-4</v>
      </c>
      <c r="W45" s="19">
        <f t="shared" si="4"/>
        <v>7.4151929020765776E-3</v>
      </c>
    </row>
    <row r="46" spans="1:23" x14ac:dyDescent="0.25">
      <c r="A46" s="11" t="b">
        <v>1</v>
      </c>
      <c r="B46" s="41">
        <v>1.9337229899637695E-2</v>
      </c>
      <c r="C46" s="42">
        <v>1.9528797839093979E-2</v>
      </c>
      <c r="D46" s="42">
        <v>2.0965961227434313E-2</v>
      </c>
      <c r="E46" s="42">
        <v>3.4464735098210471E-2</v>
      </c>
      <c r="F46" s="42">
        <v>1.620761328885582E-3</v>
      </c>
      <c r="G46" s="42">
        <v>1.3212757789919094E-2</v>
      </c>
      <c r="H46" s="42">
        <v>3.0100350983122741E-2</v>
      </c>
      <c r="I46" s="42">
        <v>1.4784257822650172E-2</v>
      </c>
      <c r="J46" s="42">
        <v>4.3120941904158841E-2</v>
      </c>
      <c r="K46" s="43">
        <v>6.4964072068775316E-3</v>
      </c>
      <c r="M46" s="16" t="b">
        <f t="shared" si="0"/>
        <v>1</v>
      </c>
      <c r="N46" s="20" t="b">
        <f t="shared" si="1"/>
        <v>1</v>
      </c>
      <c r="U46" s="16" t="b">
        <f t="shared" si="2"/>
        <v>1</v>
      </c>
      <c r="V46" s="16">
        <f t="shared" si="3"/>
        <v>1.620761328885582E-3</v>
      </c>
      <c r="W46" s="16">
        <f t="shared" si="4"/>
        <v>4.8756458779919496E-3</v>
      </c>
    </row>
    <row r="47" spans="1:23" x14ac:dyDescent="0.25">
      <c r="A47" s="12" t="b">
        <v>1</v>
      </c>
      <c r="B47" s="44">
        <v>1.6372460777519564E-2</v>
      </c>
      <c r="C47" s="45">
        <v>1.793456323668019E-2</v>
      </c>
      <c r="D47" s="45">
        <v>2.3213133973573993E-2</v>
      </c>
      <c r="E47" s="45">
        <v>3.4878059792056729E-2</v>
      </c>
      <c r="F47" s="45">
        <v>4.5632953876748039E-4</v>
      </c>
      <c r="G47" s="45">
        <v>1.4606134414029618E-2</v>
      </c>
      <c r="H47" s="45">
        <v>2.8285456308311571E-2</v>
      </c>
      <c r="I47" s="45">
        <v>1.7531542359375353E-2</v>
      </c>
      <c r="J47" s="45">
        <v>4.0008903349498262E-2</v>
      </c>
      <c r="K47" s="46">
        <v>8.0447249562015308E-3</v>
      </c>
      <c r="M47" s="18" t="b">
        <f t="shared" si="0"/>
        <v>1</v>
      </c>
      <c r="N47" s="17" t="b">
        <f t="shared" si="1"/>
        <v>1</v>
      </c>
      <c r="U47" s="18" t="b">
        <f t="shared" si="2"/>
        <v>1</v>
      </c>
      <c r="V47" s="18">
        <f t="shared" si="3"/>
        <v>4.5632953876748039E-4</v>
      </c>
      <c r="W47" s="18">
        <f t="shared" si="4"/>
        <v>7.5883954174340504E-3</v>
      </c>
    </row>
    <row r="48" spans="1:23" x14ac:dyDescent="0.25">
      <c r="A48" s="12" t="b">
        <v>1</v>
      </c>
      <c r="B48" s="44">
        <v>2.0856925519298471E-2</v>
      </c>
      <c r="C48" s="45">
        <v>2.0294713236858709E-2</v>
      </c>
      <c r="D48" s="45">
        <v>1.9612064912887361E-2</v>
      </c>
      <c r="E48" s="45">
        <v>3.0811814766367414E-2</v>
      </c>
      <c r="F48" s="45">
        <v>1.4308688221290056E-5</v>
      </c>
      <c r="G48" s="45">
        <v>1.4940421166123992E-2</v>
      </c>
      <c r="H48" s="45">
        <v>3.1465355553306304E-2</v>
      </c>
      <c r="I48" s="45">
        <v>2.0143469245909703E-2</v>
      </c>
      <c r="J48" s="45">
        <v>4.262371990864855E-2</v>
      </c>
      <c r="K48" s="46">
        <v>8.9597948457049124E-3</v>
      </c>
      <c r="M48" s="18" t="b">
        <f t="shared" si="0"/>
        <v>1</v>
      </c>
      <c r="N48" s="17" t="b">
        <f t="shared" si="1"/>
        <v>1</v>
      </c>
      <c r="U48" s="18" t="b">
        <f t="shared" si="2"/>
        <v>1</v>
      </c>
      <c r="V48" s="18">
        <f t="shared" si="3"/>
        <v>1.4308688221290056E-5</v>
      </c>
      <c r="W48" s="18">
        <f t="shared" si="4"/>
        <v>8.9454861574836224E-3</v>
      </c>
    </row>
    <row r="49" spans="1:23" x14ac:dyDescent="0.25">
      <c r="A49" s="12" t="b">
        <v>1</v>
      </c>
      <c r="B49" s="44">
        <v>1.8110691846316074E-2</v>
      </c>
      <c r="C49" s="45">
        <v>1.8621830864242669E-2</v>
      </c>
      <c r="D49" s="45">
        <v>2.2516876596311738E-2</v>
      </c>
      <c r="E49" s="45">
        <v>3.0684270918063784E-2</v>
      </c>
      <c r="F49" s="45">
        <v>5.0690359835731461E-4</v>
      </c>
      <c r="G49" s="45">
        <v>1.6117944789705511E-2</v>
      </c>
      <c r="H49" s="45">
        <v>2.99084010881169E-2</v>
      </c>
      <c r="I49" s="45">
        <v>1.9485705676579763E-2</v>
      </c>
      <c r="J49" s="45">
        <v>4.1611261485506562E-2</v>
      </c>
      <c r="K49" s="46">
        <v>8.2001571049736561E-3</v>
      </c>
      <c r="M49" s="18" t="b">
        <f t="shared" si="0"/>
        <v>1</v>
      </c>
      <c r="N49" s="17" t="b">
        <f t="shared" si="1"/>
        <v>1</v>
      </c>
      <c r="U49" s="18" t="b">
        <f t="shared" si="2"/>
        <v>1</v>
      </c>
      <c r="V49" s="18">
        <f t="shared" si="3"/>
        <v>5.0690359835731461E-4</v>
      </c>
      <c r="W49" s="18">
        <f t="shared" si="4"/>
        <v>7.6932535066163415E-3</v>
      </c>
    </row>
    <row r="50" spans="1:23" x14ac:dyDescent="0.25">
      <c r="A50" s="12" t="b">
        <v>1</v>
      </c>
      <c r="B50" s="44">
        <v>2.1360255637639661E-2</v>
      </c>
      <c r="C50" s="45">
        <v>1.9803768069980524E-2</v>
      </c>
      <c r="D50" s="45">
        <v>2.0013031533855283E-2</v>
      </c>
      <c r="E50" s="45">
        <v>3.3198998415925524E-2</v>
      </c>
      <c r="F50" s="45">
        <v>5.8577331127330698E-4</v>
      </c>
      <c r="G50" s="45">
        <v>1.5683259224853315E-2</v>
      </c>
      <c r="H50" s="45">
        <v>3.1390391479164996E-2</v>
      </c>
      <c r="I50" s="45">
        <v>2.0660701418241646E-2</v>
      </c>
      <c r="J50" s="45">
        <v>4.3457932302573936E-2</v>
      </c>
      <c r="K50" s="46">
        <v>8.8711108356674274E-3</v>
      </c>
      <c r="M50" s="18" t="b">
        <f t="shared" si="0"/>
        <v>1</v>
      </c>
      <c r="N50" s="17" t="b">
        <f t="shared" si="1"/>
        <v>1</v>
      </c>
      <c r="U50" s="18" t="b">
        <f t="shared" si="2"/>
        <v>1</v>
      </c>
      <c r="V50" s="18">
        <f t="shared" si="3"/>
        <v>5.8577331127330698E-4</v>
      </c>
      <c r="W50" s="18">
        <f t="shared" si="4"/>
        <v>8.2853375243941204E-3</v>
      </c>
    </row>
    <row r="51" spans="1:23" x14ac:dyDescent="0.25">
      <c r="A51" s="12" t="b">
        <v>1</v>
      </c>
      <c r="B51" s="44">
        <v>2.5179562885165388E-2</v>
      </c>
      <c r="C51" s="45">
        <v>2.342421799355382E-2</v>
      </c>
      <c r="D51" s="45">
        <v>1.9164836417023573E-2</v>
      </c>
      <c r="E51" s="45">
        <v>3.1804998507494013E-2</v>
      </c>
      <c r="F51" s="45">
        <v>1.4287120385809357E-3</v>
      </c>
      <c r="G51" s="45">
        <v>1.5194224587447083E-2</v>
      </c>
      <c r="H51" s="45">
        <v>3.486528865522117E-2</v>
      </c>
      <c r="I51" s="45">
        <v>2.1883761342269145E-2</v>
      </c>
      <c r="J51" s="45">
        <v>4.5667170557844729E-2</v>
      </c>
      <c r="K51" s="46">
        <v>1.0273873868059509E-2</v>
      </c>
      <c r="M51" s="18" t="b">
        <f t="shared" si="0"/>
        <v>1</v>
      </c>
      <c r="N51" s="17" t="b">
        <f t="shared" si="1"/>
        <v>1</v>
      </c>
      <c r="U51" s="18" t="b">
        <f t="shared" si="2"/>
        <v>1</v>
      </c>
      <c r="V51" s="18">
        <f t="shared" si="3"/>
        <v>1.4287120385809357E-3</v>
      </c>
      <c r="W51" s="18">
        <f t="shared" si="4"/>
        <v>8.8451618294785733E-3</v>
      </c>
    </row>
    <row r="52" spans="1:23" x14ac:dyDescent="0.25">
      <c r="A52" s="12" t="b">
        <v>1</v>
      </c>
      <c r="B52" s="44">
        <v>2.5941762386427616E-2</v>
      </c>
      <c r="C52" s="45">
        <v>2.4611745292124072E-2</v>
      </c>
      <c r="D52" s="45">
        <v>1.825422854181824E-2</v>
      </c>
      <c r="E52" s="45">
        <v>3.4454722833719531E-2</v>
      </c>
      <c r="F52" s="45">
        <v>8.1152618217085817E-4</v>
      </c>
      <c r="G52" s="45">
        <v>1.3956200345415819E-2</v>
      </c>
      <c r="H52" s="45">
        <v>3.5765285260956611E-2</v>
      </c>
      <c r="I52" s="45">
        <v>2.1845642747598835E-2</v>
      </c>
      <c r="J52" s="45">
        <v>4.7318465543395208E-2</v>
      </c>
      <c r="K52" s="46">
        <v>1.1167002680737607E-2</v>
      </c>
      <c r="M52" s="18" t="b">
        <f t="shared" si="0"/>
        <v>1</v>
      </c>
      <c r="N52" s="17" t="b">
        <f t="shared" si="1"/>
        <v>1</v>
      </c>
      <c r="U52" s="18" t="b">
        <f t="shared" si="2"/>
        <v>1</v>
      </c>
      <c r="V52" s="18">
        <f t="shared" si="3"/>
        <v>8.1152618217085817E-4</v>
      </c>
      <c r="W52" s="18">
        <f t="shared" si="4"/>
        <v>1.0355476498566749E-2</v>
      </c>
    </row>
    <row r="53" spans="1:23" x14ac:dyDescent="0.25">
      <c r="A53" s="12" t="b">
        <v>1</v>
      </c>
      <c r="B53" s="44">
        <v>2.4660806291800064E-2</v>
      </c>
      <c r="C53" s="45">
        <v>2.0536879818106004E-2</v>
      </c>
      <c r="D53" s="45">
        <v>1.4431773953158837E-2</v>
      </c>
      <c r="E53" s="45">
        <v>2.8005373163938509E-2</v>
      </c>
      <c r="F53" s="45">
        <v>2.5307344001343282E-3</v>
      </c>
      <c r="G53" s="45">
        <v>1.4880336079293328E-2</v>
      </c>
      <c r="H53" s="45">
        <v>3.3344395735423735E-2</v>
      </c>
      <c r="I53" s="45">
        <v>2.041066784699774E-2</v>
      </c>
      <c r="J53" s="45">
        <v>4.4143377087649378E-2</v>
      </c>
      <c r="K53" s="46">
        <v>8.3698321936963027E-3</v>
      </c>
      <c r="M53" s="18" t="b">
        <f t="shared" si="0"/>
        <v>1</v>
      </c>
      <c r="N53" s="17" t="b">
        <f t="shared" si="1"/>
        <v>1</v>
      </c>
      <c r="U53" s="18" t="b">
        <f t="shared" si="2"/>
        <v>1</v>
      </c>
      <c r="V53" s="18">
        <f t="shared" si="3"/>
        <v>2.5307344001343282E-3</v>
      </c>
      <c r="W53" s="18">
        <f t="shared" si="4"/>
        <v>5.8390977935619745E-3</v>
      </c>
    </row>
    <row r="54" spans="1:23" ht="15.75" thickBot="1" x14ac:dyDescent="0.3">
      <c r="A54" s="12" t="b">
        <v>1</v>
      </c>
      <c r="B54" s="44">
        <v>2.476337143097463E-2</v>
      </c>
      <c r="C54" s="45">
        <v>2.4863324633039825E-2</v>
      </c>
      <c r="D54" s="45">
        <v>1.9403163762779112E-2</v>
      </c>
      <c r="E54" s="45">
        <v>3.5892187111737819E-2</v>
      </c>
      <c r="F54" s="45">
        <v>2.87216794244681E-3</v>
      </c>
      <c r="G54" s="45">
        <v>1.2334240150381825E-2</v>
      </c>
      <c r="H54" s="45">
        <v>3.5925479042188999E-2</v>
      </c>
      <c r="I54" s="45">
        <v>1.985696114703701E-2</v>
      </c>
      <c r="J54" s="45">
        <v>4.8841991212507457E-2</v>
      </c>
      <c r="K54" s="46">
        <v>1.0455745889072098E-2</v>
      </c>
      <c r="M54" s="18" t="b">
        <f t="shared" si="0"/>
        <v>1</v>
      </c>
      <c r="N54" s="17" t="b">
        <f t="shared" si="1"/>
        <v>1</v>
      </c>
      <c r="U54" s="18" t="b">
        <f t="shared" si="2"/>
        <v>1</v>
      </c>
      <c r="V54" s="18">
        <f t="shared" si="3"/>
        <v>2.87216794244681E-3</v>
      </c>
      <c r="W54" s="18">
        <f t="shared" si="4"/>
        <v>7.5835779466252879E-3</v>
      </c>
    </row>
    <row r="55" spans="1:23" ht="15.75" thickBot="1" x14ac:dyDescent="0.3">
      <c r="A55" s="13" t="b">
        <v>1</v>
      </c>
      <c r="B55" s="47">
        <v>2.4621502637003294E-2</v>
      </c>
      <c r="C55" s="48">
        <v>2.2584289643270569E-2</v>
      </c>
      <c r="D55" s="48">
        <v>1.7120702979956461E-2</v>
      </c>
      <c r="E55" s="48">
        <v>3.1223042234618897E-2</v>
      </c>
      <c r="F55" s="48">
        <v>2.5001662462177405E-3</v>
      </c>
      <c r="G55" s="48">
        <v>1.4553745792067125E-2</v>
      </c>
      <c r="H55" s="48">
        <v>3.2603033415034587E-2</v>
      </c>
      <c r="I55" s="48">
        <v>2.1429051657972299E-2</v>
      </c>
      <c r="J55" s="48">
        <v>4.2442471059405851E-2</v>
      </c>
      <c r="K55" s="49">
        <v>9.8138811358334088E-3</v>
      </c>
      <c r="M55" s="19" t="b">
        <f t="shared" si="0"/>
        <v>1</v>
      </c>
      <c r="N55" s="21" t="b">
        <f t="shared" si="1"/>
        <v>1</v>
      </c>
      <c r="O55" s="30">
        <f>COUNTIF($N46:$N55,TRUE)/(10 - COUNTIF($N46:$N55,"#N/A"))</f>
        <v>1</v>
      </c>
      <c r="U55" s="19" t="b">
        <f t="shared" si="2"/>
        <v>1</v>
      </c>
      <c r="V55" s="19">
        <f t="shared" si="3"/>
        <v>2.5001662462177405E-3</v>
      </c>
      <c r="W55" s="19">
        <f t="shared" si="4"/>
        <v>7.3137148896156683E-3</v>
      </c>
    </row>
    <row r="56" spans="1:23" x14ac:dyDescent="0.25">
      <c r="A56" s="11" t="s">
        <v>67</v>
      </c>
      <c r="B56" s="41">
        <v>2.2041664779677145E-2</v>
      </c>
      <c r="C56" s="42">
        <v>2.4851904275008298E-2</v>
      </c>
      <c r="D56" s="42">
        <v>2.4667498747762702E-2</v>
      </c>
      <c r="E56" s="42">
        <v>3.1071307892601988E-2</v>
      </c>
      <c r="F56" s="42">
        <v>1.2233128992885204E-2</v>
      </c>
      <c r="G56" s="42">
        <v>5.6394213563263074E-3</v>
      </c>
      <c r="H56" s="42">
        <v>3.6108402744563659E-2</v>
      </c>
      <c r="I56" s="42">
        <v>9.506860553371483E-3</v>
      </c>
      <c r="J56" s="42">
        <v>4.4116993700253147E-2</v>
      </c>
      <c r="K56" s="43">
        <v>4.4123909388539984E-3</v>
      </c>
      <c r="M56" s="16" t="str">
        <f t="shared" si="0"/>
        <v>ANTONIA</v>
      </c>
      <c r="N56" s="20" t="b">
        <f t="shared" si="1"/>
        <v>0</v>
      </c>
      <c r="U56" s="16" t="str">
        <f t="shared" si="2"/>
        <v>ANTONIA</v>
      </c>
      <c r="V56" s="16">
        <f t="shared" si="3"/>
        <v>4.4123909388539984E-3</v>
      </c>
      <c r="W56" s="16">
        <f t="shared" si="4"/>
        <v>1.2270304174723089E-3</v>
      </c>
    </row>
    <row r="57" spans="1:23" x14ac:dyDescent="0.25">
      <c r="A57" s="12" t="s">
        <v>67</v>
      </c>
      <c r="B57" s="44">
        <v>2.0354684400984917E-2</v>
      </c>
      <c r="C57" s="45">
        <v>2.3240529210757838E-2</v>
      </c>
      <c r="D57" s="45">
        <v>2.4316942663431058E-2</v>
      </c>
      <c r="E57" s="45">
        <v>3.0017280298631918E-2</v>
      </c>
      <c r="F57" s="45">
        <v>1.3893237716952623E-2</v>
      </c>
      <c r="G57" s="45">
        <v>4.6186333486801304E-3</v>
      </c>
      <c r="H57" s="45">
        <v>3.6222998365713091E-2</v>
      </c>
      <c r="I57" s="45">
        <v>9.13618297840889E-3</v>
      </c>
      <c r="J57" s="45">
        <v>4.1654022966227125E-2</v>
      </c>
      <c r="K57" s="46">
        <v>4.84134073331973E-3</v>
      </c>
      <c r="M57" s="18" t="str">
        <f t="shared" si="0"/>
        <v>TRUMPET</v>
      </c>
      <c r="N57" s="17" t="b">
        <f t="shared" si="1"/>
        <v>1</v>
      </c>
      <c r="U57" s="18" t="str">
        <f t="shared" si="2"/>
        <v>TRUMPET</v>
      </c>
      <c r="V57" s="18">
        <f t="shared" si="3"/>
        <v>4.6186333486801304E-3</v>
      </c>
      <c r="W57" s="18">
        <f t="shared" si="4"/>
        <v>2.2270738463959962E-4</v>
      </c>
    </row>
    <row r="58" spans="1:23" x14ac:dyDescent="0.25">
      <c r="A58" s="12" t="s">
        <v>67</v>
      </c>
      <c r="B58" s="44">
        <v>1.9241259320131987E-2</v>
      </c>
      <c r="C58" s="45">
        <v>2.1289595363070311E-2</v>
      </c>
      <c r="D58" s="45">
        <v>2.2171089798771242E-2</v>
      </c>
      <c r="E58" s="45">
        <v>2.6579492538409209E-2</v>
      </c>
      <c r="F58" s="45">
        <v>1.1096077017525499E-2</v>
      </c>
      <c r="G58" s="45">
        <v>3.4661726187274061E-3</v>
      </c>
      <c r="H58" s="45">
        <v>3.5944049811615232E-2</v>
      </c>
      <c r="I58" s="45">
        <v>8.623285526418667E-3</v>
      </c>
      <c r="J58" s="45">
        <v>4.2393172557053188E-2</v>
      </c>
      <c r="K58" s="46">
        <v>3.2292638215495667E-3</v>
      </c>
      <c r="M58" s="18" t="str">
        <f t="shared" si="0"/>
        <v>ANTONIA</v>
      </c>
      <c r="N58" s="17" t="b">
        <f t="shared" si="1"/>
        <v>0</v>
      </c>
      <c r="U58" s="18" t="str">
        <f t="shared" si="2"/>
        <v>ANTONIA</v>
      </c>
      <c r="V58" s="18">
        <f t="shared" si="3"/>
        <v>3.2292638215495667E-3</v>
      </c>
      <c r="W58" s="18">
        <f t="shared" si="4"/>
        <v>2.3690879717783945E-4</v>
      </c>
    </row>
    <row r="59" spans="1:23" x14ac:dyDescent="0.25">
      <c r="A59" s="12" t="s">
        <v>67</v>
      </c>
      <c r="B59" s="44">
        <v>2.1605316093529902E-2</v>
      </c>
      <c r="C59" s="45">
        <v>2.4615782049824137E-2</v>
      </c>
      <c r="D59" s="45">
        <v>2.6837635277508404E-2</v>
      </c>
      <c r="E59" s="45">
        <v>2.6460690869295974E-2</v>
      </c>
      <c r="F59" s="45">
        <v>1.5080120500644039E-2</v>
      </c>
      <c r="G59" s="45">
        <v>7.4408736251810725E-3</v>
      </c>
      <c r="H59" s="45">
        <v>3.6979916135711263E-2</v>
      </c>
      <c r="I59" s="45">
        <v>1.2807262554354604E-2</v>
      </c>
      <c r="J59" s="45">
        <v>4.1020804658469454E-2</v>
      </c>
      <c r="K59" s="46">
        <v>5.9482662533530562E-3</v>
      </c>
      <c r="M59" s="18" t="str">
        <f t="shared" si="0"/>
        <v>ANTONIA</v>
      </c>
      <c r="N59" s="17" t="b">
        <f t="shared" si="1"/>
        <v>0</v>
      </c>
      <c r="U59" s="18" t="str">
        <f t="shared" si="2"/>
        <v>ANTONIA</v>
      </c>
      <c r="V59" s="18">
        <f t="shared" si="3"/>
        <v>5.9482662533530562E-3</v>
      </c>
      <c r="W59" s="18">
        <f t="shared" si="4"/>
        <v>1.4926073718280163E-3</v>
      </c>
    </row>
    <row r="60" spans="1:23" x14ac:dyDescent="0.25">
      <c r="A60" s="12" t="s">
        <v>67</v>
      </c>
      <c r="B60" s="44">
        <v>1.9704295386995922E-2</v>
      </c>
      <c r="C60" s="45">
        <v>2.2086323718047782E-2</v>
      </c>
      <c r="D60" s="45">
        <v>2.4466874498385346E-2</v>
      </c>
      <c r="E60" s="45">
        <v>2.4338015808132447E-2</v>
      </c>
      <c r="F60" s="45">
        <v>1.169094071910182E-2</v>
      </c>
      <c r="G60" s="45">
        <v>6.9639284551790536E-3</v>
      </c>
      <c r="H60" s="45">
        <v>3.4599939084601995E-2</v>
      </c>
      <c r="I60" s="45">
        <v>1.2721402450966821E-2</v>
      </c>
      <c r="J60" s="45">
        <v>4.0048731677337052E-2</v>
      </c>
      <c r="K60" s="46">
        <v>4.5458784050520298E-3</v>
      </c>
      <c r="M60" s="18" t="str">
        <f t="shared" si="0"/>
        <v>ANTONIA</v>
      </c>
      <c r="N60" s="17" t="b">
        <f t="shared" si="1"/>
        <v>0</v>
      </c>
      <c r="U60" s="18" t="str">
        <f t="shared" si="2"/>
        <v>ANTONIA</v>
      </c>
      <c r="V60" s="18">
        <f t="shared" si="3"/>
        <v>4.5458784050520298E-3</v>
      </c>
      <c r="W60" s="18">
        <f t="shared" si="4"/>
        <v>2.4180500501270238E-3</v>
      </c>
    </row>
    <row r="61" spans="1:23" x14ac:dyDescent="0.25">
      <c r="A61" s="12" t="s">
        <v>67</v>
      </c>
      <c r="B61" s="44">
        <v>2.6888575786197792E-2</v>
      </c>
      <c r="C61" s="45">
        <v>2.9344965267521297E-2</v>
      </c>
      <c r="D61" s="45">
        <v>2.3946541039641372E-2</v>
      </c>
      <c r="E61" s="45">
        <v>2.9280054347839868E-2</v>
      </c>
      <c r="F61" s="45">
        <v>1.023183228070485E-2</v>
      </c>
      <c r="G61" s="45">
        <v>8.6731914872019804E-3</v>
      </c>
      <c r="H61" s="45">
        <v>4.1346777785111213E-2</v>
      </c>
      <c r="I61" s="45">
        <v>1.2178311057970178E-2</v>
      </c>
      <c r="J61" s="45">
        <v>4.8927565326953658E-2</v>
      </c>
      <c r="K61" s="46">
        <v>7.686332370083121E-3</v>
      </c>
      <c r="M61" s="18" t="str">
        <f t="shared" si="0"/>
        <v>ANTONIA</v>
      </c>
      <c r="N61" s="17" t="b">
        <f t="shared" si="1"/>
        <v>0</v>
      </c>
      <c r="U61" s="18" t="str">
        <f t="shared" si="2"/>
        <v>ANTONIA</v>
      </c>
      <c r="V61" s="18">
        <f t="shared" si="3"/>
        <v>7.686332370083121E-3</v>
      </c>
      <c r="W61" s="18">
        <f t="shared" si="4"/>
        <v>9.868591171188594E-4</v>
      </c>
    </row>
    <row r="62" spans="1:23" x14ac:dyDescent="0.25">
      <c r="A62" s="12" t="s">
        <v>67</v>
      </c>
      <c r="B62" s="44">
        <v>2.082282297976705E-2</v>
      </c>
      <c r="C62" s="45">
        <v>1.9151479555063453E-2</v>
      </c>
      <c r="D62" s="45">
        <v>1.9614740116924115E-2</v>
      </c>
      <c r="E62" s="45">
        <v>2.7491432720296867E-2</v>
      </c>
      <c r="F62" s="45">
        <v>1.0370231228323791E-2</v>
      </c>
      <c r="G62" s="45">
        <v>1.072267522898784E-2</v>
      </c>
      <c r="H62" s="45">
        <v>3.3256182622169637E-2</v>
      </c>
      <c r="I62" s="45">
        <v>1.2307060244761374E-2</v>
      </c>
      <c r="J62" s="45">
        <v>4.2539165796053595E-2</v>
      </c>
      <c r="K62" s="46">
        <v>4.0518988651887383E-3</v>
      </c>
      <c r="M62" s="18" t="str">
        <f t="shared" si="0"/>
        <v>ANTONIA</v>
      </c>
      <c r="N62" s="17" t="b">
        <f t="shared" si="1"/>
        <v>0</v>
      </c>
      <c r="U62" s="18" t="str">
        <f t="shared" si="2"/>
        <v>ANTONIA</v>
      </c>
      <c r="V62" s="18">
        <f t="shared" si="3"/>
        <v>4.0518988651887383E-3</v>
      </c>
      <c r="W62" s="18">
        <f t="shared" si="4"/>
        <v>6.3183323631350527E-3</v>
      </c>
    </row>
    <row r="63" spans="1:23" x14ac:dyDescent="0.25">
      <c r="A63" s="12" t="s">
        <v>67</v>
      </c>
      <c r="B63" s="44">
        <v>1.6874278883219549E-2</v>
      </c>
      <c r="C63" s="45">
        <v>1.7977609575374167E-2</v>
      </c>
      <c r="D63" s="45">
        <v>2.3584114572225565E-2</v>
      </c>
      <c r="E63" s="45">
        <v>2.3840421279376377E-2</v>
      </c>
      <c r="F63" s="45">
        <v>1.4255820644490302E-2</v>
      </c>
      <c r="G63" s="45">
        <v>7.5123506932684957E-3</v>
      </c>
      <c r="H63" s="45">
        <v>3.2408153009109049E-2</v>
      </c>
      <c r="I63" s="45">
        <v>1.0574804201068501E-2</v>
      </c>
      <c r="J63" s="45">
        <v>3.7120489568402512E-2</v>
      </c>
      <c r="K63" s="46">
        <v>3.0460705989068092E-3</v>
      </c>
      <c r="M63" s="18" t="str">
        <f t="shared" si="0"/>
        <v>ANTONIA</v>
      </c>
      <c r="N63" s="17" t="b">
        <f t="shared" si="1"/>
        <v>0</v>
      </c>
      <c r="U63" s="18" t="str">
        <f t="shared" si="2"/>
        <v>ANTONIA</v>
      </c>
      <c r="V63" s="18">
        <f t="shared" si="3"/>
        <v>3.0460705989068092E-3</v>
      </c>
      <c r="W63" s="18">
        <f t="shared" si="4"/>
        <v>4.4662800943616864E-3</v>
      </c>
    </row>
    <row r="64" spans="1:23" ht="15.75" thickBot="1" x14ac:dyDescent="0.3">
      <c r="A64" s="12" t="s">
        <v>67</v>
      </c>
      <c r="B64" s="44">
        <v>2.3421478135491343E-2</v>
      </c>
      <c r="C64" s="45">
        <v>2.2905984430969018E-2</v>
      </c>
      <c r="D64" s="45">
        <v>1.90771973925195E-2</v>
      </c>
      <c r="E64" s="45">
        <v>2.9537350107671029E-2</v>
      </c>
      <c r="F64" s="45">
        <v>7.9512940200397383E-3</v>
      </c>
      <c r="G64" s="45">
        <v>7.356530341886173E-3</v>
      </c>
      <c r="H64" s="45">
        <v>3.7691202396811778E-2</v>
      </c>
      <c r="I64" s="45">
        <v>1.0856848532620891E-2</v>
      </c>
      <c r="J64" s="45">
        <v>4.7578763618849551E-2</v>
      </c>
      <c r="K64" s="46">
        <v>5.0810860803394819E-3</v>
      </c>
      <c r="M64" s="18" t="str">
        <f t="shared" si="0"/>
        <v>ANTONIA</v>
      </c>
      <c r="N64" s="17" t="b">
        <f t="shared" si="1"/>
        <v>0</v>
      </c>
      <c r="U64" s="18" t="str">
        <f t="shared" si="2"/>
        <v>ANTONIA</v>
      </c>
      <c r="V64" s="18">
        <f t="shared" si="3"/>
        <v>5.0810860803394819E-3</v>
      </c>
      <c r="W64" s="18">
        <f t="shared" si="4"/>
        <v>2.2754442615466912E-3</v>
      </c>
    </row>
    <row r="65" spans="1:23" ht="15.75" thickBot="1" x14ac:dyDescent="0.3">
      <c r="A65" s="13" t="s">
        <v>67</v>
      </c>
      <c r="B65" s="47">
        <v>1.9363861421866239E-2</v>
      </c>
      <c r="C65" s="48">
        <v>2.0774366759244906E-2</v>
      </c>
      <c r="D65" s="48">
        <v>2.3726071004884445E-2</v>
      </c>
      <c r="E65" s="48">
        <v>2.976695529471305E-2</v>
      </c>
      <c r="F65" s="48">
        <v>1.0279539324921837E-2</v>
      </c>
      <c r="G65" s="48">
        <v>7.9159848989175559E-3</v>
      </c>
      <c r="H65" s="48">
        <v>3.4988262289273084E-2</v>
      </c>
      <c r="I65" s="48">
        <v>1.1108176307887088E-2</v>
      </c>
      <c r="J65" s="48">
        <v>4.3145861258585577E-2</v>
      </c>
      <c r="K65" s="49">
        <v>4.7538064708927781E-3</v>
      </c>
      <c r="M65" s="19" t="str">
        <f t="shared" si="0"/>
        <v>ANTONIA</v>
      </c>
      <c r="N65" s="21" t="b">
        <f t="shared" si="1"/>
        <v>0</v>
      </c>
      <c r="O65" s="30">
        <f>COUNTIF($N56:$N65,TRUE)/(10 - COUNTIF($N56:$N65,"#N/A"))</f>
        <v>0.1</v>
      </c>
      <c r="U65" s="19" t="str">
        <f t="shared" si="2"/>
        <v>ANTONIA</v>
      </c>
      <c r="V65" s="19">
        <f t="shared" si="3"/>
        <v>4.7538064708927781E-3</v>
      </c>
      <c r="W65" s="19">
        <f t="shared" si="4"/>
        <v>3.1621784280247778E-3</v>
      </c>
    </row>
    <row r="66" spans="1:23" x14ac:dyDescent="0.25">
      <c r="A66" s="11" t="s">
        <v>68</v>
      </c>
      <c r="B66" s="41">
        <v>1.7880634248668495E-4</v>
      </c>
      <c r="C66" s="42">
        <v>3.257276506935719E-3</v>
      </c>
      <c r="D66" s="42">
        <v>1.1407439537580697E-2</v>
      </c>
      <c r="E66" s="42">
        <v>1.1289622181077624E-2</v>
      </c>
      <c r="F66" s="42">
        <v>8.5541260433689252E-3</v>
      </c>
      <c r="G66" s="42">
        <v>2.0443395199374062E-2</v>
      </c>
      <c r="H66" s="42">
        <v>3.3445642902839093E-3</v>
      </c>
      <c r="I66" s="42">
        <v>1.4729717916418666E-2</v>
      </c>
      <c r="J66" s="42">
        <v>3.6763640679960269E-3</v>
      </c>
      <c r="K66" s="43">
        <v>4.1983239476005973E-3</v>
      </c>
      <c r="M66" s="16" t="str">
        <f t="shared" si="0"/>
        <v>BANANAS</v>
      </c>
      <c r="N66" s="20" t="b">
        <f t="shared" si="1"/>
        <v>0</v>
      </c>
      <c r="U66" s="16" t="str">
        <f t="shared" si="2"/>
        <v>BANANAS</v>
      </c>
      <c r="V66" s="16">
        <f t="shared" si="3"/>
        <v>1.7880634248668495E-4</v>
      </c>
      <c r="W66" s="16">
        <f t="shared" si="4"/>
        <v>3.0784701644490341E-3</v>
      </c>
    </row>
    <row r="67" spans="1:23" x14ac:dyDescent="0.25">
      <c r="A67" s="12" t="s">
        <v>68</v>
      </c>
      <c r="B67" s="44">
        <v>5.8370640067012813E-3</v>
      </c>
      <c r="C67" s="45">
        <v>8.2341127394869734E-3</v>
      </c>
      <c r="D67" s="45">
        <v>1.2313755654027921E-2</v>
      </c>
      <c r="E67" s="45">
        <v>8.1792327279659911E-3</v>
      </c>
      <c r="F67" s="45">
        <v>9.9090621356579776E-3</v>
      </c>
      <c r="G67" s="45">
        <v>2.0740943032507557E-2</v>
      </c>
      <c r="H67" s="45">
        <v>7.5145546542235223E-3</v>
      </c>
      <c r="I67" s="45">
        <v>1.3327171548570941E-2</v>
      </c>
      <c r="J67" s="45">
        <v>2.1708574145036796E-3</v>
      </c>
      <c r="K67" s="46">
        <v>5.840542423805703E-3</v>
      </c>
      <c r="M67" s="18" t="str">
        <f t="shared" si="0"/>
        <v>DAVE</v>
      </c>
      <c r="N67" s="17" t="b">
        <f t="shared" si="1"/>
        <v>0</v>
      </c>
      <c r="U67" s="18" t="str">
        <f t="shared" si="2"/>
        <v>DAVE</v>
      </c>
      <c r="V67" s="18">
        <f t="shared" si="3"/>
        <v>2.1708574145036796E-3</v>
      </c>
      <c r="W67" s="18">
        <f t="shared" si="4"/>
        <v>3.6662065921976017E-3</v>
      </c>
    </row>
    <row r="68" spans="1:23" x14ac:dyDescent="0.25">
      <c r="A68" s="12" t="s">
        <v>68</v>
      </c>
      <c r="B68" s="44">
        <v>3.3525435891224205E-3</v>
      </c>
      <c r="C68" s="45">
        <v>6.3366195879447813E-3</v>
      </c>
      <c r="D68" s="45">
        <v>1.2547204358081859E-2</v>
      </c>
      <c r="E68" s="45">
        <v>7.6566721109493224E-3</v>
      </c>
      <c r="F68" s="45">
        <v>1.0084075286946692E-2</v>
      </c>
      <c r="G68" s="45">
        <v>2.0409787068054189E-2</v>
      </c>
      <c r="H68" s="45">
        <v>4.9864594902307505E-3</v>
      </c>
      <c r="I68" s="45">
        <v>1.5336775588411667E-2</v>
      </c>
      <c r="J68" s="45">
        <v>1.7386730645171239E-4</v>
      </c>
      <c r="K68" s="46">
        <v>5.0998613386757513E-3</v>
      </c>
      <c r="M68" s="18" t="str">
        <f t="shared" si="0"/>
        <v>DAVE</v>
      </c>
      <c r="N68" s="17" t="b">
        <f t="shared" si="1"/>
        <v>0</v>
      </c>
      <c r="U68" s="18" t="str">
        <f t="shared" si="2"/>
        <v>DAVE</v>
      </c>
      <c r="V68" s="18">
        <f t="shared" si="3"/>
        <v>1.7386730645171239E-4</v>
      </c>
      <c r="W68" s="18">
        <f t="shared" si="4"/>
        <v>3.1786762826707081E-3</v>
      </c>
    </row>
    <row r="69" spans="1:23" x14ac:dyDescent="0.25">
      <c r="A69" s="12" t="s">
        <v>68</v>
      </c>
      <c r="B69" s="44">
        <v>1.3141278284278697E-3</v>
      </c>
      <c r="C69" s="45">
        <v>2.6818099554292846E-3</v>
      </c>
      <c r="D69" s="45">
        <v>1.3998226771541503E-2</v>
      </c>
      <c r="E69" s="45">
        <v>9.4021872059810406E-3</v>
      </c>
      <c r="F69" s="45">
        <v>1.090389518172832E-2</v>
      </c>
      <c r="G69" s="45">
        <v>2.3021173045446756E-2</v>
      </c>
      <c r="H69" s="45">
        <v>9.005596878377542E-4</v>
      </c>
      <c r="I69" s="45">
        <v>1.8537393484274495E-2</v>
      </c>
      <c r="J69" s="45">
        <v>4.1783313495414101E-3</v>
      </c>
      <c r="K69" s="46">
        <v>2.6273215342738077E-3</v>
      </c>
      <c r="M69" s="18" t="str">
        <f t="shared" si="0"/>
        <v>JASON</v>
      </c>
      <c r="N69" s="17" t="b">
        <f t="shared" si="1"/>
        <v>1</v>
      </c>
      <c r="U69" s="18" t="str">
        <f t="shared" si="2"/>
        <v>JASON</v>
      </c>
      <c r="V69" s="18">
        <f t="shared" si="3"/>
        <v>9.005596878377542E-4</v>
      </c>
      <c r="W69" s="18">
        <f t="shared" si="4"/>
        <v>4.1356814059011551E-4</v>
      </c>
    </row>
    <row r="70" spans="1:23" x14ac:dyDescent="0.25">
      <c r="A70" s="12" t="s">
        <v>68</v>
      </c>
      <c r="B70" s="44">
        <v>1.0658403160202987E-4</v>
      </c>
      <c r="C70" s="45">
        <v>2.4422020353829302E-3</v>
      </c>
      <c r="D70" s="45">
        <v>1.3043676445690587E-2</v>
      </c>
      <c r="E70" s="45">
        <v>1.3262209946877278E-2</v>
      </c>
      <c r="F70" s="45">
        <v>9.1729525145400181E-3</v>
      </c>
      <c r="G70" s="45">
        <v>1.9982144192699815E-2</v>
      </c>
      <c r="H70" s="45">
        <v>2.3781784499421824E-3</v>
      </c>
      <c r="I70" s="45">
        <v>1.4337812460209405E-2</v>
      </c>
      <c r="J70" s="45">
        <v>4.6005871772161408E-3</v>
      </c>
      <c r="K70" s="46">
        <v>3.892138620826319E-3</v>
      </c>
      <c r="M70" s="18" t="str">
        <f t="shared" ref="M70:M105" si="5">INDEX($B$5:$K$5,MATCH(MIN($B70:$K70),$B70:$K70,0))</f>
        <v>BANANAS</v>
      </c>
      <c r="N70" s="17" t="b">
        <f t="shared" ref="N70:N105" si="6">$M70 = $A70</f>
        <v>0</v>
      </c>
      <c r="U70" s="18" t="str">
        <f t="shared" ref="U70:U105" si="7">INDEX($B$5:$K$5,MATCH(MIN($B70:$K70),$B70:$K70,0))</f>
        <v>BANANAS</v>
      </c>
      <c r="V70" s="18">
        <f t="shared" si="3"/>
        <v>1.0658403160202987E-4</v>
      </c>
      <c r="W70" s="18">
        <f t="shared" si="4"/>
        <v>2.2715944183401525E-3</v>
      </c>
    </row>
    <row r="71" spans="1:23" x14ac:dyDescent="0.25">
      <c r="A71" s="12" t="s">
        <v>68</v>
      </c>
      <c r="B71" s="44">
        <v>2.6522278661355592E-3</v>
      </c>
      <c r="C71" s="45">
        <v>5.5681378428982381E-4</v>
      </c>
      <c r="D71" s="45">
        <v>1.3038834310468199E-2</v>
      </c>
      <c r="E71" s="45">
        <v>1.5391686048270615E-2</v>
      </c>
      <c r="F71" s="45">
        <v>1.1411547239763961E-2</v>
      </c>
      <c r="G71" s="45">
        <v>1.8845492424389557E-2</v>
      </c>
      <c r="H71" s="45">
        <v>1.3444603295406851E-3</v>
      </c>
      <c r="I71" s="45">
        <v>1.5130308102982867E-2</v>
      </c>
      <c r="J71" s="45">
        <v>6.5517222981130718E-3</v>
      </c>
      <c r="K71" s="46">
        <v>2.1954729852750442E-3</v>
      </c>
      <c r="M71" s="18" t="str">
        <f t="shared" si="5"/>
        <v>MISSISSIPPI</v>
      </c>
      <c r="N71" s="17" t="b">
        <f t="shared" si="6"/>
        <v>0</v>
      </c>
      <c r="U71" s="18" t="str">
        <f t="shared" si="7"/>
        <v>MISSISSIPPI</v>
      </c>
      <c r="V71" s="18">
        <f t="shared" ref="V71:V105" si="8">MIN(B71:K71)</f>
        <v>5.5681378428982381E-4</v>
      </c>
      <c r="W71" s="18">
        <f t="shared" ref="W71:W105" si="9">SMALL(B71:K71,2)-V71</f>
        <v>7.8764654525086131E-4</v>
      </c>
    </row>
    <row r="72" spans="1:23" x14ac:dyDescent="0.25">
      <c r="A72" s="12" t="s">
        <v>68</v>
      </c>
      <c r="B72" s="44">
        <v>1.3252818638203566E-3</v>
      </c>
      <c r="C72" s="45">
        <v>4.7664817486546898E-4</v>
      </c>
      <c r="D72" s="45">
        <v>1.5159341104596814E-2</v>
      </c>
      <c r="E72" s="45">
        <v>1.6598317500303369E-2</v>
      </c>
      <c r="F72" s="45">
        <v>1.1306864291725428E-2</v>
      </c>
      <c r="G72" s="45">
        <v>1.7569340473838544E-2</v>
      </c>
      <c r="H72" s="45">
        <v>1.7389474721173567E-3</v>
      </c>
      <c r="I72" s="45">
        <v>1.0651915777577646E-2</v>
      </c>
      <c r="J72" s="45">
        <v>9.5171473829600076E-3</v>
      </c>
      <c r="K72" s="46">
        <v>4.4743683455733107E-3</v>
      </c>
      <c r="M72" s="18" t="str">
        <f t="shared" si="5"/>
        <v>MISSISSIPPI</v>
      </c>
      <c r="N72" s="17" t="b">
        <f t="shared" si="6"/>
        <v>0</v>
      </c>
      <c r="U72" s="18" t="str">
        <f t="shared" si="7"/>
        <v>MISSISSIPPI</v>
      </c>
      <c r="V72" s="18">
        <f t="shared" si="8"/>
        <v>4.7664817486546898E-4</v>
      </c>
      <c r="W72" s="18">
        <f t="shared" si="9"/>
        <v>8.4863368895488761E-4</v>
      </c>
    </row>
    <row r="73" spans="1:23" x14ac:dyDescent="0.25">
      <c r="A73" s="12" t="s">
        <v>68</v>
      </c>
      <c r="B73" s="44">
        <v>4.717232864103655E-3</v>
      </c>
      <c r="C73" s="45">
        <v>1.0165414787996728E-3</v>
      </c>
      <c r="D73" s="45">
        <v>1.193612570297568E-2</v>
      </c>
      <c r="E73" s="45">
        <v>1.9738052090056038E-2</v>
      </c>
      <c r="F73" s="45">
        <v>1.2531090749037223E-2</v>
      </c>
      <c r="G73" s="45">
        <v>1.64829035271002E-2</v>
      </c>
      <c r="H73" s="45">
        <v>4.4039046580326424E-3</v>
      </c>
      <c r="I73" s="45">
        <v>1.0748194990759824E-2</v>
      </c>
      <c r="J73" s="45">
        <v>1.161762509446224E-2</v>
      </c>
      <c r="K73" s="46">
        <v>3.0813745441080551E-3</v>
      </c>
      <c r="M73" s="18" t="str">
        <f t="shared" si="5"/>
        <v>MISSISSIPPI</v>
      </c>
      <c r="N73" s="17" t="b">
        <f t="shared" si="6"/>
        <v>0</v>
      </c>
      <c r="U73" s="18" t="str">
        <f t="shared" si="7"/>
        <v>MISSISSIPPI</v>
      </c>
      <c r="V73" s="18">
        <f t="shared" si="8"/>
        <v>1.0165414787996728E-3</v>
      </c>
      <c r="W73" s="18">
        <f t="shared" si="9"/>
        <v>2.0648330653083823E-3</v>
      </c>
    </row>
    <row r="74" spans="1:23" ht="15.75" thickBot="1" x14ac:dyDescent="0.3">
      <c r="A74" s="12" t="s">
        <v>68</v>
      </c>
      <c r="B74" s="44">
        <v>8.2489170130753131E-3</v>
      </c>
      <c r="C74" s="45">
        <v>4.9261238063481941E-3</v>
      </c>
      <c r="D74" s="45">
        <v>1.4781685048100913E-2</v>
      </c>
      <c r="E74" s="45">
        <v>1.8752890904437419E-2</v>
      </c>
      <c r="F74" s="45">
        <v>1.1650103918618069E-2</v>
      </c>
      <c r="G74" s="45">
        <v>1.9259977899508209E-2</v>
      </c>
      <c r="H74" s="45">
        <v>9.5486101886257842E-3</v>
      </c>
      <c r="I74" s="45">
        <v>1.6200374460422832E-2</v>
      </c>
      <c r="J74" s="45">
        <v>1.5584827808460464E-2</v>
      </c>
      <c r="K74" s="46">
        <v>6.77126971206218E-4</v>
      </c>
      <c r="M74" s="18" t="str">
        <f t="shared" si="5"/>
        <v>ANTONIA</v>
      </c>
      <c r="N74" s="17" t="b">
        <f t="shared" si="6"/>
        <v>0</v>
      </c>
      <c r="U74" s="18" t="str">
        <f t="shared" si="7"/>
        <v>ANTONIA</v>
      </c>
      <c r="V74" s="18">
        <f t="shared" si="8"/>
        <v>6.77126971206218E-4</v>
      </c>
      <c r="W74" s="18">
        <f t="shared" si="9"/>
        <v>4.2489968351419761E-3</v>
      </c>
    </row>
    <row r="75" spans="1:23" ht="15.75" thickBot="1" x14ac:dyDescent="0.3">
      <c r="A75" s="13" t="s">
        <v>68</v>
      </c>
      <c r="B75" s="47">
        <v>8.2541802249477478E-4</v>
      </c>
      <c r="C75" s="48">
        <v>2.7890824539934418E-3</v>
      </c>
      <c r="D75" s="48">
        <v>1.2871977111161812E-2</v>
      </c>
      <c r="E75" s="48">
        <v>1.8197424247163481E-2</v>
      </c>
      <c r="F75" s="48">
        <v>1.0020371134085049E-2</v>
      </c>
      <c r="G75" s="48">
        <v>1.7547679012558107E-2</v>
      </c>
      <c r="H75" s="48">
        <v>2.5296109555397739E-3</v>
      </c>
      <c r="I75" s="48">
        <v>1.0670036932487715E-2</v>
      </c>
      <c r="J75" s="48">
        <v>5.2409651797770684E-3</v>
      </c>
      <c r="K75" s="49">
        <v>4.5771314217932166E-3</v>
      </c>
      <c r="M75" s="19" t="str">
        <f t="shared" si="5"/>
        <v>BANANAS</v>
      </c>
      <c r="N75" s="21" t="b">
        <f t="shared" si="6"/>
        <v>0</v>
      </c>
      <c r="O75" s="30">
        <f>COUNTIF($N66:$N75,TRUE)/(10 - COUNTIF($N66:$N75,"#N/A"))</f>
        <v>0.1</v>
      </c>
      <c r="U75" s="19" t="str">
        <f t="shared" si="7"/>
        <v>BANANAS</v>
      </c>
      <c r="V75" s="19">
        <f t="shared" si="8"/>
        <v>8.2541802249477478E-4</v>
      </c>
      <c r="W75" s="19">
        <f t="shared" si="9"/>
        <v>1.7041929330449991E-3</v>
      </c>
    </row>
    <row r="76" spans="1:23" x14ac:dyDescent="0.25">
      <c r="A76" s="11" t="s">
        <v>69</v>
      </c>
      <c r="B76" s="41">
        <v>1.2026932658401768E-2</v>
      </c>
      <c r="C76" s="42">
        <v>1.754868209861718E-2</v>
      </c>
      <c r="D76" s="42">
        <v>2.5545178327256546E-2</v>
      </c>
      <c r="E76" s="42">
        <v>2.6934021102254499E-2</v>
      </c>
      <c r="F76" s="42">
        <v>1.4978480849930751E-2</v>
      </c>
      <c r="G76" s="42">
        <v>4.634636247905468E-3</v>
      </c>
      <c r="H76" s="42">
        <v>3.0551826480664505E-2</v>
      </c>
      <c r="I76" s="42">
        <v>1.4957899663267452E-3</v>
      </c>
      <c r="J76" s="42">
        <v>3.8337602577944024E-2</v>
      </c>
      <c r="K76" s="43">
        <v>7.184002323990038E-4</v>
      </c>
      <c r="M76" s="16" t="str">
        <f t="shared" si="5"/>
        <v>ANTONIA</v>
      </c>
      <c r="N76" s="20" t="b">
        <f t="shared" si="6"/>
        <v>0</v>
      </c>
      <c r="U76" s="16" t="str">
        <f t="shared" si="7"/>
        <v>ANTONIA</v>
      </c>
      <c r="V76" s="16">
        <f t="shared" si="8"/>
        <v>7.184002323990038E-4</v>
      </c>
      <c r="W76" s="16">
        <f t="shared" si="9"/>
        <v>7.7738973392774136E-4</v>
      </c>
    </row>
    <row r="77" spans="1:23" x14ac:dyDescent="0.25">
      <c r="A77" s="12" t="s">
        <v>69</v>
      </c>
      <c r="B77" s="44">
        <v>1.4912814565155173E-2</v>
      </c>
      <c r="C77" s="45">
        <v>1.8872317195341621E-2</v>
      </c>
      <c r="D77" s="45">
        <v>2.4422669945294108E-2</v>
      </c>
      <c r="E77" s="45">
        <v>2.6286792737473804E-2</v>
      </c>
      <c r="F77" s="45">
        <v>1.6701480449191411E-2</v>
      </c>
      <c r="G77" s="45">
        <v>7.2749995502476841E-3</v>
      </c>
      <c r="H77" s="45">
        <v>3.1168061578616658E-2</v>
      </c>
      <c r="I77" s="45">
        <v>4.0602395171240174E-4</v>
      </c>
      <c r="J77" s="45">
        <v>3.8837979338895802E-2</v>
      </c>
      <c r="K77" s="46">
        <v>1.291940672318026E-4</v>
      </c>
      <c r="M77" s="18" t="str">
        <f t="shared" si="5"/>
        <v>ANTONIA</v>
      </c>
      <c r="N77" s="17" t="b">
        <f t="shared" si="6"/>
        <v>0</v>
      </c>
      <c r="U77" s="18" t="str">
        <f t="shared" si="7"/>
        <v>ANTONIA</v>
      </c>
      <c r="V77" s="18">
        <f t="shared" si="8"/>
        <v>1.291940672318026E-4</v>
      </c>
      <c r="W77" s="18">
        <f t="shared" si="9"/>
        <v>2.7682988448059914E-4</v>
      </c>
    </row>
    <row r="78" spans="1:23" x14ac:dyDescent="0.25">
      <c r="A78" s="12" t="s">
        <v>69</v>
      </c>
      <c r="B78" s="44">
        <v>1.3765996883824207E-2</v>
      </c>
      <c r="C78" s="45">
        <v>2.0452779987278222E-2</v>
      </c>
      <c r="D78" s="45">
        <v>2.8734010286339751E-2</v>
      </c>
      <c r="E78" s="45">
        <v>2.9650652518744519E-2</v>
      </c>
      <c r="F78" s="45">
        <v>1.5013321631436176E-2</v>
      </c>
      <c r="G78" s="45">
        <v>5.6045866867349137E-3</v>
      </c>
      <c r="H78" s="45">
        <v>3.3632778915373966E-2</v>
      </c>
      <c r="I78" s="45">
        <v>5.8372275482955829E-4</v>
      </c>
      <c r="J78" s="45">
        <v>4.1034737518396612E-2</v>
      </c>
      <c r="K78" s="46">
        <v>1.6474119307280342E-3</v>
      </c>
      <c r="M78" s="18" t="str">
        <f t="shared" si="5"/>
        <v>SCOTT</v>
      </c>
      <c r="N78" s="17" t="b">
        <f t="shared" si="6"/>
        <v>1</v>
      </c>
      <c r="U78" s="18" t="str">
        <f t="shared" si="7"/>
        <v>SCOTT</v>
      </c>
      <c r="V78" s="18">
        <f t="shared" si="8"/>
        <v>5.8372275482955829E-4</v>
      </c>
      <c r="W78" s="18">
        <f t="shared" si="9"/>
        <v>1.0636891758984759E-3</v>
      </c>
    </row>
    <row r="79" spans="1:23" x14ac:dyDescent="0.25">
      <c r="A79" s="12" t="s">
        <v>69</v>
      </c>
      <c r="B79" s="44">
        <v>1.6402557191364409E-2</v>
      </c>
      <c r="C79" s="45">
        <v>1.9893687502810092E-2</v>
      </c>
      <c r="D79" s="45">
        <v>2.8830860339819114E-2</v>
      </c>
      <c r="E79" s="45">
        <v>3.0556512520403895E-2</v>
      </c>
      <c r="F79" s="45">
        <v>1.5086895675021292E-2</v>
      </c>
      <c r="G79" s="45">
        <v>1.0998411739165452E-2</v>
      </c>
      <c r="H79" s="45">
        <v>3.443344654419779E-2</v>
      </c>
      <c r="I79" s="45">
        <v>5.5000206922201055E-3</v>
      </c>
      <c r="J79" s="45">
        <v>4.3049064624746863E-2</v>
      </c>
      <c r="K79" s="46">
        <v>3.2454395037114251E-3</v>
      </c>
      <c r="M79" s="18" t="str">
        <f t="shared" si="5"/>
        <v>ANTONIA</v>
      </c>
      <c r="N79" s="17" t="b">
        <f t="shared" si="6"/>
        <v>0</v>
      </c>
      <c r="U79" s="18" t="str">
        <f t="shared" si="7"/>
        <v>ANTONIA</v>
      </c>
      <c r="V79" s="18">
        <f t="shared" si="8"/>
        <v>3.2454395037114251E-3</v>
      </c>
      <c r="W79" s="18">
        <f t="shared" si="9"/>
        <v>2.2545811885086803E-3</v>
      </c>
    </row>
    <row r="80" spans="1:23" x14ac:dyDescent="0.25">
      <c r="A80" s="12" t="s">
        <v>69</v>
      </c>
      <c r="B80" s="44">
        <v>2.2875588463932877E-2</v>
      </c>
      <c r="C80" s="45">
        <v>2.5063931459006823E-2</v>
      </c>
      <c r="D80" s="45">
        <v>2.6670029894559584E-2</v>
      </c>
      <c r="E80" s="45">
        <v>3.1561172011091522E-2</v>
      </c>
      <c r="F80" s="45">
        <v>1.9028839292562438E-2</v>
      </c>
      <c r="G80" s="45">
        <v>9.7625208375944784E-3</v>
      </c>
      <c r="H80" s="45">
        <v>3.916266549103678E-2</v>
      </c>
      <c r="I80" s="45">
        <v>5.6330957736261088E-3</v>
      </c>
      <c r="J80" s="45">
        <v>4.6878229624225463E-2</v>
      </c>
      <c r="K80" s="46">
        <v>4.3697943969321223E-3</v>
      </c>
      <c r="M80" s="18" t="str">
        <f t="shared" si="5"/>
        <v>ANTONIA</v>
      </c>
      <c r="N80" s="17" t="b">
        <f t="shared" si="6"/>
        <v>0</v>
      </c>
      <c r="U80" s="18" t="str">
        <f t="shared" si="7"/>
        <v>ANTONIA</v>
      </c>
      <c r="V80" s="18">
        <f t="shared" si="8"/>
        <v>4.3697943969321223E-3</v>
      </c>
      <c r="W80" s="18">
        <f t="shared" si="9"/>
        <v>1.2633013766939864E-3</v>
      </c>
    </row>
    <row r="81" spans="1:23" x14ac:dyDescent="0.25">
      <c r="A81" s="12" t="s">
        <v>69</v>
      </c>
      <c r="B81" s="44">
        <v>2.3289591629300659E-2</v>
      </c>
      <c r="C81" s="45">
        <v>2.7333008985380526E-2</v>
      </c>
      <c r="D81" s="45">
        <v>2.5581508639441638E-2</v>
      </c>
      <c r="E81" s="45">
        <v>3.2476335445231479E-2</v>
      </c>
      <c r="F81" s="45">
        <v>1.3887196041421272E-2</v>
      </c>
      <c r="G81" s="45">
        <v>6.7308213237893752E-3</v>
      </c>
      <c r="H81" s="45">
        <v>4.1167246400578651E-2</v>
      </c>
      <c r="I81" s="45">
        <v>4.0906943010895445E-3</v>
      </c>
      <c r="J81" s="45">
        <v>4.9778843136779008E-2</v>
      </c>
      <c r="K81" s="46">
        <v>5.1238484997252884E-3</v>
      </c>
      <c r="M81" s="18" t="str">
        <f t="shared" si="5"/>
        <v>SCOTT</v>
      </c>
      <c r="N81" s="17" t="b">
        <f t="shared" si="6"/>
        <v>1</v>
      </c>
      <c r="U81" s="18" t="str">
        <f t="shared" si="7"/>
        <v>SCOTT</v>
      </c>
      <c r="V81" s="18">
        <f t="shared" si="8"/>
        <v>4.0906943010895445E-3</v>
      </c>
      <c r="W81" s="18">
        <f t="shared" si="9"/>
        <v>1.0331541986357438E-3</v>
      </c>
    </row>
    <row r="82" spans="1:23" x14ac:dyDescent="0.25">
      <c r="A82" s="12" t="s">
        <v>69</v>
      </c>
      <c r="B82" s="44">
        <v>1.6824211920837908E-2</v>
      </c>
      <c r="C82" s="45">
        <v>2.1757700130964151E-2</v>
      </c>
      <c r="D82" s="45">
        <v>2.7157985535571617E-2</v>
      </c>
      <c r="E82" s="45">
        <v>3.0574229098247415E-2</v>
      </c>
      <c r="F82" s="45">
        <v>1.8165783922674122E-2</v>
      </c>
      <c r="G82" s="45">
        <v>6.663529593255231E-3</v>
      </c>
      <c r="H82" s="45">
        <v>3.5987814012149483E-2</v>
      </c>
      <c r="I82" s="45">
        <v>2.2905441458525334E-3</v>
      </c>
      <c r="J82" s="45">
        <v>4.1832269918448267E-2</v>
      </c>
      <c r="K82" s="46">
        <v>3.3721233859043513E-3</v>
      </c>
      <c r="M82" s="18" t="str">
        <f t="shared" si="5"/>
        <v>SCOTT</v>
      </c>
      <c r="N82" s="17" t="b">
        <f t="shared" si="6"/>
        <v>1</v>
      </c>
      <c r="U82" s="18" t="str">
        <f t="shared" si="7"/>
        <v>SCOTT</v>
      </c>
      <c r="V82" s="18">
        <f t="shared" si="8"/>
        <v>2.2905441458525334E-3</v>
      </c>
      <c r="W82" s="18">
        <f t="shared" si="9"/>
        <v>1.0815792400518179E-3</v>
      </c>
    </row>
    <row r="83" spans="1:23" x14ac:dyDescent="0.25">
      <c r="A83" s="12" t="s">
        <v>69</v>
      </c>
      <c r="B83" s="44">
        <v>2.2445837644140695E-2</v>
      </c>
      <c r="C83" s="45">
        <v>2.3654623882364053E-2</v>
      </c>
      <c r="D83" s="45">
        <v>2.390524103947355E-2</v>
      </c>
      <c r="E83" s="45">
        <v>3.4908795415483238E-2</v>
      </c>
      <c r="F83" s="45">
        <v>1.5327268445005975E-2</v>
      </c>
      <c r="G83" s="45">
        <v>9.9123775637570324E-3</v>
      </c>
      <c r="H83" s="45">
        <v>3.6349581345588702E-2</v>
      </c>
      <c r="I83" s="45">
        <v>5.6760800855721692E-3</v>
      </c>
      <c r="J83" s="45">
        <v>4.6058632839321677E-2</v>
      </c>
      <c r="K83" s="46">
        <v>4.2953972633446181E-3</v>
      </c>
      <c r="M83" s="18" t="str">
        <f t="shared" si="5"/>
        <v>ANTONIA</v>
      </c>
      <c r="N83" s="17" t="b">
        <f t="shared" si="6"/>
        <v>0</v>
      </c>
      <c r="U83" s="18" t="str">
        <f t="shared" si="7"/>
        <v>ANTONIA</v>
      </c>
      <c r="V83" s="18">
        <f t="shared" si="8"/>
        <v>4.2953972633446181E-3</v>
      </c>
      <c r="W83" s="18">
        <f t="shared" si="9"/>
        <v>1.3806828222275511E-3</v>
      </c>
    </row>
    <row r="84" spans="1:23" ht="15.75" thickBot="1" x14ac:dyDescent="0.3">
      <c r="A84" s="12" t="s">
        <v>69</v>
      </c>
      <c r="B84" s="44">
        <v>1.7989982748662186E-2</v>
      </c>
      <c r="C84" s="45">
        <v>2.0758116613538793E-2</v>
      </c>
      <c r="D84" s="45">
        <v>2.3594302007834439E-2</v>
      </c>
      <c r="E84" s="45">
        <v>3.0532189657739135E-2</v>
      </c>
      <c r="F84" s="45">
        <v>1.6801204567689888E-2</v>
      </c>
      <c r="G84" s="45">
        <v>6.4395918118330467E-3</v>
      </c>
      <c r="H84" s="45">
        <v>3.3533893672758747E-2</v>
      </c>
      <c r="I84" s="45">
        <v>3.1167034426789163E-3</v>
      </c>
      <c r="J84" s="45">
        <v>4.1385637501076898E-2</v>
      </c>
      <c r="K84" s="46">
        <v>1.9820177223250435E-3</v>
      </c>
      <c r="M84" s="18" t="str">
        <f t="shared" si="5"/>
        <v>ANTONIA</v>
      </c>
      <c r="N84" s="17" t="b">
        <f t="shared" si="6"/>
        <v>0</v>
      </c>
      <c r="U84" s="18" t="str">
        <f t="shared" si="7"/>
        <v>ANTONIA</v>
      </c>
      <c r="V84" s="18">
        <f t="shared" si="8"/>
        <v>1.9820177223250435E-3</v>
      </c>
      <c r="W84" s="18">
        <f t="shared" si="9"/>
        <v>1.1346857203538728E-3</v>
      </c>
    </row>
    <row r="85" spans="1:23" ht="15.75" thickBot="1" x14ac:dyDescent="0.3">
      <c r="A85" s="13" t="s">
        <v>69</v>
      </c>
      <c r="B85" s="47">
        <v>1.3387659261245778E-2</v>
      </c>
      <c r="C85" s="48">
        <v>1.5448462477994364E-2</v>
      </c>
      <c r="D85" s="48">
        <v>2.4598731025923488E-2</v>
      </c>
      <c r="E85" s="48">
        <v>2.6281331398926428E-2</v>
      </c>
      <c r="F85" s="48">
        <v>1.4739732856620565E-2</v>
      </c>
      <c r="G85" s="48">
        <v>1.2098867407125281E-2</v>
      </c>
      <c r="H85" s="48">
        <v>2.7165393016070752E-2</v>
      </c>
      <c r="I85" s="48">
        <v>5.4080506132687216E-3</v>
      </c>
      <c r="J85" s="48">
        <v>3.5595007661955932E-2</v>
      </c>
      <c r="K85" s="49">
        <v>8.6526460471462834E-4</v>
      </c>
      <c r="M85" s="19" t="str">
        <f t="shared" si="5"/>
        <v>ANTONIA</v>
      </c>
      <c r="N85" s="21" t="b">
        <f t="shared" si="6"/>
        <v>0</v>
      </c>
      <c r="O85" s="30">
        <f>COUNTIF($N76:$N85,TRUE)/(10 - COUNTIF($N76:$N85,"#N/A"))</f>
        <v>0.3</v>
      </c>
      <c r="U85" s="19" t="str">
        <f t="shared" si="7"/>
        <v>ANTONIA</v>
      </c>
      <c r="V85" s="19">
        <f t="shared" si="8"/>
        <v>8.6526460471462834E-4</v>
      </c>
      <c r="W85" s="19">
        <f t="shared" si="9"/>
        <v>4.5427860085540932E-3</v>
      </c>
    </row>
    <row r="86" spans="1:23" x14ac:dyDescent="0.25">
      <c r="A86" s="11" t="s">
        <v>70</v>
      </c>
      <c r="B86" s="41">
        <v>2.5623223821638966E-3</v>
      </c>
      <c r="C86" s="42">
        <v>3.0960700449315232E-3</v>
      </c>
      <c r="D86" s="42">
        <v>1.704420090270926E-2</v>
      </c>
      <c r="E86" s="42">
        <v>1.7895610020585276E-2</v>
      </c>
      <c r="F86" s="42">
        <v>1.2162399970050544E-2</v>
      </c>
      <c r="G86" s="42">
        <v>1.9025760373203388E-2</v>
      </c>
      <c r="H86" s="42">
        <v>2.7715172935702873E-3</v>
      </c>
      <c r="I86" s="42">
        <v>1.5230340688893406E-2</v>
      </c>
      <c r="J86" s="42">
        <v>1.1865860841112977E-3</v>
      </c>
      <c r="K86" s="43">
        <v>1.9408685758736093E-3</v>
      </c>
      <c r="M86" s="16" t="str">
        <f t="shared" si="5"/>
        <v>DAVE</v>
      </c>
      <c r="N86" s="20" t="b">
        <f t="shared" si="6"/>
        <v>1</v>
      </c>
      <c r="U86" s="16" t="str">
        <f t="shared" si="7"/>
        <v>DAVE</v>
      </c>
      <c r="V86" s="16">
        <f t="shared" si="8"/>
        <v>1.1865860841112977E-3</v>
      </c>
      <c r="W86" s="16">
        <f t="shared" si="9"/>
        <v>7.5428249176231164E-4</v>
      </c>
    </row>
    <row r="87" spans="1:23" x14ac:dyDescent="0.25">
      <c r="A87" s="12" t="s">
        <v>70</v>
      </c>
      <c r="B87" s="44">
        <v>3.2077667943611332E-4</v>
      </c>
      <c r="C87" s="45">
        <v>2.5774302176926611E-3</v>
      </c>
      <c r="D87" s="45">
        <v>1.3674500728300669E-2</v>
      </c>
      <c r="E87" s="45">
        <v>1.2246386548647459E-2</v>
      </c>
      <c r="F87" s="45">
        <v>1.4453015130785282E-2</v>
      </c>
      <c r="G87" s="45">
        <v>1.8753913554326294E-2</v>
      </c>
      <c r="H87" s="45">
        <v>5.8783554210052602E-5</v>
      </c>
      <c r="I87" s="45">
        <v>1.696971619864248E-2</v>
      </c>
      <c r="J87" s="45">
        <v>1.2399607610221117E-3</v>
      </c>
      <c r="K87" s="46">
        <v>1.6124970794869006E-3</v>
      </c>
      <c r="M87" s="18" t="str">
        <f t="shared" si="5"/>
        <v>JASON</v>
      </c>
      <c r="N87" s="17" t="b">
        <f t="shared" si="6"/>
        <v>0</v>
      </c>
      <c r="U87" s="18" t="str">
        <f t="shared" si="7"/>
        <v>JASON</v>
      </c>
      <c r="V87" s="18">
        <f t="shared" si="8"/>
        <v>5.8783554210052602E-5</v>
      </c>
      <c r="W87" s="18">
        <f t="shared" si="9"/>
        <v>2.6199312522606072E-4</v>
      </c>
    </row>
    <row r="88" spans="1:23" x14ac:dyDescent="0.25">
      <c r="A88" s="12" t="s">
        <v>70</v>
      </c>
      <c r="B88" s="44">
        <v>1.7382623416990241E-3</v>
      </c>
      <c r="C88" s="45">
        <v>1.7338780113298688E-4</v>
      </c>
      <c r="D88" s="45">
        <v>1.7176000777945604E-2</v>
      </c>
      <c r="E88" s="45">
        <v>1.7175075067206818E-2</v>
      </c>
      <c r="F88" s="45">
        <v>1.2542047154725379E-2</v>
      </c>
      <c r="G88" s="45">
        <v>1.9310788275538154E-2</v>
      </c>
      <c r="H88" s="45">
        <v>1.5928490808347906E-3</v>
      </c>
      <c r="I88" s="45">
        <v>1.7622000679528717E-2</v>
      </c>
      <c r="J88" s="45">
        <v>5.7465508275970079E-3</v>
      </c>
      <c r="K88" s="46">
        <v>9.8938333699912819E-4</v>
      </c>
      <c r="M88" s="18" t="str">
        <f t="shared" si="5"/>
        <v>MISSISSIPPI</v>
      </c>
      <c r="N88" s="17" t="b">
        <f t="shared" si="6"/>
        <v>0</v>
      </c>
      <c r="U88" s="18" t="str">
        <f t="shared" si="7"/>
        <v>MISSISSIPPI</v>
      </c>
      <c r="V88" s="18">
        <f t="shared" si="8"/>
        <v>1.7338780113298688E-4</v>
      </c>
      <c r="W88" s="18">
        <f t="shared" si="9"/>
        <v>8.1599553586614131E-4</v>
      </c>
    </row>
    <row r="89" spans="1:23" x14ac:dyDescent="0.25">
      <c r="A89" s="12" t="s">
        <v>70</v>
      </c>
      <c r="B89" s="44">
        <v>9.7305190588894627E-3</v>
      </c>
      <c r="C89" s="45">
        <v>8.6116702301165266E-3</v>
      </c>
      <c r="D89" s="45">
        <v>1.6277883394458931E-2</v>
      </c>
      <c r="E89" s="45">
        <v>1.8482285342112013E-2</v>
      </c>
      <c r="F89" s="45">
        <v>1.3287945020728274E-2</v>
      </c>
      <c r="G89" s="45">
        <v>1.3529490948876613E-2</v>
      </c>
      <c r="H89" s="45">
        <v>1.480369140215803E-2</v>
      </c>
      <c r="I89" s="45">
        <v>1.40587868046136E-2</v>
      </c>
      <c r="J89" s="45">
        <v>1.8420761914754967E-2</v>
      </c>
      <c r="K89" s="46">
        <v>1.137546592808571E-3</v>
      </c>
      <c r="M89" s="18" t="str">
        <f t="shared" si="5"/>
        <v>ANTONIA</v>
      </c>
      <c r="N89" s="17" t="b">
        <f t="shared" si="6"/>
        <v>0</v>
      </c>
      <c r="U89" s="18" t="str">
        <f t="shared" si="7"/>
        <v>ANTONIA</v>
      </c>
      <c r="V89" s="18">
        <f t="shared" si="8"/>
        <v>1.137546592808571E-3</v>
      </c>
      <c r="W89" s="18">
        <f t="shared" si="9"/>
        <v>7.4741236373079556E-3</v>
      </c>
    </row>
    <row r="90" spans="1:23" x14ac:dyDescent="0.25">
      <c r="A90" s="12" t="s">
        <v>70</v>
      </c>
      <c r="B90" s="44">
        <v>6.9432606689215186E-3</v>
      </c>
      <c r="C90" s="45">
        <v>1.8190930080714401E-3</v>
      </c>
      <c r="D90" s="45">
        <v>8.493558709561734E-3</v>
      </c>
      <c r="E90" s="45">
        <v>1.7014365097433749E-2</v>
      </c>
      <c r="F90" s="45">
        <v>1.107871142965825E-2</v>
      </c>
      <c r="G90" s="45">
        <v>1.8241605610744539E-2</v>
      </c>
      <c r="H90" s="45">
        <v>3.2410909703325386E-3</v>
      </c>
      <c r="I90" s="45">
        <v>1.6901942520760938E-2</v>
      </c>
      <c r="J90" s="45">
        <v>8.662180077717456E-3</v>
      </c>
      <c r="K90" s="46">
        <v>8.1005515789684193E-4</v>
      </c>
      <c r="M90" s="18" t="str">
        <f t="shared" si="5"/>
        <v>ANTONIA</v>
      </c>
      <c r="N90" s="17" t="b">
        <f t="shared" si="6"/>
        <v>0</v>
      </c>
      <c r="U90" s="18" t="str">
        <f t="shared" si="7"/>
        <v>ANTONIA</v>
      </c>
      <c r="V90" s="18">
        <f t="shared" si="8"/>
        <v>8.1005515789684193E-4</v>
      </c>
      <c r="W90" s="18">
        <f t="shared" si="9"/>
        <v>1.0090378501745982E-3</v>
      </c>
    </row>
    <row r="91" spans="1:23" x14ac:dyDescent="0.25">
      <c r="A91" s="12" t="s">
        <v>70</v>
      </c>
      <c r="B91" s="44">
        <v>2.4817521943315754E-3</v>
      </c>
      <c r="C91" s="45">
        <v>4.941376740850989E-4</v>
      </c>
      <c r="D91" s="45">
        <v>1.7543692846166473E-2</v>
      </c>
      <c r="E91" s="45">
        <v>1.5143672605393531E-2</v>
      </c>
      <c r="F91" s="45">
        <v>1.4198306017332194E-2</v>
      </c>
      <c r="G91" s="45">
        <v>1.9387052615003578E-2</v>
      </c>
      <c r="H91" s="45">
        <v>4.5837347151956448E-3</v>
      </c>
      <c r="I91" s="45">
        <v>1.7901588264444945E-2</v>
      </c>
      <c r="J91" s="45">
        <v>6.695662944708268E-3</v>
      </c>
      <c r="K91" s="46">
        <v>1.2878062538700802E-6</v>
      </c>
      <c r="M91" s="18" t="str">
        <f t="shared" si="5"/>
        <v>ANTONIA</v>
      </c>
      <c r="N91" s="17" t="b">
        <f t="shared" si="6"/>
        <v>0</v>
      </c>
      <c r="U91" s="18" t="str">
        <f t="shared" si="7"/>
        <v>ANTONIA</v>
      </c>
      <c r="V91" s="18">
        <f t="shared" si="8"/>
        <v>1.2878062538700802E-6</v>
      </c>
      <c r="W91" s="18">
        <f t="shared" si="9"/>
        <v>4.9284986783122882E-4</v>
      </c>
    </row>
    <row r="92" spans="1:23" x14ac:dyDescent="0.25">
      <c r="A92" s="12" t="s">
        <v>70</v>
      </c>
      <c r="B92" s="44">
        <v>5.131330948269279E-3</v>
      </c>
      <c r="C92" s="45">
        <v>8.2315951461152045E-4</v>
      </c>
      <c r="D92" s="45">
        <v>1.1684135296931041E-2</v>
      </c>
      <c r="E92" s="45">
        <v>1.2614379284591734E-2</v>
      </c>
      <c r="F92" s="45">
        <v>1.0958224226773852E-2</v>
      </c>
      <c r="G92" s="45">
        <v>1.90859410324438E-2</v>
      </c>
      <c r="H92" s="45">
        <v>4.7136636230089742E-3</v>
      </c>
      <c r="I92" s="45">
        <v>1.9648319199486688E-2</v>
      </c>
      <c r="J92" s="45">
        <v>8.081658892080533E-3</v>
      </c>
      <c r="K92" s="46">
        <v>1.7939781452808515E-5</v>
      </c>
      <c r="M92" s="18" t="str">
        <f t="shared" si="5"/>
        <v>ANTONIA</v>
      </c>
      <c r="N92" s="17" t="b">
        <f t="shared" si="6"/>
        <v>0</v>
      </c>
      <c r="U92" s="18" t="str">
        <f t="shared" si="7"/>
        <v>ANTONIA</v>
      </c>
      <c r="V92" s="18">
        <f t="shared" si="8"/>
        <v>1.7939781452808515E-5</v>
      </c>
      <c r="W92" s="18">
        <f t="shared" si="9"/>
        <v>8.0521973315871194E-4</v>
      </c>
    </row>
    <row r="93" spans="1:23" x14ac:dyDescent="0.25">
      <c r="A93" s="12" t="s">
        <v>70</v>
      </c>
      <c r="B93" s="44">
        <v>4.6087225118509462E-4</v>
      </c>
      <c r="C93" s="45">
        <v>4.0538964051178156E-4</v>
      </c>
      <c r="D93" s="45">
        <v>1.7943537189069221E-2</v>
      </c>
      <c r="E93" s="45">
        <v>1.9943365190156222E-2</v>
      </c>
      <c r="F93" s="45">
        <v>1.2778263045822594E-2</v>
      </c>
      <c r="G93" s="45">
        <v>1.6673705675120231E-2</v>
      </c>
      <c r="H93" s="45">
        <v>4.3977238399064492E-3</v>
      </c>
      <c r="I93" s="45">
        <v>1.2835456446314676E-2</v>
      </c>
      <c r="J93" s="45">
        <v>8.1499199695178604E-3</v>
      </c>
      <c r="K93" s="46">
        <v>7.7899150694582357E-4</v>
      </c>
      <c r="M93" s="18" t="str">
        <f t="shared" si="5"/>
        <v>MISSISSIPPI</v>
      </c>
      <c r="N93" s="17" t="b">
        <f t="shared" si="6"/>
        <v>0</v>
      </c>
      <c r="U93" s="18" t="str">
        <f t="shared" si="7"/>
        <v>MISSISSIPPI</v>
      </c>
      <c r="V93" s="18">
        <f t="shared" si="8"/>
        <v>4.0538964051178156E-4</v>
      </c>
      <c r="W93" s="18">
        <f t="shared" si="9"/>
        <v>5.548261067331306E-5</v>
      </c>
    </row>
    <row r="94" spans="1:23" ht="15.75" thickBot="1" x14ac:dyDescent="0.3">
      <c r="A94" s="12" t="s">
        <v>70</v>
      </c>
      <c r="B94" s="44">
        <v>2.8336114784419733E-3</v>
      </c>
      <c r="C94" s="45">
        <v>4.7262251730378138E-3</v>
      </c>
      <c r="D94" s="45">
        <v>1.4935724958149793E-2</v>
      </c>
      <c r="E94" s="45">
        <v>1.2270389463184168E-2</v>
      </c>
      <c r="F94" s="45">
        <v>1.1716337633931016E-2</v>
      </c>
      <c r="G94" s="45">
        <v>2.0276938627754738E-2</v>
      </c>
      <c r="H94" s="45">
        <v>4.2802140774469838E-3</v>
      </c>
      <c r="I94" s="45">
        <v>1.734906645282891E-2</v>
      </c>
      <c r="J94" s="45">
        <v>9.4849190604655992E-4</v>
      </c>
      <c r="K94" s="46">
        <v>2.6844485792504383E-3</v>
      </c>
      <c r="M94" s="18" t="str">
        <f t="shared" si="5"/>
        <v>DAVE</v>
      </c>
      <c r="N94" s="17" t="b">
        <f t="shared" si="6"/>
        <v>1</v>
      </c>
      <c r="U94" s="18" t="str">
        <f t="shared" si="7"/>
        <v>DAVE</v>
      </c>
      <c r="V94" s="18">
        <f t="shared" si="8"/>
        <v>9.4849190604655992E-4</v>
      </c>
      <c r="W94" s="18">
        <f t="shared" si="9"/>
        <v>1.7359566732038784E-3</v>
      </c>
    </row>
    <row r="95" spans="1:23" ht="15.75" thickBot="1" x14ac:dyDescent="0.3">
      <c r="A95" s="13" t="s">
        <v>70</v>
      </c>
      <c r="B95" s="47">
        <v>1.9439667659787892E-3</v>
      </c>
      <c r="C95" s="48">
        <v>2.8856180762364542E-3</v>
      </c>
      <c r="D95" s="48">
        <v>1.7542088085131427E-2</v>
      </c>
      <c r="E95" s="48">
        <v>1.3287606629052255E-2</v>
      </c>
      <c r="F95" s="48">
        <v>1.2306088884914133E-2</v>
      </c>
      <c r="G95" s="48">
        <v>1.9113687761006484E-2</v>
      </c>
      <c r="H95" s="48">
        <v>1.2522050049955033E-3</v>
      </c>
      <c r="I95" s="48">
        <v>1.7638416827037661E-2</v>
      </c>
      <c r="J95" s="48">
        <v>1.7560967476863282E-3</v>
      </c>
      <c r="K95" s="49">
        <v>2.0087648138335037E-3</v>
      </c>
      <c r="M95" s="19" t="str">
        <f t="shared" si="5"/>
        <v>JASON</v>
      </c>
      <c r="N95" s="21" t="b">
        <f t="shared" si="6"/>
        <v>0</v>
      </c>
      <c r="O95" s="30">
        <f>COUNTIF($N86:$N95,TRUE)/(10 - COUNTIF($N86:$N95,"#N/A"))</f>
        <v>0.2</v>
      </c>
      <c r="U95" s="19" t="str">
        <f t="shared" si="7"/>
        <v>JASON</v>
      </c>
      <c r="V95" s="19">
        <f t="shared" si="8"/>
        <v>1.2522050049955033E-3</v>
      </c>
      <c r="W95" s="19">
        <f t="shared" si="9"/>
        <v>5.0389174269082487E-4</v>
      </c>
    </row>
    <row r="96" spans="1:23" x14ac:dyDescent="0.25">
      <c r="A96" s="11" t="s">
        <v>71</v>
      </c>
      <c r="B96" s="41">
        <v>1.2045941756469412E-2</v>
      </c>
      <c r="C96" s="42">
        <v>1.136404477084081E-2</v>
      </c>
      <c r="D96" s="42">
        <v>2.0617924313670839E-2</v>
      </c>
      <c r="E96" s="42">
        <v>1.9248481015556464E-2</v>
      </c>
      <c r="F96" s="42">
        <v>1.3509915423470485E-2</v>
      </c>
      <c r="G96" s="42">
        <v>1.222643670267011E-2</v>
      </c>
      <c r="H96" s="42">
        <v>2.3231669547175735E-2</v>
      </c>
      <c r="I96" s="42">
        <v>1.0251142223814498E-2</v>
      </c>
      <c r="J96" s="42">
        <v>2.9222935059272002E-2</v>
      </c>
      <c r="K96" s="43">
        <v>2.5161547073055714E-4</v>
      </c>
      <c r="M96" s="16" t="str">
        <f t="shared" si="5"/>
        <v>ANTONIA</v>
      </c>
      <c r="N96" s="20" t="b">
        <f t="shared" si="6"/>
        <v>1</v>
      </c>
      <c r="U96" s="16" t="str">
        <f t="shared" si="7"/>
        <v>ANTONIA</v>
      </c>
      <c r="V96" s="16">
        <f t="shared" si="8"/>
        <v>2.5161547073055714E-4</v>
      </c>
      <c r="W96" s="16">
        <f t="shared" si="9"/>
        <v>9.9995267530839406E-3</v>
      </c>
    </row>
    <row r="97" spans="1:23" x14ac:dyDescent="0.25">
      <c r="A97" s="12" t="s">
        <v>71</v>
      </c>
      <c r="B97" s="44">
        <v>1.3708964631309663E-2</v>
      </c>
      <c r="C97" s="45">
        <v>1.3413469062740713E-2</v>
      </c>
      <c r="D97" s="45">
        <v>1.9065454787304769E-2</v>
      </c>
      <c r="E97" s="45">
        <v>2.3654173122783652E-2</v>
      </c>
      <c r="F97" s="45">
        <v>1.0123237098565281E-2</v>
      </c>
      <c r="G97" s="45">
        <v>1.1515652142034214E-2</v>
      </c>
      <c r="H97" s="45">
        <v>2.3067610324674675E-2</v>
      </c>
      <c r="I97" s="45">
        <v>7.5393849196678051E-3</v>
      </c>
      <c r="J97" s="45">
        <v>3.268437678582304E-2</v>
      </c>
      <c r="K97" s="46">
        <v>3.4363748973199187E-4</v>
      </c>
      <c r="M97" s="18" t="str">
        <f t="shared" si="5"/>
        <v>ANTONIA</v>
      </c>
      <c r="N97" s="17" t="b">
        <f t="shared" si="6"/>
        <v>1</v>
      </c>
      <c r="U97" s="18" t="str">
        <f t="shared" si="7"/>
        <v>ANTONIA</v>
      </c>
      <c r="V97" s="18">
        <f t="shared" si="8"/>
        <v>3.4363748973199187E-4</v>
      </c>
      <c r="W97" s="18">
        <f t="shared" si="9"/>
        <v>7.1957474299358132E-3</v>
      </c>
    </row>
    <row r="98" spans="1:23" x14ac:dyDescent="0.25">
      <c r="A98" s="12" t="s">
        <v>71</v>
      </c>
      <c r="B98" s="44">
        <v>8.879423117089464E-3</v>
      </c>
      <c r="C98" s="45">
        <v>9.0501913832761703E-3</v>
      </c>
      <c r="D98" s="45">
        <v>1.9261182892886405E-2</v>
      </c>
      <c r="E98" s="45">
        <v>2.0458928458880594E-2</v>
      </c>
      <c r="F98" s="45">
        <v>1.1742098165703371E-2</v>
      </c>
      <c r="G98" s="45">
        <v>1.0588741534702351E-2</v>
      </c>
      <c r="H98" s="45">
        <v>1.8659969159284383E-2</v>
      </c>
      <c r="I98" s="45">
        <v>4.836098776832316E-3</v>
      </c>
      <c r="J98" s="45">
        <v>2.7143408470469969E-2</v>
      </c>
      <c r="K98" s="46">
        <v>3.0899075166401068E-3</v>
      </c>
      <c r="M98" s="18" t="str">
        <f t="shared" si="5"/>
        <v>ANTONIA</v>
      </c>
      <c r="N98" s="17" t="b">
        <f t="shared" si="6"/>
        <v>1</v>
      </c>
      <c r="U98" s="18" t="str">
        <f t="shared" si="7"/>
        <v>ANTONIA</v>
      </c>
      <c r="V98" s="18">
        <f t="shared" si="8"/>
        <v>3.0899075166401068E-3</v>
      </c>
      <c r="W98" s="18">
        <f t="shared" si="9"/>
        <v>1.7461912601922092E-3</v>
      </c>
    </row>
    <row r="99" spans="1:23" x14ac:dyDescent="0.25">
      <c r="A99" s="12" t="s">
        <v>71</v>
      </c>
      <c r="B99" s="44">
        <v>9.6609798584761358E-3</v>
      </c>
      <c r="C99" s="45">
        <v>9.6430090816293796E-3</v>
      </c>
      <c r="D99" s="45">
        <v>2.0860868625945727E-2</v>
      </c>
      <c r="E99" s="45">
        <v>1.7090356292993325E-2</v>
      </c>
      <c r="F99" s="45">
        <v>1.3715960254111426E-2</v>
      </c>
      <c r="G99" s="45">
        <v>1.0090082831089536E-2</v>
      </c>
      <c r="H99" s="45">
        <v>2.1029887775312648E-2</v>
      </c>
      <c r="I99" s="45">
        <v>9.9142745957588197E-3</v>
      </c>
      <c r="J99" s="45">
        <v>2.5482303855231155E-2</v>
      </c>
      <c r="K99" s="46">
        <v>1.0165173680066631E-3</v>
      </c>
      <c r="M99" s="18" t="str">
        <f t="shared" si="5"/>
        <v>ANTONIA</v>
      </c>
      <c r="N99" s="17" t="b">
        <f t="shared" si="6"/>
        <v>1</v>
      </c>
      <c r="U99" s="18" t="str">
        <f t="shared" si="7"/>
        <v>ANTONIA</v>
      </c>
      <c r="V99" s="18">
        <f t="shared" si="8"/>
        <v>1.0165173680066631E-3</v>
      </c>
      <c r="W99" s="18">
        <f t="shared" si="9"/>
        <v>8.6264917136227165E-3</v>
      </c>
    </row>
    <row r="100" spans="1:23" x14ac:dyDescent="0.25">
      <c r="A100" s="12" t="s">
        <v>71</v>
      </c>
      <c r="B100" s="44">
        <v>1.5820640246022234E-2</v>
      </c>
      <c r="C100" s="45">
        <v>1.5054963463238088E-2</v>
      </c>
      <c r="D100" s="45">
        <v>1.9745668919074574E-2</v>
      </c>
      <c r="E100" s="45">
        <v>2.0307334940253843E-2</v>
      </c>
      <c r="F100" s="45">
        <v>1.1632035415928308E-2</v>
      </c>
      <c r="G100" s="45">
        <v>1.2734363872717432E-2</v>
      </c>
      <c r="H100" s="45">
        <v>2.465214010189969E-2</v>
      </c>
      <c r="I100" s="45">
        <v>1.2322581315914859E-2</v>
      </c>
      <c r="J100" s="45">
        <v>3.1615681176450111E-2</v>
      </c>
      <c r="K100" s="46">
        <v>1.5909351570904404E-3</v>
      </c>
      <c r="M100" s="18" t="str">
        <f t="shared" si="5"/>
        <v>ANTONIA</v>
      </c>
      <c r="N100" s="17" t="b">
        <f t="shared" si="6"/>
        <v>1</v>
      </c>
      <c r="U100" s="18" t="str">
        <f t="shared" si="7"/>
        <v>ANTONIA</v>
      </c>
      <c r="V100" s="18">
        <f t="shared" si="8"/>
        <v>1.5909351570904404E-3</v>
      </c>
      <c r="W100" s="18">
        <f t="shared" si="9"/>
        <v>1.0041100258837869E-2</v>
      </c>
    </row>
    <row r="101" spans="1:23" x14ac:dyDescent="0.25">
      <c r="A101" s="12" t="s">
        <v>71</v>
      </c>
      <c r="B101" s="44">
        <v>1.632708886507889E-2</v>
      </c>
      <c r="C101" s="45">
        <v>1.4878758363637442E-2</v>
      </c>
      <c r="D101" s="45">
        <v>1.977772921093833E-2</v>
      </c>
      <c r="E101" s="45">
        <v>1.9804513825585103E-2</v>
      </c>
      <c r="F101" s="45">
        <v>1.3242582617923371E-2</v>
      </c>
      <c r="G101" s="45">
        <v>1.4256097400742459E-2</v>
      </c>
      <c r="H101" s="45">
        <v>2.5827780218388177E-2</v>
      </c>
      <c r="I101" s="45">
        <v>1.2250342816251567E-2</v>
      </c>
      <c r="J101" s="45">
        <v>3.1955817302149581E-2</v>
      </c>
      <c r="K101" s="46">
        <v>2.1125867244720107E-3</v>
      </c>
      <c r="M101" s="18" t="str">
        <f t="shared" si="5"/>
        <v>ANTONIA</v>
      </c>
      <c r="N101" s="17" t="b">
        <f t="shared" si="6"/>
        <v>1</v>
      </c>
      <c r="U101" s="18" t="str">
        <f t="shared" si="7"/>
        <v>ANTONIA</v>
      </c>
      <c r="V101" s="18">
        <f t="shared" si="8"/>
        <v>2.1125867244720107E-3</v>
      </c>
      <c r="W101" s="18">
        <f t="shared" si="9"/>
        <v>1.0137756091779557E-2</v>
      </c>
    </row>
    <row r="102" spans="1:23" x14ac:dyDescent="0.25">
      <c r="A102" s="12" t="s">
        <v>71</v>
      </c>
      <c r="B102" s="44">
        <v>1.4432691481857125E-2</v>
      </c>
      <c r="C102" s="45">
        <v>1.301031085443939E-2</v>
      </c>
      <c r="D102" s="45">
        <v>1.7351989615085082E-2</v>
      </c>
      <c r="E102" s="45">
        <v>2.3187702477704259E-2</v>
      </c>
      <c r="F102" s="45">
        <v>1.0076972243979541E-2</v>
      </c>
      <c r="G102" s="45">
        <v>1.0658602186882287E-2</v>
      </c>
      <c r="H102" s="45">
        <v>2.3301009220129596E-2</v>
      </c>
      <c r="I102" s="45">
        <v>6.7859796702435873E-3</v>
      </c>
      <c r="J102" s="45">
        <v>3.3730447073150246E-2</v>
      </c>
      <c r="K102" s="46">
        <v>1.3737887569069129E-3</v>
      </c>
      <c r="M102" s="18" t="str">
        <f t="shared" si="5"/>
        <v>ANTONIA</v>
      </c>
      <c r="N102" s="17" t="b">
        <f t="shared" si="6"/>
        <v>1</v>
      </c>
      <c r="U102" s="18" t="str">
        <f t="shared" si="7"/>
        <v>ANTONIA</v>
      </c>
      <c r="V102" s="18">
        <f t="shared" si="8"/>
        <v>1.3737887569069129E-3</v>
      </c>
      <c r="W102" s="18">
        <f t="shared" si="9"/>
        <v>5.4121909133366744E-3</v>
      </c>
    </row>
    <row r="103" spans="1:23" x14ac:dyDescent="0.25">
      <c r="A103" s="12" t="s">
        <v>71</v>
      </c>
      <c r="B103" s="44">
        <v>1.5618606597473519E-2</v>
      </c>
      <c r="C103" s="45">
        <v>1.6144463885804379E-2</v>
      </c>
      <c r="D103" s="45">
        <v>1.9666632227622122E-2</v>
      </c>
      <c r="E103" s="45">
        <v>2.7736390093428289E-2</v>
      </c>
      <c r="F103" s="45">
        <v>1.0395038800249027E-2</v>
      </c>
      <c r="G103" s="45">
        <v>9.1007492590301498E-3</v>
      </c>
      <c r="H103" s="45">
        <v>2.5998133344367826E-2</v>
      </c>
      <c r="I103" s="45">
        <v>4.5521457089092773E-3</v>
      </c>
      <c r="J103" s="45">
        <v>3.7006088352288358E-2</v>
      </c>
      <c r="K103" s="46">
        <v>4.6332792009894617E-4</v>
      </c>
      <c r="M103" s="18" t="str">
        <f t="shared" si="5"/>
        <v>ANTONIA</v>
      </c>
      <c r="N103" s="17" t="b">
        <f t="shared" si="6"/>
        <v>1</v>
      </c>
      <c r="U103" s="18" t="str">
        <f t="shared" si="7"/>
        <v>ANTONIA</v>
      </c>
      <c r="V103" s="18">
        <f t="shared" si="8"/>
        <v>4.6332792009894617E-4</v>
      </c>
      <c r="W103" s="18">
        <f t="shared" si="9"/>
        <v>4.0888177888103311E-3</v>
      </c>
    </row>
    <row r="104" spans="1:23" ht="15.75" thickBot="1" x14ac:dyDescent="0.3">
      <c r="A104" s="12" t="s">
        <v>71</v>
      </c>
      <c r="B104" s="44">
        <v>4.8701186008898202E-3</v>
      </c>
      <c r="C104" s="45">
        <v>4.7192895564780284E-3</v>
      </c>
      <c r="D104" s="45">
        <v>1.9788816938061567E-2</v>
      </c>
      <c r="E104" s="45">
        <v>1.6648970224050014E-2</v>
      </c>
      <c r="F104" s="45">
        <v>1.3614866062183489E-2</v>
      </c>
      <c r="G104" s="45">
        <v>1.1880974638398359E-2</v>
      </c>
      <c r="H104" s="45">
        <v>1.495717971855998E-2</v>
      </c>
      <c r="I104" s="45">
        <v>7.9744909764842449E-3</v>
      </c>
      <c r="J104" s="45">
        <v>2.0260605746062345E-2</v>
      </c>
      <c r="K104" s="46">
        <v>2.9071231472291136E-3</v>
      </c>
      <c r="M104" s="18" t="str">
        <f t="shared" si="5"/>
        <v>ANTONIA</v>
      </c>
      <c r="N104" s="17" t="b">
        <f t="shared" si="6"/>
        <v>1</v>
      </c>
      <c r="U104" s="18" t="str">
        <f t="shared" si="7"/>
        <v>ANTONIA</v>
      </c>
      <c r="V104" s="18">
        <f t="shared" si="8"/>
        <v>2.9071231472291136E-3</v>
      </c>
      <c r="W104" s="18">
        <f t="shared" si="9"/>
        <v>1.8121664092489147E-3</v>
      </c>
    </row>
    <row r="105" spans="1:23" ht="15.75" thickBot="1" x14ac:dyDescent="0.3">
      <c r="A105" s="13" t="s">
        <v>71</v>
      </c>
      <c r="B105" s="47">
        <v>1.4834244596171541E-2</v>
      </c>
      <c r="C105" s="48">
        <v>1.4250705428480169E-2</v>
      </c>
      <c r="D105" s="48">
        <v>1.985379593561664E-2</v>
      </c>
      <c r="E105" s="48">
        <v>1.8969293283488634E-2</v>
      </c>
      <c r="F105" s="48">
        <v>1.3289459932154551E-2</v>
      </c>
      <c r="G105" s="48">
        <v>1.2032545866001764E-2</v>
      </c>
      <c r="H105" s="48">
        <v>2.4646121474625242E-2</v>
      </c>
      <c r="I105" s="48">
        <v>1.0906236551658035E-2</v>
      </c>
      <c r="J105" s="48">
        <v>3.0324877041983816E-2</v>
      </c>
      <c r="K105" s="49">
        <v>1.035831659583689E-3</v>
      </c>
      <c r="M105" s="19" t="str">
        <f t="shared" si="5"/>
        <v>ANTONIA</v>
      </c>
      <c r="N105" s="21" t="b">
        <f t="shared" si="6"/>
        <v>1</v>
      </c>
      <c r="O105" s="30">
        <f>COUNTIF($N96:$N105,TRUE)/(10 - COUNTIF($N96:$N105,"#N/A"))</f>
        <v>1</v>
      </c>
      <c r="U105" s="19" t="str">
        <f t="shared" si="7"/>
        <v>ANTONIA</v>
      </c>
      <c r="V105" s="19">
        <f t="shared" si="8"/>
        <v>1.035831659583689E-3</v>
      </c>
      <c r="W105" s="19">
        <f t="shared" si="9"/>
        <v>9.870404892074346E-3</v>
      </c>
    </row>
  </sheetData>
  <mergeCells count="2">
    <mergeCell ref="B4:K4"/>
    <mergeCell ref="R17:S17"/>
  </mergeCells>
  <conditionalFormatting sqref="B6:K6">
    <cfRule type="top10" dxfId="3623" priority="902" bottom="1" rank="1"/>
    <cfRule type="top10" dxfId="3622" priority="903" bottom="1" rank="2"/>
    <cfRule type="top10" dxfId="3621" priority="904" bottom="1" rank="3"/>
    <cfRule type="top10" dxfId="3620" priority="905" bottom="1" rank="4"/>
  </conditionalFormatting>
  <conditionalFormatting sqref="M6 A6">
    <cfRule type="duplicateValues" dxfId="3619" priority="901"/>
  </conditionalFormatting>
  <conditionalFormatting sqref="N6">
    <cfRule type="duplicateValues" dxfId="3618" priority="900"/>
  </conditionalFormatting>
  <conditionalFormatting sqref="B7:K7">
    <cfRule type="top10" dxfId="3617" priority="896" bottom="1" rank="1"/>
    <cfRule type="top10" dxfId="3616" priority="897" bottom="1" rank="2"/>
    <cfRule type="top10" dxfId="3615" priority="898" bottom="1" rank="3"/>
    <cfRule type="top10" dxfId="3614" priority="899" bottom="1" rank="4"/>
  </conditionalFormatting>
  <conditionalFormatting sqref="M7 A7">
    <cfRule type="duplicateValues" dxfId="3613" priority="895"/>
  </conditionalFormatting>
  <conditionalFormatting sqref="B8:K8">
    <cfRule type="top10" dxfId="3612" priority="891" bottom="1" rank="1"/>
    <cfRule type="top10" dxfId="3611" priority="892" bottom="1" rank="2"/>
    <cfRule type="top10" dxfId="3610" priority="893" bottom="1" rank="3"/>
    <cfRule type="top10" dxfId="3609" priority="894" bottom="1" rank="4"/>
  </conditionalFormatting>
  <conditionalFormatting sqref="M8 A8">
    <cfRule type="duplicateValues" dxfId="3608" priority="890"/>
  </conditionalFormatting>
  <conditionalFormatting sqref="B9:K9">
    <cfRule type="top10" dxfId="3607" priority="886" bottom="1" rank="1"/>
    <cfRule type="top10" dxfId="3606" priority="887" bottom="1" rank="2"/>
    <cfRule type="top10" dxfId="3605" priority="888" bottom="1" rank="3"/>
    <cfRule type="top10" dxfId="3604" priority="889" bottom="1" rank="4"/>
  </conditionalFormatting>
  <conditionalFormatting sqref="M9 A9">
    <cfRule type="duplicateValues" dxfId="3603" priority="885"/>
  </conditionalFormatting>
  <conditionalFormatting sqref="B10:K10">
    <cfRule type="top10" dxfId="3602" priority="881" bottom="1" rank="1"/>
    <cfRule type="top10" dxfId="3601" priority="882" bottom="1" rank="2"/>
    <cfRule type="top10" dxfId="3600" priority="883" bottom="1" rank="3"/>
    <cfRule type="top10" dxfId="3599" priority="884" bottom="1" rank="4"/>
  </conditionalFormatting>
  <conditionalFormatting sqref="M10 A10">
    <cfRule type="duplicateValues" dxfId="3598" priority="880"/>
  </conditionalFormatting>
  <conditionalFormatting sqref="B11:K11">
    <cfRule type="top10" dxfId="3597" priority="876" bottom="1" rank="1"/>
    <cfRule type="top10" dxfId="3596" priority="877" bottom="1" rank="2"/>
    <cfRule type="top10" dxfId="3595" priority="878" bottom="1" rank="3"/>
    <cfRule type="top10" dxfId="3594" priority="879" bottom="1" rank="4"/>
  </conditionalFormatting>
  <conditionalFormatting sqref="M11 A11">
    <cfRule type="duplicateValues" dxfId="3593" priority="875"/>
  </conditionalFormatting>
  <conditionalFormatting sqref="B12:K12">
    <cfRule type="top10" dxfId="3592" priority="871" bottom="1" rank="1"/>
    <cfRule type="top10" dxfId="3591" priority="872" bottom="1" rank="2"/>
    <cfRule type="top10" dxfId="3590" priority="873" bottom="1" rank="3"/>
    <cfRule type="top10" dxfId="3589" priority="874" bottom="1" rank="4"/>
  </conditionalFormatting>
  <conditionalFormatting sqref="M12 A12">
    <cfRule type="duplicateValues" dxfId="3588" priority="870"/>
  </conditionalFormatting>
  <conditionalFormatting sqref="B13:K13">
    <cfRule type="top10" dxfId="3587" priority="866" bottom="1" rank="1"/>
    <cfRule type="top10" dxfId="3586" priority="867" bottom="1" rank="2"/>
    <cfRule type="top10" dxfId="3585" priority="868" bottom="1" rank="3"/>
    <cfRule type="top10" dxfId="3584" priority="869" bottom="1" rank="4"/>
  </conditionalFormatting>
  <conditionalFormatting sqref="M13 A13">
    <cfRule type="duplicateValues" dxfId="3583" priority="865"/>
  </conditionalFormatting>
  <conditionalFormatting sqref="B14:K14">
    <cfRule type="top10" dxfId="3582" priority="861" bottom="1" rank="1"/>
    <cfRule type="top10" dxfId="3581" priority="862" bottom="1" rank="2"/>
    <cfRule type="top10" dxfId="3580" priority="863" bottom="1" rank="3"/>
    <cfRule type="top10" dxfId="3579" priority="864" bottom="1" rank="4"/>
  </conditionalFormatting>
  <conditionalFormatting sqref="M14 A14">
    <cfRule type="duplicateValues" dxfId="3578" priority="860"/>
  </conditionalFormatting>
  <conditionalFormatting sqref="B15:K15">
    <cfRule type="top10" dxfId="3577" priority="856" bottom="1" rank="1"/>
    <cfRule type="top10" dxfId="3576" priority="857" bottom="1" rank="2"/>
    <cfRule type="top10" dxfId="3575" priority="858" bottom="1" rank="3"/>
    <cfRule type="top10" dxfId="3574" priority="859" bottom="1" rank="4"/>
  </conditionalFormatting>
  <conditionalFormatting sqref="M15 A15">
    <cfRule type="duplicateValues" dxfId="3573" priority="855"/>
  </conditionalFormatting>
  <conditionalFormatting sqref="B16:K16">
    <cfRule type="top10" dxfId="3572" priority="851" bottom="1" rank="1"/>
    <cfRule type="top10" dxfId="3571" priority="852" bottom="1" rank="2"/>
    <cfRule type="top10" dxfId="3570" priority="853" bottom="1" rank="3"/>
    <cfRule type="top10" dxfId="3569" priority="854" bottom="1" rank="4"/>
  </conditionalFormatting>
  <conditionalFormatting sqref="M16 A16">
    <cfRule type="duplicateValues" dxfId="3568" priority="850"/>
  </conditionalFormatting>
  <conditionalFormatting sqref="B17:K17">
    <cfRule type="top10" dxfId="3567" priority="846" bottom="1" rank="1"/>
    <cfRule type="top10" dxfId="3566" priority="847" bottom="1" rank="2"/>
    <cfRule type="top10" dxfId="3565" priority="848" bottom="1" rank="3"/>
    <cfRule type="top10" dxfId="3564" priority="849" bottom="1" rank="4"/>
  </conditionalFormatting>
  <conditionalFormatting sqref="M17 A17">
    <cfRule type="duplicateValues" dxfId="3563" priority="845"/>
  </conditionalFormatting>
  <conditionalFormatting sqref="B18:K18">
    <cfRule type="top10" dxfId="3562" priority="841" bottom="1" rank="1"/>
    <cfRule type="top10" dxfId="3561" priority="842" bottom="1" rank="2"/>
    <cfRule type="top10" dxfId="3560" priority="843" bottom="1" rank="3"/>
    <cfRule type="top10" dxfId="3559" priority="844" bottom="1" rank="4"/>
  </conditionalFormatting>
  <conditionalFormatting sqref="M18 A18">
    <cfRule type="duplicateValues" dxfId="3558" priority="840"/>
  </conditionalFormatting>
  <conditionalFormatting sqref="B19:K19">
    <cfRule type="top10" dxfId="3557" priority="836" bottom="1" rank="1"/>
    <cfRule type="top10" dxfId="3556" priority="837" bottom="1" rank="2"/>
    <cfRule type="top10" dxfId="3555" priority="838" bottom="1" rank="3"/>
    <cfRule type="top10" dxfId="3554" priority="839" bottom="1" rank="4"/>
  </conditionalFormatting>
  <conditionalFormatting sqref="M19 A19">
    <cfRule type="duplicateValues" dxfId="3553" priority="835"/>
  </conditionalFormatting>
  <conditionalFormatting sqref="B20:K20">
    <cfRule type="top10" dxfId="3552" priority="831" bottom="1" rank="1"/>
    <cfRule type="top10" dxfId="3551" priority="832" bottom="1" rank="2"/>
    <cfRule type="top10" dxfId="3550" priority="833" bottom="1" rank="3"/>
    <cfRule type="top10" dxfId="3549" priority="834" bottom="1" rank="4"/>
  </conditionalFormatting>
  <conditionalFormatting sqref="M20 A20">
    <cfRule type="duplicateValues" dxfId="3548" priority="830"/>
  </conditionalFormatting>
  <conditionalFormatting sqref="B21:K21">
    <cfRule type="top10" dxfId="3547" priority="826" bottom="1" rank="1"/>
    <cfRule type="top10" dxfId="3546" priority="827" bottom="1" rank="2"/>
    <cfRule type="top10" dxfId="3545" priority="828" bottom="1" rank="3"/>
    <cfRule type="top10" dxfId="3544" priority="829" bottom="1" rank="4"/>
  </conditionalFormatting>
  <conditionalFormatting sqref="M21 A21">
    <cfRule type="duplicateValues" dxfId="3543" priority="825"/>
  </conditionalFormatting>
  <conditionalFormatting sqref="B22:K22">
    <cfRule type="top10" dxfId="3542" priority="821" bottom="1" rank="1"/>
    <cfRule type="top10" dxfId="3541" priority="822" bottom="1" rank="2"/>
    <cfRule type="top10" dxfId="3540" priority="823" bottom="1" rank="3"/>
    <cfRule type="top10" dxfId="3539" priority="824" bottom="1" rank="4"/>
  </conditionalFormatting>
  <conditionalFormatting sqref="M22 A22">
    <cfRule type="duplicateValues" dxfId="3538" priority="820"/>
  </conditionalFormatting>
  <conditionalFormatting sqref="B23:K23">
    <cfRule type="top10" dxfId="3537" priority="816" bottom="1" rank="1"/>
    <cfRule type="top10" dxfId="3536" priority="817" bottom="1" rank="2"/>
    <cfRule type="top10" dxfId="3535" priority="818" bottom="1" rank="3"/>
    <cfRule type="top10" dxfId="3534" priority="819" bottom="1" rank="4"/>
  </conditionalFormatting>
  <conditionalFormatting sqref="M23 A23">
    <cfRule type="duplicateValues" dxfId="3533" priority="815"/>
  </conditionalFormatting>
  <conditionalFormatting sqref="B24:K24">
    <cfRule type="top10" dxfId="3532" priority="811" bottom="1" rank="1"/>
    <cfRule type="top10" dxfId="3531" priority="812" bottom="1" rank="2"/>
    <cfRule type="top10" dxfId="3530" priority="813" bottom="1" rank="3"/>
    <cfRule type="top10" dxfId="3529" priority="814" bottom="1" rank="4"/>
  </conditionalFormatting>
  <conditionalFormatting sqref="M24 A24">
    <cfRule type="duplicateValues" dxfId="3528" priority="810"/>
  </conditionalFormatting>
  <conditionalFormatting sqref="B25:K25">
    <cfRule type="top10" dxfId="3527" priority="806" bottom="1" rank="1"/>
    <cfRule type="top10" dxfId="3526" priority="807" bottom="1" rank="2"/>
    <cfRule type="top10" dxfId="3525" priority="808" bottom="1" rank="3"/>
    <cfRule type="top10" dxfId="3524" priority="809" bottom="1" rank="4"/>
  </conditionalFormatting>
  <conditionalFormatting sqref="M25 A25">
    <cfRule type="duplicateValues" dxfId="3523" priority="805"/>
  </conditionalFormatting>
  <conditionalFormatting sqref="B26:K26">
    <cfRule type="top10" dxfId="3522" priority="801" bottom="1" rank="1"/>
    <cfRule type="top10" dxfId="3521" priority="802" bottom="1" rank="2"/>
    <cfRule type="top10" dxfId="3520" priority="803" bottom="1" rank="3"/>
    <cfRule type="top10" dxfId="3519" priority="804" bottom="1" rank="4"/>
  </conditionalFormatting>
  <conditionalFormatting sqref="M26 A26">
    <cfRule type="duplicateValues" dxfId="3518" priority="800"/>
  </conditionalFormatting>
  <conditionalFormatting sqref="B27:K27">
    <cfRule type="top10" dxfId="3517" priority="796" bottom="1" rank="1"/>
    <cfRule type="top10" dxfId="3516" priority="797" bottom="1" rank="2"/>
    <cfRule type="top10" dxfId="3515" priority="798" bottom="1" rank="3"/>
    <cfRule type="top10" dxfId="3514" priority="799" bottom="1" rank="4"/>
  </conditionalFormatting>
  <conditionalFormatting sqref="M27 A27">
    <cfRule type="duplicateValues" dxfId="3513" priority="795"/>
  </conditionalFormatting>
  <conditionalFormatting sqref="B28:K28">
    <cfRule type="top10" dxfId="3512" priority="791" bottom="1" rank="1"/>
    <cfRule type="top10" dxfId="3511" priority="792" bottom="1" rank="2"/>
    <cfRule type="top10" dxfId="3510" priority="793" bottom="1" rank="3"/>
    <cfRule type="top10" dxfId="3509" priority="794" bottom="1" rank="4"/>
  </conditionalFormatting>
  <conditionalFormatting sqref="M28 A28">
    <cfRule type="duplicateValues" dxfId="3508" priority="790"/>
  </conditionalFormatting>
  <conditionalFormatting sqref="B29:K29">
    <cfRule type="top10" dxfId="3507" priority="786" bottom="1" rank="1"/>
    <cfRule type="top10" dxfId="3506" priority="787" bottom="1" rank="2"/>
    <cfRule type="top10" dxfId="3505" priority="788" bottom="1" rank="3"/>
    <cfRule type="top10" dxfId="3504" priority="789" bottom="1" rank="4"/>
  </conditionalFormatting>
  <conditionalFormatting sqref="M29 A29">
    <cfRule type="duplicateValues" dxfId="3503" priority="785"/>
  </conditionalFormatting>
  <conditionalFormatting sqref="B30:K30">
    <cfRule type="top10" dxfId="3502" priority="781" bottom="1" rank="1"/>
    <cfRule type="top10" dxfId="3501" priority="782" bottom="1" rank="2"/>
    <cfRule type="top10" dxfId="3500" priority="783" bottom="1" rank="3"/>
    <cfRule type="top10" dxfId="3499" priority="784" bottom="1" rank="4"/>
  </conditionalFormatting>
  <conditionalFormatting sqref="M30 A30">
    <cfRule type="duplicateValues" dxfId="3498" priority="780"/>
  </conditionalFormatting>
  <conditionalFormatting sqref="B31:K31">
    <cfRule type="top10" dxfId="3497" priority="776" bottom="1" rank="1"/>
    <cfRule type="top10" dxfId="3496" priority="777" bottom="1" rank="2"/>
    <cfRule type="top10" dxfId="3495" priority="778" bottom="1" rank="3"/>
    <cfRule type="top10" dxfId="3494" priority="779" bottom="1" rank="4"/>
  </conditionalFormatting>
  <conditionalFormatting sqref="M31 A31">
    <cfRule type="duplicateValues" dxfId="3493" priority="775"/>
  </conditionalFormatting>
  <conditionalFormatting sqref="B32:K32">
    <cfRule type="top10" dxfId="3492" priority="771" bottom="1" rank="1"/>
    <cfRule type="top10" dxfId="3491" priority="772" bottom="1" rank="2"/>
    <cfRule type="top10" dxfId="3490" priority="773" bottom="1" rank="3"/>
    <cfRule type="top10" dxfId="3489" priority="774" bottom="1" rank="4"/>
  </conditionalFormatting>
  <conditionalFormatting sqref="M32 A32">
    <cfRule type="duplicateValues" dxfId="3488" priority="770"/>
  </conditionalFormatting>
  <conditionalFormatting sqref="B33:K33">
    <cfRule type="top10" dxfId="3487" priority="766" bottom="1" rank="1"/>
    <cfRule type="top10" dxfId="3486" priority="767" bottom="1" rank="2"/>
    <cfRule type="top10" dxfId="3485" priority="768" bottom="1" rank="3"/>
    <cfRule type="top10" dxfId="3484" priority="769" bottom="1" rank="4"/>
  </conditionalFormatting>
  <conditionalFormatting sqref="M33 A33">
    <cfRule type="duplicateValues" dxfId="3483" priority="765"/>
  </conditionalFormatting>
  <conditionalFormatting sqref="B34:K34">
    <cfRule type="top10" dxfId="3482" priority="761" bottom="1" rank="1"/>
    <cfRule type="top10" dxfId="3481" priority="762" bottom="1" rank="2"/>
    <cfRule type="top10" dxfId="3480" priority="763" bottom="1" rank="3"/>
    <cfRule type="top10" dxfId="3479" priority="764" bottom="1" rank="4"/>
  </conditionalFormatting>
  <conditionalFormatting sqref="M34 A34">
    <cfRule type="duplicateValues" dxfId="3478" priority="760"/>
  </conditionalFormatting>
  <conditionalFormatting sqref="B35:K35">
    <cfRule type="top10" dxfId="3477" priority="756" bottom="1" rank="1"/>
    <cfRule type="top10" dxfId="3476" priority="757" bottom="1" rank="2"/>
    <cfRule type="top10" dxfId="3475" priority="758" bottom="1" rank="3"/>
    <cfRule type="top10" dxfId="3474" priority="759" bottom="1" rank="4"/>
  </conditionalFormatting>
  <conditionalFormatting sqref="M35 A35">
    <cfRule type="duplicateValues" dxfId="3473" priority="755"/>
  </conditionalFormatting>
  <conditionalFormatting sqref="B36:K36">
    <cfRule type="top10" dxfId="3472" priority="751" bottom="1" rank="1"/>
    <cfRule type="top10" dxfId="3471" priority="752" bottom="1" rank="2"/>
    <cfRule type="top10" dxfId="3470" priority="753" bottom="1" rank="3"/>
    <cfRule type="top10" dxfId="3469" priority="754" bottom="1" rank="4"/>
  </conditionalFormatting>
  <conditionalFormatting sqref="M36 A36">
    <cfRule type="duplicateValues" dxfId="3468" priority="750"/>
  </conditionalFormatting>
  <conditionalFormatting sqref="B37:K37">
    <cfRule type="top10" dxfId="3467" priority="746" bottom="1" rank="1"/>
    <cfRule type="top10" dxfId="3466" priority="747" bottom="1" rank="2"/>
    <cfRule type="top10" dxfId="3465" priority="748" bottom="1" rank="3"/>
    <cfRule type="top10" dxfId="3464" priority="749" bottom="1" rank="4"/>
  </conditionalFormatting>
  <conditionalFormatting sqref="M37 A37">
    <cfRule type="duplicateValues" dxfId="3463" priority="745"/>
  </conditionalFormatting>
  <conditionalFormatting sqref="B38:K38">
    <cfRule type="top10" dxfId="3462" priority="741" bottom="1" rank="1"/>
    <cfRule type="top10" dxfId="3461" priority="742" bottom="1" rank="2"/>
    <cfRule type="top10" dxfId="3460" priority="743" bottom="1" rank="3"/>
    <cfRule type="top10" dxfId="3459" priority="744" bottom="1" rank="4"/>
  </conditionalFormatting>
  <conditionalFormatting sqref="M38 A38">
    <cfRule type="duplicateValues" dxfId="3458" priority="740"/>
  </conditionalFormatting>
  <conditionalFormatting sqref="B39:K39">
    <cfRule type="top10" dxfId="3457" priority="736" bottom="1" rank="1"/>
    <cfRule type="top10" dxfId="3456" priority="737" bottom="1" rank="2"/>
    <cfRule type="top10" dxfId="3455" priority="738" bottom="1" rank="3"/>
    <cfRule type="top10" dxfId="3454" priority="739" bottom="1" rank="4"/>
  </conditionalFormatting>
  <conditionalFormatting sqref="M39 A39">
    <cfRule type="duplicateValues" dxfId="3453" priority="735"/>
  </conditionalFormatting>
  <conditionalFormatting sqref="B40:K40">
    <cfRule type="top10" dxfId="3452" priority="731" bottom="1" rank="1"/>
    <cfRule type="top10" dxfId="3451" priority="732" bottom="1" rank="2"/>
    <cfRule type="top10" dxfId="3450" priority="733" bottom="1" rank="3"/>
    <cfRule type="top10" dxfId="3449" priority="734" bottom="1" rank="4"/>
  </conditionalFormatting>
  <conditionalFormatting sqref="M40 A40">
    <cfRule type="duplicateValues" dxfId="3448" priority="730"/>
  </conditionalFormatting>
  <conditionalFormatting sqref="B41:K41">
    <cfRule type="top10" dxfId="3447" priority="726" bottom="1" rank="1"/>
    <cfRule type="top10" dxfId="3446" priority="727" bottom="1" rank="2"/>
    <cfRule type="top10" dxfId="3445" priority="728" bottom="1" rank="3"/>
    <cfRule type="top10" dxfId="3444" priority="729" bottom="1" rank="4"/>
  </conditionalFormatting>
  <conditionalFormatting sqref="M41 A41">
    <cfRule type="duplicateValues" dxfId="3443" priority="725"/>
  </conditionalFormatting>
  <conditionalFormatting sqref="B42:K42">
    <cfRule type="top10" dxfId="3442" priority="721" bottom="1" rank="1"/>
    <cfRule type="top10" dxfId="3441" priority="722" bottom="1" rank="2"/>
    <cfRule type="top10" dxfId="3440" priority="723" bottom="1" rank="3"/>
    <cfRule type="top10" dxfId="3439" priority="724" bottom="1" rank="4"/>
  </conditionalFormatting>
  <conditionalFormatting sqref="M42 A42">
    <cfRule type="duplicateValues" dxfId="3438" priority="720"/>
  </conditionalFormatting>
  <conditionalFormatting sqref="B43:K43">
    <cfRule type="top10" dxfId="3437" priority="716" bottom="1" rank="1"/>
    <cfRule type="top10" dxfId="3436" priority="717" bottom="1" rank="2"/>
    <cfRule type="top10" dxfId="3435" priority="718" bottom="1" rank="3"/>
    <cfRule type="top10" dxfId="3434" priority="719" bottom="1" rank="4"/>
  </conditionalFormatting>
  <conditionalFormatting sqref="M43 A43">
    <cfRule type="duplicateValues" dxfId="3433" priority="715"/>
  </conditionalFormatting>
  <conditionalFormatting sqref="B44:K44">
    <cfRule type="top10" dxfId="3432" priority="711" bottom="1" rank="1"/>
    <cfRule type="top10" dxfId="3431" priority="712" bottom="1" rank="2"/>
    <cfRule type="top10" dxfId="3430" priority="713" bottom="1" rank="3"/>
    <cfRule type="top10" dxfId="3429" priority="714" bottom="1" rank="4"/>
  </conditionalFormatting>
  <conditionalFormatting sqref="M44 A44">
    <cfRule type="duplicateValues" dxfId="3428" priority="710"/>
  </conditionalFormatting>
  <conditionalFormatting sqref="B45:K45">
    <cfRule type="top10" dxfId="3427" priority="706" bottom="1" rank="1"/>
    <cfRule type="top10" dxfId="3426" priority="707" bottom="1" rank="2"/>
    <cfRule type="top10" dxfId="3425" priority="708" bottom="1" rank="3"/>
    <cfRule type="top10" dxfId="3424" priority="709" bottom="1" rank="4"/>
  </conditionalFormatting>
  <conditionalFormatting sqref="M45 A45">
    <cfRule type="duplicateValues" dxfId="3423" priority="705"/>
  </conditionalFormatting>
  <conditionalFormatting sqref="B46:K46">
    <cfRule type="top10" dxfId="3422" priority="701" bottom="1" rank="1"/>
    <cfRule type="top10" dxfId="3421" priority="702" bottom="1" rank="2"/>
    <cfRule type="top10" dxfId="3420" priority="703" bottom="1" rank="3"/>
    <cfRule type="top10" dxfId="3419" priority="704" bottom="1" rank="4"/>
  </conditionalFormatting>
  <conditionalFormatting sqref="M46 A46">
    <cfRule type="duplicateValues" dxfId="3418" priority="700"/>
  </conditionalFormatting>
  <conditionalFormatting sqref="B47:K47">
    <cfRule type="top10" dxfId="3417" priority="696" bottom="1" rank="1"/>
    <cfRule type="top10" dxfId="3416" priority="697" bottom="1" rank="2"/>
    <cfRule type="top10" dxfId="3415" priority="698" bottom="1" rank="3"/>
    <cfRule type="top10" dxfId="3414" priority="699" bottom="1" rank="4"/>
  </conditionalFormatting>
  <conditionalFormatting sqref="M47 A47">
    <cfRule type="duplicateValues" dxfId="3413" priority="695"/>
  </conditionalFormatting>
  <conditionalFormatting sqref="B48:K48">
    <cfRule type="top10" dxfId="3412" priority="691" bottom="1" rank="1"/>
    <cfRule type="top10" dxfId="3411" priority="692" bottom="1" rank="2"/>
    <cfRule type="top10" dxfId="3410" priority="693" bottom="1" rank="3"/>
    <cfRule type="top10" dxfId="3409" priority="694" bottom="1" rank="4"/>
  </conditionalFormatting>
  <conditionalFormatting sqref="M48 A48">
    <cfRule type="duplicateValues" dxfId="3408" priority="690"/>
  </conditionalFormatting>
  <conditionalFormatting sqref="B49:K49">
    <cfRule type="top10" dxfId="3407" priority="686" bottom="1" rank="1"/>
    <cfRule type="top10" dxfId="3406" priority="687" bottom="1" rank="2"/>
    <cfRule type="top10" dxfId="3405" priority="688" bottom="1" rank="3"/>
    <cfRule type="top10" dxfId="3404" priority="689" bottom="1" rank="4"/>
  </conditionalFormatting>
  <conditionalFormatting sqref="M49 A49">
    <cfRule type="duplicateValues" dxfId="3403" priority="685"/>
  </conditionalFormatting>
  <conditionalFormatting sqref="B50:K50">
    <cfRule type="top10" dxfId="3402" priority="681" bottom="1" rank="1"/>
    <cfRule type="top10" dxfId="3401" priority="682" bottom="1" rank="2"/>
    <cfRule type="top10" dxfId="3400" priority="683" bottom="1" rank="3"/>
    <cfRule type="top10" dxfId="3399" priority="684" bottom="1" rank="4"/>
  </conditionalFormatting>
  <conditionalFormatting sqref="M50 A50">
    <cfRule type="duplicateValues" dxfId="3398" priority="680"/>
  </conditionalFormatting>
  <conditionalFormatting sqref="B51:K51">
    <cfRule type="top10" dxfId="3397" priority="676" bottom="1" rank="1"/>
    <cfRule type="top10" dxfId="3396" priority="677" bottom="1" rank="2"/>
    <cfRule type="top10" dxfId="3395" priority="678" bottom="1" rank="3"/>
    <cfRule type="top10" dxfId="3394" priority="679" bottom="1" rank="4"/>
  </conditionalFormatting>
  <conditionalFormatting sqref="M51 A51">
    <cfRule type="duplicateValues" dxfId="3393" priority="675"/>
  </conditionalFormatting>
  <conditionalFormatting sqref="B52:K52">
    <cfRule type="top10" dxfId="3392" priority="671" bottom="1" rank="1"/>
    <cfRule type="top10" dxfId="3391" priority="672" bottom="1" rank="2"/>
    <cfRule type="top10" dxfId="3390" priority="673" bottom="1" rank="3"/>
    <cfRule type="top10" dxfId="3389" priority="674" bottom="1" rank="4"/>
  </conditionalFormatting>
  <conditionalFormatting sqref="M52 A52">
    <cfRule type="duplicateValues" dxfId="3388" priority="670"/>
  </conditionalFormatting>
  <conditionalFormatting sqref="B53:K53">
    <cfRule type="top10" dxfId="3387" priority="666" bottom="1" rank="1"/>
    <cfRule type="top10" dxfId="3386" priority="667" bottom="1" rank="2"/>
    <cfRule type="top10" dxfId="3385" priority="668" bottom="1" rank="3"/>
    <cfRule type="top10" dxfId="3384" priority="669" bottom="1" rank="4"/>
  </conditionalFormatting>
  <conditionalFormatting sqref="M53 A53">
    <cfRule type="duplicateValues" dxfId="3383" priority="665"/>
  </conditionalFormatting>
  <conditionalFormatting sqref="B54:K54">
    <cfRule type="top10" dxfId="3382" priority="661" bottom="1" rank="1"/>
    <cfRule type="top10" dxfId="3381" priority="662" bottom="1" rank="2"/>
    <cfRule type="top10" dxfId="3380" priority="663" bottom="1" rank="3"/>
    <cfRule type="top10" dxfId="3379" priority="664" bottom="1" rank="4"/>
  </conditionalFormatting>
  <conditionalFormatting sqref="M54 A54">
    <cfRule type="duplicateValues" dxfId="3378" priority="660"/>
  </conditionalFormatting>
  <conditionalFormatting sqref="B55:K55">
    <cfRule type="top10" dxfId="3377" priority="656" bottom="1" rank="1"/>
    <cfRule type="top10" dxfId="3376" priority="657" bottom="1" rank="2"/>
    <cfRule type="top10" dxfId="3375" priority="658" bottom="1" rank="3"/>
    <cfRule type="top10" dxfId="3374" priority="659" bottom="1" rank="4"/>
  </conditionalFormatting>
  <conditionalFormatting sqref="M55 A55">
    <cfRule type="duplicateValues" dxfId="3373" priority="655"/>
  </conditionalFormatting>
  <conditionalFormatting sqref="B56:K56">
    <cfRule type="top10" dxfId="3372" priority="651" bottom="1" rank="1"/>
    <cfRule type="top10" dxfId="3371" priority="652" bottom="1" rank="2"/>
    <cfRule type="top10" dxfId="3370" priority="653" bottom="1" rank="3"/>
    <cfRule type="top10" dxfId="3369" priority="654" bottom="1" rank="4"/>
  </conditionalFormatting>
  <conditionalFormatting sqref="M56 A56">
    <cfRule type="duplicateValues" dxfId="3368" priority="650"/>
  </conditionalFormatting>
  <conditionalFormatting sqref="B57:K57">
    <cfRule type="top10" dxfId="3367" priority="646" bottom="1" rank="1"/>
    <cfRule type="top10" dxfId="3366" priority="647" bottom="1" rank="2"/>
    <cfRule type="top10" dxfId="3365" priority="648" bottom="1" rank="3"/>
    <cfRule type="top10" dxfId="3364" priority="649" bottom="1" rank="4"/>
  </conditionalFormatting>
  <conditionalFormatting sqref="M57 A57">
    <cfRule type="duplicateValues" dxfId="3363" priority="645"/>
  </conditionalFormatting>
  <conditionalFormatting sqref="B58:K58">
    <cfRule type="top10" dxfId="3362" priority="641" bottom="1" rank="1"/>
    <cfRule type="top10" dxfId="3361" priority="642" bottom="1" rank="2"/>
    <cfRule type="top10" dxfId="3360" priority="643" bottom="1" rank="3"/>
    <cfRule type="top10" dxfId="3359" priority="644" bottom="1" rank="4"/>
  </conditionalFormatting>
  <conditionalFormatting sqref="M58 A58">
    <cfRule type="duplicateValues" dxfId="3358" priority="640"/>
  </conditionalFormatting>
  <conditionalFormatting sqref="B59:K59">
    <cfRule type="top10" dxfId="3357" priority="636" bottom="1" rank="1"/>
    <cfRule type="top10" dxfId="3356" priority="637" bottom="1" rank="2"/>
    <cfRule type="top10" dxfId="3355" priority="638" bottom="1" rank="3"/>
    <cfRule type="top10" dxfId="3354" priority="639" bottom="1" rank="4"/>
  </conditionalFormatting>
  <conditionalFormatting sqref="M59 A59">
    <cfRule type="duplicateValues" dxfId="3353" priority="635"/>
  </conditionalFormatting>
  <conditionalFormatting sqref="B60:K60">
    <cfRule type="top10" dxfId="3352" priority="631" bottom="1" rank="1"/>
    <cfRule type="top10" dxfId="3351" priority="632" bottom="1" rank="2"/>
    <cfRule type="top10" dxfId="3350" priority="633" bottom="1" rank="3"/>
    <cfRule type="top10" dxfId="3349" priority="634" bottom="1" rank="4"/>
  </conditionalFormatting>
  <conditionalFormatting sqref="M60 A60">
    <cfRule type="duplicateValues" dxfId="3348" priority="630"/>
  </conditionalFormatting>
  <conditionalFormatting sqref="B61:K61">
    <cfRule type="top10" dxfId="3347" priority="626" bottom="1" rank="1"/>
    <cfRule type="top10" dxfId="3346" priority="627" bottom="1" rank="2"/>
    <cfRule type="top10" dxfId="3345" priority="628" bottom="1" rank="3"/>
    <cfRule type="top10" dxfId="3344" priority="629" bottom="1" rank="4"/>
  </conditionalFormatting>
  <conditionalFormatting sqref="M61 A61">
    <cfRule type="duplicateValues" dxfId="3343" priority="625"/>
  </conditionalFormatting>
  <conditionalFormatting sqref="B62:K62">
    <cfRule type="top10" dxfId="3342" priority="621" bottom="1" rank="1"/>
    <cfRule type="top10" dxfId="3341" priority="622" bottom="1" rank="2"/>
    <cfRule type="top10" dxfId="3340" priority="623" bottom="1" rank="3"/>
    <cfRule type="top10" dxfId="3339" priority="624" bottom="1" rank="4"/>
  </conditionalFormatting>
  <conditionalFormatting sqref="M62 A62">
    <cfRule type="duplicateValues" dxfId="3338" priority="620"/>
  </conditionalFormatting>
  <conditionalFormatting sqref="B63:K63">
    <cfRule type="top10" dxfId="3337" priority="616" bottom="1" rank="1"/>
    <cfRule type="top10" dxfId="3336" priority="617" bottom="1" rank="2"/>
    <cfRule type="top10" dxfId="3335" priority="618" bottom="1" rank="3"/>
    <cfRule type="top10" dxfId="3334" priority="619" bottom="1" rank="4"/>
  </conditionalFormatting>
  <conditionalFormatting sqref="M63 A63">
    <cfRule type="duplicateValues" dxfId="3333" priority="615"/>
  </conditionalFormatting>
  <conditionalFormatting sqref="B64:K64">
    <cfRule type="top10" dxfId="3332" priority="611" bottom="1" rank="1"/>
    <cfRule type="top10" dxfId="3331" priority="612" bottom="1" rank="2"/>
    <cfRule type="top10" dxfId="3330" priority="613" bottom="1" rank="3"/>
    <cfRule type="top10" dxfId="3329" priority="614" bottom="1" rank="4"/>
  </conditionalFormatting>
  <conditionalFormatting sqref="M64 A64">
    <cfRule type="duplicateValues" dxfId="3328" priority="610"/>
  </conditionalFormatting>
  <conditionalFormatting sqref="B65:K65">
    <cfRule type="top10" dxfId="3327" priority="606" bottom="1" rank="1"/>
    <cfRule type="top10" dxfId="3326" priority="607" bottom="1" rank="2"/>
    <cfRule type="top10" dxfId="3325" priority="608" bottom="1" rank="3"/>
    <cfRule type="top10" dxfId="3324" priority="609" bottom="1" rank="4"/>
  </conditionalFormatting>
  <conditionalFormatting sqref="M65 A65">
    <cfRule type="duplicateValues" dxfId="3323" priority="605"/>
  </conditionalFormatting>
  <conditionalFormatting sqref="B66:K66">
    <cfRule type="top10" dxfId="3322" priority="601" bottom="1" rank="1"/>
    <cfRule type="top10" dxfId="3321" priority="602" bottom="1" rank="2"/>
    <cfRule type="top10" dxfId="3320" priority="603" bottom="1" rank="3"/>
    <cfRule type="top10" dxfId="3319" priority="604" bottom="1" rank="4"/>
  </conditionalFormatting>
  <conditionalFormatting sqref="M66 A66">
    <cfRule type="duplicateValues" dxfId="3318" priority="600"/>
  </conditionalFormatting>
  <conditionalFormatting sqref="B67:K67">
    <cfRule type="top10" dxfId="3317" priority="596" bottom="1" rank="1"/>
    <cfRule type="top10" dxfId="3316" priority="597" bottom="1" rank="2"/>
    <cfRule type="top10" dxfId="3315" priority="598" bottom="1" rank="3"/>
    <cfRule type="top10" dxfId="3314" priority="599" bottom="1" rank="4"/>
  </conditionalFormatting>
  <conditionalFormatting sqref="M67 A67">
    <cfRule type="duplicateValues" dxfId="3313" priority="595"/>
  </conditionalFormatting>
  <conditionalFormatting sqref="B68:K68">
    <cfRule type="top10" dxfId="3312" priority="591" bottom="1" rank="1"/>
    <cfRule type="top10" dxfId="3311" priority="592" bottom="1" rank="2"/>
    <cfRule type="top10" dxfId="3310" priority="593" bottom="1" rank="3"/>
    <cfRule type="top10" dxfId="3309" priority="594" bottom="1" rank="4"/>
  </conditionalFormatting>
  <conditionalFormatting sqref="M68 A68">
    <cfRule type="duplicateValues" dxfId="3308" priority="590"/>
  </conditionalFormatting>
  <conditionalFormatting sqref="B69:K69">
    <cfRule type="top10" dxfId="3307" priority="586" bottom="1" rank="1"/>
    <cfRule type="top10" dxfId="3306" priority="587" bottom="1" rank="2"/>
    <cfRule type="top10" dxfId="3305" priority="588" bottom="1" rank="3"/>
    <cfRule type="top10" dxfId="3304" priority="589" bottom="1" rank="4"/>
  </conditionalFormatting>
  <conditionalFormatting sqref="M69 A69">
    <cfRule type="duplicateValues" dxfId="3303" priority="585"/>
  </conditionalFormatting>
  <conditionalFormatting sqref="B70:K70">
    <cfRule type="top10" dxfId="3302" priority="581" bottom="1" rank="1"/>
    <cfRule type="top10" dxfId="3301" priority="582" bottom="1" rank="2"/>
    <cfRule type="top10" dxfId="3300" priority="583" bottom="1" rank="3"/>
    <cfRule type="top10" dxfId="3299" priority="584" bottom="1" rank="4"/>
  </conditionalFormatting>
  <conditionalFormatting sqref="M70 A70">
    <cfRule type="duplicateValues" dxfId="3298" priority="580"/>
  </conditionalFormatting>
  <conditionalFormatting sqref="B71:K71">
    <cfRule type="top10" dxfId="3297" priority="576" bottom="1" rank="1"/>
    <cfRule type="top10" dxfId="3296" priority="577" bottom="1" rank="2"/>
    <cfRule type="top10" dxfId="3295" priority="578" bottom="1" rank="3"/>
    <cfRule type="top10" dxfId="3294" priority="579" bottom="1" rank="4"/>
  </conditionalFormatting>
  <conditionalFormatting sqref="M71 A71">
    <cfRule type="duplicateValues" dxfId="3293" priority="575"/>
  </conditionalFormatting>
  <conditionalFormatting sqref="B72:K72">
    <cfRule type="top10" dxfId="3292" priority="571" bottom="1" rank="1"/>
    <cfRule type="top10" dxfId="3291" priority="572" bottom="1" rank="2"/>
    <cfRule type="top10" dxfId="3290" priority="573" bottom="1" rank="3"/>
    <cfRule type="top10" dxfId="3289" priority="574" bottom="1" rank="4"/>
  </conditionalFormatting>
  <conditionalFormatting sqref="M72 A72">
    <cfRule type="duplicateValues" dxfId="3288" priority="570"/>
  </conditionalFormatting>
  <conditionalFormatting sqref="B73:K73">
    <cfRule type="top10" dxfId="3287" priority="566" bottom="1" rank="1"/>
    <cfRule type="top10" dxfId="3286" priority="567" bottom="1" rank="2"/>
    <cfRule type="top10" dxfId="3285" priority="568" bottom="1" rank="3"/>
    <cfRule type="top10" dxfId="3284" priority="569" bottom="1" rank="4"/>
  </conditionalFormatting>
  <conditionalFormatting sqref="M73 A73">
    <cfRule type="duplicateValues" dxfId="3283" priority="565"/>
  </conditionalFormatting>
  <conditionalFormatting sqref="B74:K74">
    <cfRule type="top10" dxfId="3282" priority="561" bottom="1" rank="1"/>
    <cfRule type="top10" dxfId="3281" priority="562" bottom="1" rank="2"/>
    <cfRule type="top10" dxfId="3280" priority="563" bottom="1" rank="3"/>
    <cfRule type="top10" dxfId="3279" priority="564" bottom="1" rank="4"/>
  </conditionalFormatting>
  <conditionalFormatting sqref="M74 A74">
    <cfRule type="duplicateValues" dxfId="3278" priority="560"/>
  </conditionalFormatting>
  <conditionalFormatting sqref="B75:K75">
    <cfRule type="top10" dxfId="3277" priority="556" bottom="1" rank="1"/>
    <cfRule type="top10" dxfId="3276" priority="557" bottom="1" rank="2"/>
    <cfRule type="top10" dxfId="3275" priority="558" bottom="1" rank="3"/>
    <cfRule type="top10" dxfId="3274" priority="559" bottom="1" rank="4"/>
  </conditionalFormatting>
  <conditionalFormatting sqref="M75 A75">
    <cfRule type="duplicateValues" dxfId="3273" priority="555"/>
  </conditionalFormatting>
  <conditionalFormatting sqref="B76:K76">
    <cfRule type="top10" dxfId="3272" priority="551" bottom="1" rank="1"/>
    <cfRule type="top10" dxfId="3271" priority="552" bottom="1" rank="2"/>
    <cfRule type="top10" dxfId="3270" priority="553" bottom="1" rank="3"/>
    <cfRule type="top10" dxfId="3269" priority="554" bottom="1" rank="4"/>
  </conditionalFormatting>
  <conditionalFormatting sqref="M76 A76">
    <cfRule type="duplicateValues" dxfId="3268" priority="550"/>
  </conditionalFormatting>
  <conditionalFormatting sqref="B77:K77">
    <cfRule type="top10" dxfId="3267" priority="546" bottom="1" rank="1"/>
    <cfRule type="top10" dxfId="3266" priority="547" bottom="1" rank="2"/>
    <cfRule type="top10" dxfId="3265" priority="548" bottom="1" rank="3"/>
    <cfRule type="top10" dxfId="3264" priority="549" bottom="1" rank="4"/>
  </conditionalFormatting>
  <conditionalFormatting sqref="M77 A77">
    <cfRule type="duplicateValues" dxfId="3263" priority="545"/>
  </conditionalFormatting>
  <conditionalFormatting sqref="B78:K78">
    <cfRule type="top10" dxfId="3262" priority="541" bottom="1" rank="1"/>
    <cfRule type="top10" dxfId="3261" priority="542" bottom="1" rank="2"/>
    <cfRule type="top10" dxfId="3260" priority="543" bottom="1" rank="3"/>
    <cfRule type="top10" dxfId="3259" priority="544" bottom="1" rank="4"/>
  </conditionalFormatting>
  <conditionalFormatting sqref="M78 A78">
    <cfRule type="duplicateValues" dxfId="3258" priority="540"/>
  </conditionalFormatting>
  <conditionalFormatting sqref="B79:K79">
    <cfRule type="top10" dxfId="3257" priority="536" bottom="1" rank="1"/>
    <cfRule type="top10" dxfId="3256" priority="537" bottom="1" rank="2"/>
    <cfRule type="top10" dxfId="3255" priority="538" bottom="1" rank="3"/>
    <cfRule type="top10" dxfId="3254" priority="539" bottom="1" rank="4"/>
  </conditionalFormatting>
  <conditionalFormatting sqref="M79 A79">
    <cfRule type="duplicateValues" dxfId="3253" priority="535"/>
  </conditionalFormatting>
  <conditionalFormatting sqref="B80:K80">
    <cfRule type="top10" dxfId="3252" priority="531" bottom="1" rank="1"/>
    <cfRule type="top10" dxfId="3251" priority="532" bottom="1" rank="2"/>
    <cfRule type="top10" dxfId="3250" priority="533" bottom="1" rank="3"/>
    <cfRule type="top10" dxfId="3249" priority="534" bottom="1" rank="4"/>
  </conditionalFormatting>
  <conditionalFormatting sqref="M80 A80">
    <cfRule type="duplicateValues" dxfId="3248" priority="530"/>
  </conditionalFormatting>
  <conditionalFormatting sqref="B81:K81">
    <cfRule type="top10" dxfId="3247" priority="526" bottom="1" rank="1"/>
    <cfRule type="top10" dxfId="3246" priority="527" bottom="1" rank="2"/>
    <cfRule type="top10" dxfId="3245" priority="528" bottom="1" rank="3"/>
    <cfRule type="top10" dxfId="3244" priority="529" bottom="1" rank="4"/>
  </conditionalFormatting>
  <conditionalFormatting sqref="M81 A81">
    <cfRule type="duplicateValues" dxfId="3243" priority="525"/>
  </conditionalFormatting>
  <conditionalFormatting sqref="B82:K82">
    <cfRule type="top10" dxfId="3242" priority="521" bottom="1" rank="1"/>
    <cfRule type="top10" dxfId="3241" priority="522" bottom="1" rank="2"/>
    <cfRule type="top10" dxfId="3240" priority="523" bottom="1" rank="3"/>
    <cfRule type="top10" dxfId="3239" priority="524" bottom="1" rank="4"/>
  </conditionalFormatting>
  <conditionalFormatting sqref="M82 A82">
    <cfRule type="duplicateValues" dxfId="3238" priority="520"/>
  </conditionalFormatting>
  <conditionalFormatting sqref="B83:K83">
    <cfRule type="top10" dxfId="3237" priority="516" bottom="1" rank="1"/>
    <cfRule type="top10" dxfId="3236" priority="517" bottom="1" rank="2"/>
    <cfRule type="top10" dxfId="3235" priority="518" bottom="1" rank="3"/>
    <cfRule type="top10" dxfId="3234" priority="519" bottom="1" rank="4"/>
  </conditionalFormatting>
  <conditionalFormatting sqref="M83 A83">
    <cfRule type="duplicateValues" dxfId="3233" priority="515"/>
  </conditionalFormatting>
  <conditionalFormatting sqref="B84:K84">
    <cfRule type="top10" dxfId="3232" priority="511" bottom="1" rank="1"/>
    <cfRule type="top10" dxfId="3231" priority="512" bottom="1" rank="2"/>
    <cfRule type="top10" dxfId="3230" priority="513" bottom="1" rank="3"/>
    <cfRule type="top10" dxfId="3229" priority="514" bottom="1" rank="4"/>
  </conditionalFormatting>
  <conditionalFormatting sqref="M84 A84">
    <cfRule type="duplicateValues" dxfId="3228" priority="510"/>
  </conditionalFormatting>
  <conditionalFormatting sqref="B85:K85">
    <cfRule type="top10" dxfId="3227" priority="506" bottom="1" rank="1"/>
    <cfRule type="top10" dxfId="3226" priority="507" bottom="1" rank="2"/>
    <cfRule type="top10" dxfId="3225" priority="508" bottom="1" rank="3"/>
    <cfRule type="top10" dxfId="3224" priority="509" bottom="1" rank="4"/>
  </conditionalFormatting>
  <conditionalFormatting sqref="M85 A85">
    <cfRule type="duplicateValues" dxfId="3223" priority="505"/>
  </conditionalFormatting>
  <conditionalFormatting sqref="B86:K86">
    <cfRule type="top10" dxfId="3222" priority="501" bottom="1" rank="1"/>
    <cfRule type="top10" dxfId="3221" priority="502" bottom="1" rank="2"/>
    <cfRule type="top10" dxfId="3220" priority="503" bottom="1" rank="3"/>
    <cfRule type="top10" dxfId="3219" priority="504" bottom="1" rank="4"/>
  </conditionalFormatting>
  <conditionalFormatting sqref="M86 A86">
    <cfRule type="duplicateValues" dxfId="3218" priority="500"/>
  </conditionalFormatting>
  <conditionalFormatting sqref="B87:K87">
    <cfRule type="top10" dxfId="3217" priority="496" bottom="1" rank="1"/>
    <cfRule type="top10" dxfId="3216" priority="497" bottom="1" rank="2"/>
    <cfRule type="top10" dxfId="3215" priority="498" bottom="1" rank="3"/>
    <cfRule type="top10" dxfId="3214" priority="499" bottom="1" rank="4"/>
  </conditionalFormatting>
  <conditionalFormatting sqref="M87 A87">
    <cfRule type="duplicateValues" dxfId="3213" priority="495"/>
  </conditionalFormatting>
  <conditionalFormatting sqref="B88:K88">
    <cfRule type="top10" dxfId="3212" priority="491" bottom="1" rank="1"/>
    <cfRule type="top10" dxfId="3211" priority="492" bottom="1" rank="2"/>
    <cfRule type="top10" dxfId="3210" priority="493" bottom="1" rank="3"/>
    <cfRule type="top10" dxfId="3209" priority="494" bottom="1" rank="4"/>
  </conditionalFormatting>
  <conditionalFormatting sqref="M88 A88">
    <cfRule type="duplicateValues" dxfId="3208" priority="490"/>
  </conditionalFormatting>
  <conditionalFormatting sqref="B89:K89">
    <cfRule type="top10" dxfId="3207" priority="486" bottom="1" rank="1"/>
    <cfRule type="top10" dxfId="3206" priority="487" bottom="1" rank="2"/>
    <cfRule type="top10" dxfId="3205" priority="488" bottom="1" rank="3"/>
    <cfRule type="top10" dxfId="3204" priority="489" bottom="1" rank="4"/>
  </conditionalFormatting>
  <conditionalFormatting sqref="M89 A89">
    <cfRule type="duplicateValues" dxfId="3203" priority="485"/>
  </conditionalFormatting>
  <conditionalFormatting sqref="B90:K90">
    <cfRule type="top10" dxfId="3202" priority="481" bottom="1" rank="1"/>
    <cfRule type="top10" dxfId="3201" priority="482" bottom="1" rank="2"/>
    <cfRule type="top10" dxfId="3200" priority="483" bottom="1" rank="3"/>
    <cfRule type="top10" dxfId="3199" priority="484" bottom="1" rank="4"/>
  </conditionalFormatting>
  <conditionalFormatting sqref="M90 A90">
    <cfRule type="duplicateValues" dxfId="3198" priority="480"/>
  </conditionalFormatting>
  <conditionalFormatting sqref="B91:K91">
    <cfRule type="top10" dxfId="3197" priority="476" bottom="1" rank="1"/>
    <cfRule type="top10" dxfId="3196" priority="477" bottom="1" rank="2"/>
    <cfRule type="top10" dxfId="3195" priority="478" bottom="1" rank="3"/>
    <cfRule type="top10" dxfId="3194" priority="479" bottom="1" rank="4"/>
  </conditionalFormatting>
  <conditionalFormatting sqref="M91 A91">
    <cfRule type="duplicateValues" dxfId="3193" priority="475"/>
  </conditionalFormatting>
  <conditionalFormatting sqref="B92:K92">
    <cfRule type="top10" dxfId="3192" priority="471" bottom="1" rank="1"/>
    <cfRule type="top10" dxfId="3191" priority="472" bottom="1" rank="2"/>
    <cfRule type="top10" dxfId="3190" priority="473" bottom="1" rank="3"/>
    <cfRule type="top10" dxfId="3189" priority="474" bottom="1" rank="4"/>
  </conditionalFormatting>
  <conditionalFormatting sqref="M92 A92">
    <cfRule type="duplicateValues" dxfId="3188" priority="470"/>
  </conditionalFormatting>
  <conditionalFormatting sqref="B93:K93">
    <cfRule type="top10" dxfId="3187" priority="466" bottom="1" rank="1"/>
    <cfRule type="top10" dxfId="3186" priority="467" bottom="1" rank="2"/>
    <cfRule type="top10" dxfId="3185" priority="468" bottom="1" rank="3"/>
    <cfRule type="top10" dxfId="3184" priority="469" bottom="1" rank="4"/>
  </conditionalFormatting>
  <conditionalFormatting sqref="M93 A93">
    <cfRule type="duplicateValues" dxfId="3183" priority="465"/>
  </conditionalFormatting>
  <conditionalFormatting sqref="B94:K94">
    <cfRule type="top10" dxfId="3182" priority="461" bottom="1" rank="1"/>
    <cfRule type="top10" dxfId="3181" priority="462" bottom="1" rank="2"/>
    <cfRule type="top10" dxfId="3180" priority="463" bottom="1" rank="3"/>
    <cfRule type="top10" dxfId="3179" priority="464" bottom="1" rank="4"/>
  </conditionalFormatting>
  <conditionalFormatting sqref="M94 A94">
    <cfRule type="duplicateValues" dxfId="3178" priority="460"/>
  </conditionalFormatting>
  <conditionalFormatting sqref="B95:K95">
    <cfRule type="top10" dxfId="3177" priority="456" bottom="1" rank="1"/>
    <cfRule type="top10" dxfId="3176" priority="457" bottom="1" rank="2"/>
    <cfRule type="top10" dxfId="3175" priority="458" bottom="1" rank="3"/>
    <cfRule type="top10" dxfId="3174" priority="459" bottom="1" rank="4"/>
  </conditionalFormatting>
  <conditionalFormatting sqref="M95 A95">
    <cfRule type="duplicateValues" dxfId="3173" priority="455"/>
  </conditionalFormatting>
  <conditionalFormatting sqref="B96:K96">
    <cfRule type="top10" dxfId="3172" priority="451" bottom="1" rank="1"/>
    <cfRule type="top10" dxfId="3171" priority="452" bottom="1" rank="2"/>
    <cfRule type="top10" dxfId="3170" priority="453" bottom="1" rank="3"/>
    <cfRule type="top10" dxfId="3169" priority="454" bottom="1" rank="4"/>
  </conditionalFormatting>
  <conditionalFormatting sqref="M96 A96">
    <cfRule type="duplicateValues" dxfId="3168" priority="450"/>
  </conditionalFormatting>
  <conditionalFormatting sqref="B97:K97">
    <cfRule type="top10" dxfId="3167" priority="446" bottom="1" rank="1"/>
    <cfRule type="top10" dxfId="3166" priority="447" bottom="1" rank="2"/>
    <cfRule type="top10" dxfId="3165" priority="448" bottom="1" rank="3"/>
    <cfRule type="top10" dxfId="3164" priority="449" bottom="1" rank="4"/>
  </conditionalFormatting>
  <conditionalFormatting sqref="M97 A97">
    <cfRule type="duplicateValues" dxfId="3163" priority="445"/>
  </conditionalFormatting>
  <conditionalFormatting sqref="B98:K98">
    <cfRule type="top10" dxfId="3162" priority="441" bottom="1" rank="1"/>
    <cfRule type="top10" dxfId="3161" priority="442" bottom="1" rank="2"/>
    <cfRule type="top10" dxfId="3160" priority="443" bottom="1" rank="3"/>
    <cfRule type="top10" dxfId="3159" priority="444" bottom="1" rank="4"/>
  </conditionalFormatting>
  <conditionalFormatting sqref="M98 A98">
    <cfRule type="duplicateValues" dxfId="3158" priority="440"/>
  </conditionalFormatting>
  <conditionalFormatting sqref="B99:K99">
    <cfRule type="top10" dxfId="3157" priority="436" bottom="1" rank="1"/>
    <cfRule type="top10" dxfId="3156" priority="437" bottom="1" rank="2"/>
    <cfRule type="top10" dxfId="3155" priority="438" bottom="1" rank="3"/>
    <cfRule type="top10" dxfId="3154" priority="439" bottom="1" rank="4"/>
  </conditionalFormatting>
  <conditionalFormatting sqref="M99 A99">
    <cfRule type="duplicateValues" dxfId="3153" priority="435"/>
  </conditionalFormatting>
  <conditionalFormatting sqref="B100:K100">
    <cfRule type="top10" dxfId="3152" priority="431" bottom="1" rank="1"/>
    <cfRule type="top10" dxfId="3151" priority="432" bottom="1" rank="2"/>
    <cfRule type="top10" dxfId="3150" priority="433" bottom="1" rank="3"/>
    <cfRule type="top10" dxfId="3149" priority="434" bottom="1" rank="4"/>
  </conditionalFormatting>
  <conditionalFormatting sqref="M100 A100">
    <cfRule type="duplicateValues" dxfId="3148" priority="430"/>
  </conditionalFormatting>
  <conditionalFormatting sqref="B101:K101">
    <cfRule type="top10" dxfId="3147" priority="426" bottom="1" rank="1"/>
    <cfRule type="top10" dxfId="3146" priority="427" bottom="1" rank="2"/>
    <cfRule type="top10" dxfId="3145" priority="428" bottom="1" rank="3"/>
    <cfRule type="top10" dxfId="3144" priority="429" bottom="1" rank="4"/>
  </conditionalFormatting>
  <conditionalFormatting sqref="M101 A101">
    <cfRule type="duplicateValues" dxfId="3143" priority="425"/>
  </conditionalFormatting>
  <conditionalFormatting sqref="B102:K102">
    <cfRule type="top10" dxfId="3142" priority="421" bottom="1" rank="1"/>
    <cfRule type="top10" dxfId="3141" priority="422" bottom="1" rank="2"/>
    <cfRule type="top10" dxfId="3140" priority="423" bottom="1" rank="3"/>
    <cfRule type="top10" dxfId="3139" priority="424" bottom="1" rank="4"/>
  </conditionalFormatting>
  <conditionalFormatting sqref="M102 A102">
    <cfRule type="duplicateValues" dxfId="3138" priority="420"/>
  </conditionalFormatting>
  <conditionalFormatting sqref="B103:K103">
    <cfRule type="top10" dxfId="3137" priority="416" bottom="1" rank="1"/>
    <cfRule type="top10" dxfId="3136" priority="417" bottom="1" rank="2"/>
    <cfRule type="top10" dxfId="3135" priority="418" bottom="1" rank="3"/>
    <cfRule type="top10" dxfId="3134" priority="419" bottom="1" rank="4"/>
  </conditionalFormatting>
  <conditionalFormatting sqref="M103 A103">
    <cfRule type="duplicateValues" dxfId="3133" priority="415"/>
  </conditionalFormatting>
  <conditionalFormatting sqref="B104:K104">
    <cfRule type="top10" dxfId="3132" priority="411" bottom="1" rank="1"/>
    <cfRule type="top10" dxfId="3131" priority="412" bottom="1" rank="2"/>
    <cfRule type="top10" dxfId="3130" priority="413" bottom="1" rank="3"/>
    <cfRule type="top10" dxfId="3129" priority="414" bottom="1" rank="4"/>
  </conditionalFormatting>
  <conditionalFormatting sqref="M104 A104">
    <cfRule type="duplicateValues" dxfId="3128" priority="410"/>
  </conditionalFormatting>
  <conditionalFormatting sqref="B105:K105">
    <cfRule type="top10" dxfId="3127" priority="406" bottom="1" rank="1"/>
    <cfRule type="top10" dxfId="3126" priority="407" bottom="1" rank="2"/>
    <cfRule type="top10" dxfId="3125" priority="408" bottom="1" rank="3"/>
    <cfRule type="top10" dxfId="3124" priority="409" bottom="1" rank="4"/>
  </conditionalFormatting>
  <conditionalFormatting sqref="M105 A105">
    <cfRule type="duplicateValues" dxfId="3123" priority="405"/>
  </conditionalFormatting>
  <conditionalFormatting sqref="N7">
    <cfRule type="duplicateValues" dxfId="3122" priority="404"/>
  </conditionalFormatting>
  <conditionalFormatting sqref="N8">
    <cfRule type="duplicateValues" dxfId="3121" priority="403"/>
  </conditionalFormatting>
  <conditionalFormatting sqref="N9">
    <cfRule type="duplicateValues" dxfId="3120" priority="402"/>
  </conditionalFormatting>
  <conditionalFormatting sqref="N10">
    <cfRule type="duplicateValues" dxfId="3119" priority="401"/>
  </conditionalFormatting>
  <conditionalFormatting sqref="N11">
    <cfRule type="duplicateValues" dxfId="3118" priority="400"/>
  </conditionalFormatting>
  <conditionalFormatting sqref="N12">
    <cfRule type="duplicateValues" dxfId="3117" priority="399"/>
  </conditionalFormatting>
  <conditionalFormatting sqref="N13">
    <cfRule type="duplicateValues" dxfId="3116" priority="398"/>
  </conditionalFormatting>
  <conditionalFormatting sqref="N14">
    <cfRule type="duplicateValues" dxfId="3115" priority="397"/>
  </conditionalFormatting>
  <conditionalFormatting sqref="N15">
    <cfRule type="duplicateValues" dxfId="3114" priority="396"/>
  </conditionalFormatting>
  <conditionalFormatting sqref="N16">
    <cfRule type="duplicateValues" dxfId="3113" priority="395"/>
  </conditionalFormatting>
  <conditionalFormatting sqref="N17">
    <cfRule type="duplicateValues" dxfId="3112" priority="394"/>
  </conditionalFormatting>
  <conditionalFormatting sqref="N18">
    <cfRule type="duplicateValues" dxfId="3111" priority="393"/>
  </conditionalFormatting>
  <conditionalFormatting sqref="N19">
    <cfRule type="duplicateValues" dxfId="3110" priority="392"/>
  </conditionalFormatting>
  <conditionalFormatting sqref="N20">
    <cfRule type="duplicateValues" dxfId="3109" priority="391"/>
  </conditionalFormatting>
  <conditionalFormatting sqref="N21">
    <cfRule type="duplicateValues" dxfId="3108" priority="390"/>
  </conditionalFormatting>
  <conditionalFormatting sqref="N22">
    <cfRule type="duplicateValues" dxfId="3107" priority="389"/>
  </conditionalFormatting>
  <conditionalFormatting sqref="N23">
    <cfRule type="duplicateValues" dxfId="3106" priority="388"/>
  </conditionalFormatting>
  <conditionalFormatting sqref="N24">
    <cfRule type="duplicateValues" dxfId="3105" priority="387"/>
  </conditionalFormatting>
  <conditionalFormatting sqref="N25">
    <cfRule type="duplicateValues" dxfId="3104" priority="386"/>
  </conditionalFormatting>
  <conditionalFormatting sqref="N26">
    <cfRule type="duplicateValues" dxfId="3103" priority="385"/>
  </conditionalFormatting>
  <conditionalFormatting sqref="N27">
    <cfRule type="duplicateValues" dxfId="3102" priority="384"/>
  </conditionalFormatting>
  <conditionalFormatting sqref="N28">
    <cfRule type="duplicateValues" dxfId="3101" priority="383"/>
  </conditionalFormatting>
  <conditionalFormatting sqref="N29">
    <cfRule type="duplicateValues" dxfId="3100" priority="382"/>
  </conditionalFormatting>
  <conditionalFormatting sqref="N30">
    <cfRule type="duplicateValues" dxfId="3099" priority="381"/>
  </conditionalFormatting>
  <conditionalFormatting sqref="N31">
    <cfRule type="duplicateValues" dxfId="3098" priority="380"/>
  </conditionalFormatting>
  <conditionalFormatting sqref="N32">
    <cfRule type="duplicateValues" dxfId="3097" priority="379"/>
  </conditionalFormatting>
  <conditionalFormatting sqref="N33">
    <cfRule type="duplicateValues" dxfId="3096" priority="378"/>
  </conditionalFormatting>
  <conditionalFormatting sqref="N34">
    <cfRule type="duplicateValues" dxfId="3095" priority="377"/>
  </conditionalFormatting>
  <conditionalFormatting sqref="N35">
    <cfRule type="duplicateValues" dxfId="3094" priority="376"/>
  </conditionalFormatting>
  <conditionalFormatting sqref="N36">
    <cfRule type="duplicateValues" dxfId="3093" priority="375"/>
  </conditionalFormatting>
  <conditionalFormatting sqref="N37">
    <cfRule type="duplicateValues" dxfId="3092" priority="374"/>
  </conditionalFormatting>
  <conditionalFormatting sqref="N38">
    <cfRule type="duplicateValues" dxfId="3091" priority="373"/>
  </conditionalFormatting>
  <conditionalFormatting sqref="N39">
    <cfRule type="duplicateValues" dxfId="3090" priority="372"/>
  </conditionalFormatting>
  <conditionalFormatting sqref="N40">
    <cfRule type="duplicateValues" dxfId="3089" priority="371"/>
  </conditionalFormatting>
  <conditionalFormatting sqref="N41">
    <cfRule type="duplicateValues" dxfId="3088" priority="370"/>
  </conditionalFormatting>
  <conditionalFormatting sqref="N42">
    <cfRule type="duplicateValues" dxfId="3087" priority="369"/>
  </conditionalFormatting>
  <conditionalFormatting sqref="N43">
    <cfRule type="duplicateValues" dxfId="3086" priority="368"/>
  </conditionalFormatting>
  <conditionalFormatting sqref="N44">
    <cfRule type="duplicateValues" dxfId="3085" priority="367"/>
  </conditionalFormatting>
  <conditionalFormatting sqref="N45">
    <cfRule type="duplicateValues" dxfId="3084" priority="366"/>
  </conditionalFormatting>
  <conditionalFormatting sqref="N46">
    <cfRule type="duplicateValues" dxfId="3083" priority="365"/>
  </conditionalFormatting>
  <conditionalFormatting sqref="N47">
    <cfRule type="duplicateValues" dxfId="3082" priority="364"/>
  </conditionalFormatting>
  <conditionalFormatting sqref="N48">
    <cfRule type="duplicateValues" dxfId="3081" priority="363"/>
  </conditionalFormatting>
  <conditionalFormatting sqref="N49">
    <cfRule type="duplicateValues" dxfId="3080" priority="362"/>
  </conditionalFormatting>
  <conditionalFormatting sqref="N50">
    <cfRule type="duplicateValues" dxfId="3079" priority="361"/>
  </conditionalFormatting>
  <conditionalFormatting sqref="N51">
    <cfRule type="duplicateValues" dxfId="3078" priority="360"/>
  </conditionalFormatting>
  <conditionalFormatting sqref="N52">
    <cfRule type="duplicateValues" dxfId="3077" priority="359"/>
  </conditionalFormatting>
  <conditionalFormatting sqref="N53">
    <cfRule type="duplicateValues" dxfId="3076" priority="358"/>
  </conditionalFormatting>
  <conditionalFormatting sqref="N54">
    <cfRule type="duplicateValues" dxfId="3075" priority="357"/>
  </conditionalFormatting>
  <conditionalFormatting sqref="N55">
    <cfRule type="duplicateValues" dxfId="3074" priority="356"/>
  </conditionalFormatting>
  <conditionalFormatting sqref="N56">
    <cfRule type="duplicateValues" dxfId="3073" priority="355"/>
  </conditionalFormatting>
  <conditionalFormatting sqref="N57">
    <cfRule type="duplicateValues" dxfId="3072" priority="354"/>
  </conditionalFormatting>
  <conditionalFormatting sqref="N58">
    <cfRule type="duplicateValues" dxfId="3071" priority="353"/>
  </conditionalFormatting>
  <conditionalFormatting sqref="N59">
    <cfRule type="duplicateValues" dxfId="3070" priority="352"/>
  </conditionalFormatting>
  <conditionalFormatting sqref="N60">
    <cfRule type="duplicateValues" dxfId="3069" priority="351"/>
  </conditionalFormatting>
  <conditionalFormatting sqref="N61">
    <cfRule type="duplicateValues" dxfId="3068" priority="350"/>
  </conditionalFormatting>
  <conditionalFormatting sqref="N62">
    <cfRule type="duplicateValues" dxfId="3067" priority="349"/>
  </conditionalFormatting>
  <conditionalFormatting sqref="N63">
    <cfRule type="duplicateValues" dxfId="3066" priority="348"/>
  </conditionalFormatting>
  <conditionalFormatting sqref="N64">
    <cfRule type="duplicateValues" dxfId="3065" priority="347"/>
  </conditionalFormatting>
  <conditionalFormatting sqref="N65">
    <cfRule type="duplicateValues" dxfId="3064" priority="346"/>
  </conditionalFormatting>
  <conditionalFormatting sqref="N66">
    <cfRule type="duplicateValues" dxfId="3063" priority="345"/>
  </conditionalFormatting>
  <conditionalFormatting sqref="N67">
    <cfRule type="duplicateValues" dxfId="3062" priority="344"/>
  </conditionalFormatting>
  <conditionalFormatting sqref="N68">
    <cfRule type="duplicateValues" dxfId="3061" priority="343"/>
  </conditionalFormatting>
  <conditionalFormatting sqref="N69">
    <cfRule type="duplicateValues" dxfId="3060" priority="342"/>
  </conditionalFormatting>
  <conditionalFormatting sqref="N70">
    <cfRule type="duplicateValues" dxfId="3059" priority="341"/>
  </conditionalFormatting>
  <conditionalFormatting sqref="N71">
    <cfRule type="duplicateValues" dxfId="3058" priority="340"/>
  </conditionalFormatting>
  <conditionalFormatting sqref="N72">
    <cfRule type="duplicateValues" dxfId="3057" priority="339"/>
  </conditionalFormatting>
  <conditionalFormatting sqref="N73">
    <cfRule type="duplicateValues" dxfId="3056" priority="338"/>
  </conditionalFormatting>
  <conditionalFormatting sqref="N74">
    <cfRule type="duplicateValues" dxfId="3055" priority="337"/>
  </conditionalFormatting>
  <conditionalFormatting sqref="N75">
    <cfRule type="duplicateValues" dxfId="3054" priority="336"/>
  </conditionalFormatting>
  <conditionalFormatting sqref="N76">
    <cfRule type="duplicateValues" dxfId="3053" priority="335"/>
  </conditionalFormatting>
  <conditionalFormatting sqref="N77">
    <cfRule type="duplicateValues" dxfId="3052" priority="334"/>
  </conditionalFormatting>
  <conditionalFormatting sqref="N78">
    <cfRule type="duplicateValues" dxfId="3051" priority="333"/>
  </conditionalFormatting>
  <conditionalFormatting sqref="N79">
    <cfRule type="duplicateValues" dxfId="3050" priority="332"/>
  </conditionalFormatting>
  <conditionalFormatting sqref="N80">
    <cfRule type="duplicateValues" dxfId="3049" priority="331"/>
  </conditionalFormatting>
  <conditionalFormatting sqref="N81">
    <cfRule type="duplicateValues" dxfId="3048" priority="330"/>
  </conditionalFormatting>
  <conditionalFormatting sqref="N82">
    <cfRule type="duplicateValues" dxfId="3047" priority="329"/>
  </conditionalFormatting>
  <conditionalFormatting sqref="N83">
    <cfRule type="duplicateValues" dxfId="3046" priority="328"/>
  </conditionalFormatting>
  <conditionalFormatting sqref="N84">
    <cfRule type="duplicateValues" dxfId="3045" priority="327"/>
  </conditionalFormatting>
  <conditionalFormatting sqref="N85">
    <cfRule type="duplicateValues" dxfId="3044" priority="326"/>
  </conditionalFormatting>
  <conditionalFormatting sqref="N86">
    <cfRule type="duplicateValues" dxfId="3043" priority="325"/>
  </conditionalFormatting>
  <conditionalFormatting sqref="N87">
    <cfRule type="duplicateValues" dxfId="3042" priority="324"/>
  </conditionalFormatting>
  <conditionalFormatting sqref="N88">
    <cfRule type="duplicateValues" dxfId="3041" priority="323"/>
  </conditionalFormatting>
  <conditionalFormatting sqref="N89">
    <cfRule type="duplicateValues" dxfId="3040" priority="322"/>
  </conditionalFormatting>
  <conditionalFormatting sqref="N90">
    <cfRule type="duplicateValues" dxfId="3039" priority="321"/>
  </conditionalFormatting>
  <conditionalFormatting sqref="N91">
    <cfRule type="duplicateValues" dxfId="3038" priority="320"/>
  </conditionalFormatting>
  <conditionalFormatting sqref="N92">
    <cfRule type="duplicateValues" dxfId="3037" priority="319"/>
  </conditionalFormatting>
  <conditionalFormatting sqref="N93">
    <cfRule type="duplicateValues" dxfId="3036" priority="318"/>
  </conditionalFormatting>
  <conditionalFormatting sqref="N94">
    <cfRule type="duplicateValues" dxfId="3035" priority="317"/>
  </conditionalFormatting>
  <conditionalFormatting sqref="N95">
    <cfRule type="duplicateValues" dxfId="3034" priority="316"/>
  </conditionalFormatting>
  <conditionalFormatting sqref="N96">
    <cfRule type="duplicateValues" dxfId="3033" priority="315"/>
  </conditionalFormatting>
  <conditionalFormatting sqref="N97">
    <cfRule type="duplicateValues" dxfId="3032" priority="314"/>
  </conditionalFormatting>
  <conditionalFormatting sqref="N98">
    <cfRule type="duplicateValues" dxfId="3031" priority="313"/>
  </conditionalFormatting>
  <conditionalFormatting sqref="N99">
    <cfRule type="duplicateValues" dxfId="3030" priority="312"/>
  </conditionalFormatting>
  <conditionalFormatting sqref="N100">
    <cfRule type="duplicateValues" dxfId="3029" priority="311"/>
  </conditionalFormatting>
  <conditionalFormatting sqref="N101">
    <cfRule type="duplicateValues" dxfId="3028" priority="310"/>
  </conditionalFormatting>
  <conditionalFormatting sqref="N102">
    <cfRule type="duplicateValues" dxfId="3027" priority="309"/>
  </conditionalFormatting>
  <conditionalFormatting sqref="N103">
    <cfRule type="duplicateValues" dxfId="3026" priority="308"/>
  </conditionalFormatting>
  <conditionalFormatting sqref="N104">
    <cfRule type="duplicateValues" dxfId="3025" priority="307"/>
  </conditionalFormatting>
  <conditionalFormatting sqref="N105">
    <cfRule type="duplicateValues" dxfId="3024" priority="306"/>
  </conditionalFormatting>
  <conditionalFormatting sqref="M6:N105">
    <cfRule type="expression" dxfId="3023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3022" priority="303"/>
  </conditionalFormatting>
  <conditionalFormatting sqref="U7">
    <cfRule type="duplicateValues" dxfId="3021" priority="302"/>
  </conditionalFormatting>
  <conditionalFormatting sqref="U8">
    <cfRule type="duplicateValues" dxfId="3020" priority="301"/>
  </conditionalFormatting>
  <conditionalFormatting sqref="U9">
    <cfRule type="duplicateValues" dxfId="3019" priority="300"/>
  </conditionalFormatting>
  <conditionalFormatting sqref="U10">
    <cfRule type="duplicateValues" dxfId="3018" priority="299"/>
  </conditionalFormatting>
  <conditionalFormatting sqref="U11">
    <cfRule type="duplicateValues" dxfId="3017" priority="298"/>
  </conditionalFormatting>
  <conditionalFormatting sqref="U12">
    <cfRule type="duplicateValues" dxfId="3016" priority="297"/>
  </conditionalFormatting>
  <conditionalFormatting sqref="U13">
    <cfRule type="duplicateValues" dxfId="3015" priority="296"/>
  </conditionalFormatting>
  <conditionalFormatting sqref="U14">
    <cfRule type="duplicateValues" dxfId="3014" priority="295"/>
  </conditionalFormatting>
  <conditionalFormatting sqref="U15">
    <cfRule type="duplicateValues" dxfId="3013" priority="294"/>
  </conditionalFormatting>
  <conditionalFormatting sqref="U16">
    <cfRule type="duplicateValues" dxfId="3012" priority="293"/>
  </conditionalFormatting>
  <conditionalFormatting sqref="U17">
    <cfRule type="duplicateValues" dxfId="3011" priority="292"/>
  </conditionalFormatting>
  <conditionalFormatting sqref="U18">
    <cfRule type="duplicateValues" dxfId="3010" priority="291"/>
  </conditionalFormatting>
  <conditionalFormatting sqref="U19">
    <cfRule type="duplicateValues" dxfId="3009" priority="290"/>
  </conditionalFormatting>
  <conditionalFormatting sqref="U20">
    <cfRule type="duplicateValues" dxfId="3008" priority="289"/>
  </conditionalFormatting>
  <conditionalFormatting sqref="U21">
    <cfRule type="duplicateValues" dxfId="3007" priority="288"/>
  </conditionalFormatting>
  <conditionalFormatting sqref="U22">
    <cfRule type="duplicateValues" dxfId="3006" priority="287"/>
  </conditionalFormatting>
  <conditionalFormatting sqref="U23">
    <cfRule type="duplicateValues" dxfId="3005" priority="286"/>
  </conditionalFormatting>
  <conditionalFormatting sqref="U24">
    <cfRule type="duplicateValues" dxfId="3004" priority="285"/>
  </conditionalFormatting>
  <conditionalFormatting sqref="U25">
    <cfRule type="duplicateValues" dxfId="3003" priority="284"/>
  </conditionalFormatting>
  <conditionalFormatting sqref="U26">
    <cfRule type="duplicateValues" dxfId="3002" priority="283"/>
  </conditionalFormatting>
  <conditionalFormatting sqref="U27">
    <cfRule type="duplicateValues" dxfId="3001" priority="282"/>
  </conditionalFormatting>
  <conditionalFormatting sqref="U28">
    <cfRule type="duplicateValues" dxfId="3000" priority="281"/>
  </conditionalFormatting>
  <conditionalFormatting sqref="U29">
    <cfRule type="duplicateValues" dxfId="2999" priority="280"/>
  </conditionalFormatting>
  <conditionalFormatting sqref="U30">
    <cfRule type="duplicateValues" dxfId="2998" priority="279"/>
  </conditionalFormatting>
  <conditionalFormatting sqref="U31">
    <cfRule type="duplicateValues" dxfId="2997" priority="278"/>
  </conditionalFormatting>
  <conditionalFormatting sqref="U32">
    <cfRule type="duplicateValues" dxfId="2996" priority="277"/>
  </conditionalFormatting>
  <conditionalFormatting sqref="U33">
    <cfRule type="duplicateValues" dxfId="2995" priority="276"/>
  </conditionalFormatting>
  <conditionalFormatting sqref="U34">
    <cfRule type="duplicateValues" dxfId="2994" priority="275"/>
  </conditionalFormatting>
  <conditionalFormatting sqref="U35">
    <cfRule type="duplicateValues" dxfId="2993" priority="274"/>
  </conditionalFormatting>
  <conditionalFormatting sqref="U36">
    <cfRule type="duplicateValues" dxfId="2992" priority="273"/>
  </conditionalFormatting>
  <conditionalFormatting sqref="U37">
    <cfRule type="duplicateValues" dxfId="2991" priority="272"/>
  </conditionalFormatting>
  <conditionalFormatting sqref="U38">
    <cfRule type="duplicateValues" dxfId="2990" priority="271"/>
  </conditionalFormatting>
  <conditionalFormatting sqref="U39">
    <cfRule type="duplicateValues" dxfId="2989" priority="270"/>
  </conditionalFormatting>
  <conditionalFormatting sqref="U40">
    <cfRule type="duplicateValues" dxfId="2988" priority="269"/>
  </conditionalFormatting>
  <conditionalFormatting sqref="U41">
    <cfRule type="duplicateValues" dxfId="2987" priority="268"/>
  </conditionalFormatting>
  <conditionalFormatting sqref="U42">
    <cfRule type="duplicateValues" dxfId="2986" priority="267"/>
  </conditionalFormatting>
  <conditionalFormatting sqref="U43">
    <cfRule type="duplicateValues" dxfId="2985" priority="266"/>
  </conditionalFormatting>
  <conditionalFormatting sqref="U44">
    <cfRule type="duplicateValues" dxfId="2984" priority="265"/>
  </conditionalFormatting>
  <conditionalFormatting sqref="U45">
    <cfRule type="duplicateValues" dxfId="2983" priority="264"/>
  </conditionalFormatting>
  <conditionalFormatting sqref="U46">
    <cfRule type="duplicateValues" dxfId="2982" priority="263"/>
  </conditionalFormatting>
  <conditionalFormatting sqref="U47">
    <cfRule type="duplicateValues" dxfId="2981" priority="262"/>
  </conditionalFormatting>
  <conditionalFormatting sqref="U48">
    <cfRule type="duplicateValues" dxfId="2980" priority="261"/>
  </conditionalFormatting>
  <conditionalFormatting sqref="U49">
    <cfRule type="duplicateValues" dxfId="2979" priority="260"/>
  </conditionalFormatting>
  <conditionalFormatting sqref="U50">
    <cfRule type="duplicateValues" dxfId="2978" priority="259"/>
  </conditionalFormatting>
  <conditionalFormatting sqref="U51">
    <cfRule type="duplicateValues" dxfId="2977" priority="258"/>
  </conditionalFormatting>
  <conditionalFormatting sqref="U52">
    <cfRule type="duplicateValues" dxfId="2976" priority="257"/>
  </conditionalFormatting>
  <conditionalFormatting sqref="U53">
    <cfRule type="duplicateValues" dxfId="2975" priority="256"/>
  </conditionalFormatting>
  <conditionalFormatting sqref="U54">
    <cfRule type="duplicateValues" dxfId="2974" priority="255"/>
  </conditionalFormatting>
  <conditionalFormatting sqref="U55">
    <cfRule type="duplicateValues" dxfId="2973" priority="254"/>
  </conditionalFormatting>
  <conditionalFormatting sqref="U56">
    <cfRule type="duplicateValues" dxfId="2972" priority="253"/>
  </conditionalFormatting>
  <conditionalFormatting sqref="U57">
    <cfRule type="duplicateValues" dxfId="2971" priority="252"/>
  </conditionalFormatting>
  <conditionalFormatting sqref="U58">
    <cfRule type="duplicateValues" dxfId="2970" priority="251"/>
  </conditionalFormatting>
  <conditionalFormatting sqref="U59">
    <cfRule type="duplicateValues" dxfId="2969" priority="250"/>
  </conditionalFormatting>
  <conditionalFormatting sqref="U60">
    <cfRule type="duplicateValues" dxfId="2968" priority="249"/>
  </conditionalFormatting>
  <conditionalFormatting sqref="U61">
    <cfRule type="duplicateValues" dxfId="2967" priority="248"/>
  </conditionalFormatting>
  <conditionalFormatting sqref="U62">
    <cfRule type="duplicateValues" dxfId="2966" priority="247"/>
  </conditionalFormatting>
  <conditionalFormatting sqref="U63">
    <cfRule type="duplicateValues" dxfId="2965" priority="246"/>
  </conditionalFormatting>
  <conditionalFormatting sqref="U64">
    <cfRule type="duplicateValues" dxfId="2964" priority="245"/>
  </conditionalFormatting>
  <conditionalFormatting sqref="U65">
    <cfRule type="duplicateValues" dxfId="2963" priority="244"/>
  </conditionalFormatting>
  <conditionalFormatting sqref="U66">
    <cfRule type="duplicateValues" dxfId="2962" priority="243"/>
  </conditionalFormatting>
  <conditionalFormatting sqref="U67">
    <cfRule type="duplicateValues" dxfId="2961" priority="242"/>
  </conditionalFormatting>
  <conditionalFormatting sqref="U68">
    <cfRule type="duplicateValues" dxfId="2960" priority="241"/>
  </conditionalFormatting>
  <conditionalFormatting sqref="U69">
    <cfRule type="duplicateValues" dxfId="2959" priority="240"/>
  </conditionalFormatting>
  <conditionalFormatting sqref="U70">
    <cfRule type="duplicateValues" dxfId="2958" priority="239"/>
  </conditionalFormatting>
  <conditionalFormatting sqref="U71">
    <cfRule type="duplicateValues" dxfId="2957" priority="238"/>
  </conditionalFormatting>
  <conditionalFormatting sqref="U72">
    <cfRule type="duplicateValues" dxfId="2956" priority="237"/>
  </conditionalFormatting>
  <conditionalFormatting sqref="U73">
    <cfRule type="duplicateValues" dxfId="2955" priority="236"/>
  </conditionalFormatting>
  <conditionalFormatting sqref="U74">
    <cfRule type="duplicateValues" dxfId="2954" priority="235"/>
  </conditionalFormatting>
  <conditionalFormatting sqref="U75">
    <cfRule type="duplicateValues" dxfId="2953" priority="234"/>
  </conditionalFormatting>
  <conditionalFormatting sqref="U76">
    <cfRule type="duplicateValues" dxfId="2952" priority="233"/>
  </conditionalFormatting>
  <conditionalFormatting sqref="U77">
    <cfRule type="duplicateValues" dxfId="2951" priority="232"/>
  </conditionalFormatting>
  <conditionalFormatting sqref="U78">
    <cfRule type="duplicateValues" dxfId="2950" priority="231"/>
  </conditionalFormatting>
  <conditionalFormatting sqref="U79">
    <cfRule type="duplicateValues" dxfId="2949" priority="230"/>
  </conditionalFormatting>
  <conditionalFormatting sqref="U80">
    <cfRule type="duplicateValues" dxfId="2948" priority="229"/>
  </conditionalFormatting>
  <conditionalFormatting sqref="U81">
    <cfRule type="duplicateValues" dxfId="2947" priority="228"/>
  </conditionalFormatting>
  <conditionalFormatting sqref="U82">
    <cfRule type="duplicateValues" dxfId="2946" priority="227"/>
  </conditionalFormatting>
  <conditionalFormatting sqref="U83">
    <cfRule type="duplicateValues" dxfId="2945" priority="226"/>
  </conditionalFormatting>
  <conditionalFormatting sqref="U84">
    <cfRule type="duplicateValues" dxfId="2944" priority="225"/>
  </conditionalFormatting>
  <conditionalFormatting sqref="U85">
    <cfRule type="duplicateValues" dxfId="2943" priority="224"/>
  </conditionalFormatting>
  <conditionalFormatting sqref="U86">
    <cfRule type="duplicateValues" dxfId="2942" priority="223"/>
  </conditionalFormatting>
  <conditionalFormatting sqref="U87">
    <cfRule type="duplicateValues" dxfId="2941" priority="222"/>
  </conditionalFormatting>
  <conditionalFormatting sqref="U88">
    <cfRule type="duplicateValues" dxfId="2940" priority="221"/>
  </conditionalFormatting>
  <conditionalFormatting sqref="U89">
    <cfRule type="duplicateValues" dxfId="2939" priority="220"/>
  </conditionalFormatting>
  <conditionalFormatting sqref="U90">
    <cfRule type="duplicateValues" dxfId="2938" priority="219"/>
  </conditionalFormatting>
  <conditionalFormatting sqref="U91">
    <cfRule type="duplicateValues" dxfId="2937" priority="218"/>
  </conditionalFormatting>
  <conditionalFormatting sqref="U92">
    <cfRule type="duplicateValues" dxfId="2936" priority="217"/>
  </conditionalFormatting>
  <conditionalFormatting sqref="U93">
    <cfRule type="duplicateValues" dxfId="2935" priority="216"/>
  </conditionalFormatting>
  <conditionalFormatting sqref="U94">
    <cfRule type="duplicateValues" dxfId="2934" priority="215"/>
  </conditionalFormatting>
  <conditionalFormatting sqref="U95">
    <cfRule type="duplicateValues" dxfId="2933" priority="214"/>
  </conditionalFormatting>
  <conditionalFormatting sqref="U96">
    <cfRule type="duplicateValues" dxfId="2932" priority="213"/>
  </conditionalFormatting>
  <conditionalFormatting sqref="U97">
    <cfRule type="duplicateValues" dxfId="2931" priority="212"/>
  </conditionalFormatting>
  <conditionalFormatting sqref="U98">
    <cfRule type="duplicateValues" dxfId="2930" priority="211"/>
  </conditionalFormatting>
  <conditionalFormatting sqref="U99">
    <cfRule type="duplicateValues" dxfId="2929" priority="210"/>
  </conditionalFormatting>
  <conditionalFormatting sqref="U100">
    <cfRule type="duplicateValues" dxfId="2928" priority="209"/>
  </conditionalFormatting>
  <conditionalFormatting sqref="U101">
    <cfRule type="duplicateValues" dxfId="2927" priority="208"/>
  </conditionalFormatting>
  <conditionalFormatting sqref="U102">
    <cfRule type="duplicateValues" dxfId="2926" priority="207"/>
  </conditionalFormatting>
  <conditionalFormatting sqref="U103">
    <cfRule type="duplicateValues" dxfId="2925" priority="206"/>
  </conditionalFormatting>
  <conditionalFormatting sqref="U104">
    <cfRule type="duplicateValues" dxfId="2924" priority="205"/>
  </conditionalFormatting>
  <conditionalFormatting sqref="U105">
    <cfRule type="duplicateValues" dxfId="2923" priority="204"/>
  </conditionalFormatting>
  <conditionalFormatting sqref="U6:U105">
    <cfRule type="expression" dxfId="2922" priority="203">
      <formula>ISNA($N6)</formula>
    </cfRule>
  </conditionalFormatting>
  <conditionalFormatting sqref="V6">
    <cfRule type="duplicateValues" dxfId="2921" priority="202"/>
  </conditionalFormatting>
  <conditionalFormatting sqref="V7">
    <cfRule type="duplicateValues" dxfId="2920" priority="201"/>
  </conditionalFormatting>
  <conditionalFormatting sqref="V8">
    <cfRule type="duplicateValues" dxfId="2919" priority="200"/>
  </conditionalFormatting>
  <conditionalFormatting sqref="V9">
    <cfRule type="duplicateValues" dxfId="2918" priority="199"/>
  </conditionalFormatting>
  <conditionalFormatting sqref="V10">
    <cfRule type="duplicateValues" dxfId="2917" priority="198"/>
  </conditionalFormatting>
  <conditionalFormatting sqref="V11">
    <cfRule type="duplicateValues" dxfId="2916" priority="197"/>
  </conditionalFormatting>
  <conditionalFormatting sqref="V12">
    <cfRule type="duplicateValues" dxfId="2915" priority="196"/>
  </conditionalFormatting>
  <conditionalFormatting sqref="V13">
    <cfRule type="duplicateValues" dxfId="2914" priority="195"/>
  </conditionalFormatting>
  <conditionalFormatting sqref="V14">
    <cfRule type="duplicateValues" dxfId="2913" priority="194"/>
  </conditionalFormatting>
  <conditionalFormatting sqref="V15">
    <cfRule type="duplicateValues" dxfId="2912" priority="193"/>
  </conditionalFormatting>
  <conditionalFormatting sqref="V16">
    <cfRule type="duplicateValues" dxfId="2911" priority="192"/>
  </conditionalFormatting>
  <conditionalFormatting sqref="V17">
    <cfRule type="duplicateValues" dxfId="2910" priority="191"/>
  </conditionalFormatting>
  <conditionalFormatting sqref="V18">
    <cfRule type="duplicateValues" dxfId="2909" priority="190"/>
  </conditionalFormatting>
  <conditionalFormatting sqref="V19">
    <cfRule type="duplicateValues" dxfId="2908" priority="189"/>
  </conditionalFormatting>
  <conditionalFormatting sqref="V20">
    <cfRule type="duplicateValues" dxfId="2907" priority="188"/>
  </conditionalFormatting>
  <conditionalFormatting sqref="V21">
    <cfRule type="duplicateValues" dxfId="2906" priority="187"/>
  </conditionalFormatting>
  <conditionalFormatting sqref="V22">
    <cfRule type="duplicateValues" dxfId="2905" priority="186"/>
  </conditionalFormatting>
  <conditionalFormatting sqref="V23">
    <cfRule type="duplicateValues" dxfId="2904" priority="185"/>
  </conditionalFormatting>
  <conditionalFormatting sqref="V24">
    <cfRule type="duplicateValues" dxfId="2903" priority="184"/>
  </conditionalFormatting>
  <conditionalFormatting sqref="V25">
    <cfRule type="duplicateValues" dxfId="2902" priority="183"/>
  </conditionalFormatting>
  <conditionalFormatting sqref="V26">
    <cfRule type="duplicateValues" dxfId="2901" priority="182"/>
  </conditionalFormatting>
  <conditionalFormatting sqref="V27">
    <cfRule type="duplicateValues" dxfId="2900" priority="181"/>
  </conditionalFormatting>
  <conditionalFormatting sqref="V28">
    <cfRule type="duplicateValues" dxfId="2899" priority="180"/>
  </conditionalFormatting>
  <conditionalFormatting sqref="V29">
    <cfRule type="duplicateValues" dxfId="2898" priority="179"/>
  </conditionalFormatting>
  <conditionalFormatting sqref="V30">
    <cfRule type="duplicateValues" dxfId="2897" priority="178"/>
  </conditionalFormatting>
  <conditionalFormatting sqref="V31">
    <cfRule type="duplicateValues" dxfId="2896" priority="177"/>
  </conditionalFormatting>
  <conditionalFormatting sqref="V32">
    <cfRule type="duplicateValues" dxfId="2895" priority="176"/>
  </conditionalFormatting>
  <conditionalFormatting sqref="V33">
    <cfRule type="duplicateValues" dxfId="2894" priority="175"/>
  </conditionalFormatting>
  <conditionalFormatting sqref="V34">
    <cfRule type="duplicateValues" dxfId="2893" priority="174"/>
  </conditionalFormatting>
  <conditionalFormatting sqref="V35">
    <cfRule type="duplicateValues" dxfId="2892" priority="173"/>
  </conditionalFormatting>
  <conditionalFormatting sqref="V36">
    <cfRule type="duplicateValues" dxfId="2891" priority="172"/>
  </conditionalFormatting>
  <conditionalFormatting sqref="V37">
    <cfRule type="duplicateValues" dxfId="2890" priority="171"/>
  </conditionalFormatting>
  <conditionalFormatting sqref="V38">
    <cfRule type="duplicateValues" dxfId="2889" priority="170"/>
  </conditionalFormatting>
  <conditionalFormatting sqref="V39">
    <cfRule type="duplicateValues" dxfId="2888" priority="169"/>
  </conditionalFormatting>
  <conditionalFormatting sqref="V40">
    <cfRule type="duplicateValues" dxfId="2887" priority="168"/>
  </conditionalFormatting>
  <conditionalFormatting sqref="V41">
    <cfRule type="duplicateValues" dxfId="2886" priority="167"/>
  </conditionalFormatting>
  <conditionalFormatting sqref="V42">
    <cfRule type="duplicateValues" dxfId="2885" priority="166"/>
  </conditionalFormatting>
  <conditionalFormatting sqref="V43">
    <cfRule type="duplicateValues" dxfId="2884" priority="165"/>
  </conditionalFormatting>
  <conditionalFormatting sqref="V44">
    <cfRule type="duplicateValues" dxfId="2883" priority="164"/>
  </conditionalFormatting>
  <conditionalFormatting sqref="V45">
    <cfRule type="duplicateValues" dxfId="2882" priority="163"/>
  </conditionalFormatting>
  <conditionalFormatting sqref="V46">
    <cfRule type="duplicateValues" dxfId="2881" priority="162"/>
  </conditionalFormatting>
  <conditionalFormatting sqref="V47">
    <cfRule type="duplicateValues" dxfId="2880" priority="161"/>
  </conditionalFormatting>
  <conditionalFormatting sqref="V48">
    <cfRule type="duplicateValues" dxfId="2879" priority="160"/>
  </conditionalFormatting>
  <conditionalFormatting sqref="V49">
    <cfRule type="duplicateValues" dxfId="2878" priority="159"/>
  </conditionalFormatting>
  <conditionalFormatting sqref="V50">
    <cfRule type="duplicateValues" dxfId="2877" priority="158"/>
  </conditionalFormatting>
  <conditionalFormatting sqref="V51">
    <cfRule type="duplicateValues" dxfId="2876" priority="157"/>
  </conditionalFormatting>
  <conditionalFormatting sqref="V52">
    <cfRule type="duplicateValues" dxfId="2875" priority="156"/>
  </conditionalFormatting>
  <conditionalFormatting sqref="V53">
    <cfRule type="duplicateValues" dxfId="2874" priority="155"/>
  </conditionalFormatting>
  <conditionalFormatting sqref="V54">
    <cfRule type="duplicateValues" dxfId="2873" priority="154"/>
  </conditionalFormatting>
  <conditionalFormatting sqref="V55">
    <cfRule type="duplicateValues" dxfId="2872" priority="153"/>
  </conditionalFormatting>
  <conditionalFormatting sqref="V56">
    <cfRule type="duplicateValues" dxfId="2871" priority="152"/>
  </conditionalFormatting>
  <conditionalFormatting sqref="V57">
    <cfRule type="duplicateValues" dxfId="2870" priority="151"/>
  </conditionalFormatting>
  <conditionalFormatting sqref="V58">
    <cfRule type="duplicateValues" dxfId="2869" priority="150"/>
  </conditionalFormatting>
  <conditionalFormatting sqref="V59">
    <cfRule type="duplicateValues" dxfId="2868" priority="149"/>
  </conditionalFormatting>
  <conditionalFormatting sqref="V60">
    <cfRule type="duplicateValues" dxfId="2867" priority="148"/>
  </conditionalFormatting>
  <conditionalFormatting sqref="V61">
    <cfRule type="duplicateValues" dxfId="2866" priority="147"/>
  </conditionalFormatting>
  <conditionalFormatting sqref="V62">
    <cfRule type="duplicateValues" dxfId="2865" priority="146"/>
  </conditionalFormatting>
  <conditionalFormatting sqref="V63">
    <cfRule type="duplicateValues" dxfId="2864" priority="145"/>
  </conditionalFormatting>
  <conditionalFormatting sqref="V64">
    <cfRule type="duplicateValues" dxfId="2863" priority="144"/>
  </conditionalFormatting>
  <conditionalFormatting sqref="V65">
    <cfRule type="duplicateValues" dxfId="2862" priority="143"/>
  </conditionalFormatting>
  <conditionalFormatting sqref="V66">
    <cfRule type="duplicateValues" dxfId="2861" priority="142"/>
  </conditionalFormatting>
  <conditionalFormatting sqref="V67">
    <cfRule type="duplicateValues" dxfId="2860" priority="141"/>
  </conditionalFormatting>
  <conditionalFormatting sqref="V68">
    <cfRule type="duplicateValues" dxfId="2859" priority="140"/>
  </conditionalFormatting>
  <conditionalFormatting sqref="V69">
    <cfRule type="duplicateValues" dxfId="2858" priority="139"/>
  </conditionalFormatting>
  <conditionalFormatting sqref="V70">
    <cfRule type="duplicateValues" dxfId="2857" priority="138"/>
  </conditionalFormatting>
  <conditionalFormatting sqref="V71">
    <cfRule type="duplicateValues" dxfId="2856" priority="137"/>
  </conditionalFormatting>
  <conditionalFormatting sqref="V72">
    <cfRule type="duplicateValues" dxfId="2855" priority="136"/>
  </conditionalFormatting>
  <conditionalFormatting sqref="V73">
    <cfRule type="duplicateValues" dxfId="2854" priority="135"/>
  </conditionalFormatting>
  <conditionalFormatting sqref="V74">
    <cfRule type="duplicateValues" dxfId="2853" priority="134"/>
  </conditionalFormatting>
  <conditionalFormatting sqref="V75">
    <cfRule type="duplicateValues" dxfId="2852" priority="133"/>
  </conditionalFormatting>
  <conditionalFormatting sqref="V76">
    <cfRule type="duplicateValues" dxfId="2851" priority="132"/>
  </conditionalFormatting>
  <conditionalFormatting sqref="V77">
    <cfRule type="duplicateValues" dxfId="2850" priority="131"/>
  </conditionalFormatting>
  <conditionalFormatting sqref="V78">
    <cfRule type="duplicateValues" dxfId="2849" priority="130"/>
  </conditionalFormatting>
  <conditionalFormatting sqref="V79">
    <cfRule type="duplicateValues" dxfId="2848" priority="129"/>
  </conditionalFormatting>
  <conditionalFormatting sqref="V80">
    <cfRule type="duplicateValues" dxfId="2847" priority="128"/>
  </conditionalFormatting>
  <conditionalFormatting sqref="V81">
    <cfRule type="duplicateValues" dxfId="2846" priority="127"/>
  </conditionalFormatting>
  <conditionalFormatting sqref="V82">
    <cfRule type="duplicateValues" dxfId="2845" priority="126"/>
  </conditionalFormatting>
  <conditionalFormatting sqref="V83">
    <cfRule type="duplicateValues" dxfId="2844" priority="125"/>
  </conditionalFormatting>
  <conditionalFormatting sqref="V84">
    <cfRule type="duplicateValues" dxfId="2843" priority="124"/>
  </conditionalFormatting>
  <conditionalFormatting sqref="V85">
    <cfRule type="duplicateValues" dxfId="2842" priority="123"/>
  </conditionalFormatting>
  <conditionalFormatting sqref="V86">
    <cfRule type="duplicateValues" dxfId="2841" priority="122"/>
  </conditionalFormatting>
  <conditionalFormatting sqref="V87">
    <cfRule type="duplicateValues" dxfId="2840" priority="121"/>
  </conditionalFormatting>
  <conditionalFormatting sqref="V88">
    <cfRule type="duplicateValues" dxfId="2839" priority="120"/>
  </conditionalFormatting>
  <conditionalFormatting sqref="V89">
    <cfRule type="duplicateValues" dxfId="2838" priority="119"/>
  </conditionalFormatting>
  <conditionalFormatting sqref="V90">
    <cfRule type="duplicateValues" dxfId="2837" priority="118"/>
  </conditionalFormatting>
  <conditionalFormatting sqref="V91">
    <cfRule type="duplicateValues" dxfId="2836" priority="117"/>
  </conditionalFormatting>
  <conditionalFormatting sqref="V92">
    <cfRule type="duplicateValues" dxfId="2835" priority="116"/>
  </conditionalFormatting>
  <conditionalFormatting sqref="V93">
    <cfRule type="duplicateValues" dxfId="2834" priority="115"/>
  </conditionalFormatting>
  <conditionalFormatting sqref="V94">
    <cfRule type="duplicateValues" dxfId="2833" priority="114"/>
  </conditionalFormatting>
  <conditionalFormatting sqref="V95">
    <cfRule type="duplicateValues" dxfId="2832" priority="113"/>
  </conditionalFormatting>
  <conditionalFormatting sqref="V96">
    <cfRule type="duplicateValues" dxfId="2831" priority="112"/>
  </conditionalFormatting>
  <conditionalFormatting sqref="V97">
    <cfRule type="duplicateValues" dxfId="2830" priority="111"/>
  </conditionalFormatting>
  <conditionalFormatting sqref="V98">
    <cfRule type="duplicateValues" dxfId="2829" priority="110"/>
  </conditionalFormatting>
  <conditionalFormatting sqref="V99">
    <cfRule type="duplicateValues" dxfId="2828" priority="109"/>
  </conditionalFormatting>
  <conditionalFormatting sqref="V100">
    <cfRule type="duplicateValues" dxfId="2827" priority="108"/>
  </conditionalFormatting>
  <conditionalFormatting sqref="V101">
    <cfRule type="duplicateValues" dxfId="2826" priority="107"/>
  </conditionalFormatting>
  <conditionalFormatting sqref="V102">
    <cfRule type="duplicateValues" dxfId="2825" priority="106"/>
  </conditionalFormatting>
  <conditionalFormatting sqref="V103">
    <cfRule type="duplicateValues" dxfId="2824" priority="105"/>
  </conditionalFormatting>
  <conditionalFormatting sqref="V104">
    <cfRule type="duplicateValues" dxfId="2823" priority="104"/>
  </conditionalFormatting>
  <conditionalFormatting sqref="V105">
    <cfRule type="duplicateValues" dxfId="2822" priority="103"/>
  </conditionalFormatting>
  <conditionalFormatting sqref="V6:V105">
    <cfRule type="expression" dxfId="2821" priority="102">
      <formula>ISNA($N6)</formula>
    </cfRule>
  </conditionalFormatting>
  <conditionalFormatting sqref="W6">
    <cfRule type="duplicateValues" dxfId="2820" priority="101"/>
  </conditionalFormatting>
  <conditionalFormatting sqref="W7">
    <cfRule type="duplicateValues" dxfId="2819" priority="100"/>
  </conditionalFormatting>
  <conditionalFormatting sqref="W8">
    <cfRule type="duplicateValues" dxfId="2818" priority="99"/>
  </conditionalFormatting>
  <conditionalFormatting sqref="W9">
    <cfRule type="duplicateValues" dxfId="2817" priority="98"/>
  </conditionalFormatting>
  <conditionalFormatting sqref="W10">
    <cfRule type="duplicateValues" dxfId="2816" priority="97"/>
  </conditionalFormatting>
  <conditionalFormatting sqref="W11">
    <cfRule type="duplicateValues" dxfId="2815" priority="96"/>
  </conditionalFormatting>
  <conditionalFormatting sqref="W12">
    <cfRule type="duplicateValues" dxfId="2814" priority="95"/>
  </conditionalFormatting>
  <conditionalFormatting sqref="W13">
    <cfRule type="duplicateValues" dxfId="2813" priority="94"/>
  </conditionalFormatting>
  <conditionalFormatting sqref="W14">
    <cfRule type="duplicateValues" dxfId="2812" priority="93"/>
  </conditionalFormatting>
  <conditionalFormatting sqref="W15">
    <cfRule type="duplicateValues" dxfId="2811" priority="92"/>
  </conditionalFormatting>
  <conditionalFormatting sqref="W16">
    <cfRule type="duplicateValues" dxfId="2810" priority="91"/>
  </conditionalFormatting>
  <conditionalFormatting sqref="W17">
    <cfRule type="duplicateValues" dxfId="2809" priority="90"/>
  </conditionalFormatting>
  <conditionalFormatting sqref="W18">
    <cfRule type="duplicateValues" dxfId="2808" priority="89"/>
  </conditionalFormatting>
  <conditionalFormatting sqref="W19">
    <cfRule type="duplicateValues" dxfId="2807" priority="88"/>
  </conditionalFormatting>
  <conditionalFormatting sqref="W20">
    <cfRule type="duplicateValues" dxfId="2806" priority="87"/>
  </conditionalFormatting>
  <conditionalFormatting sqref="W21">
    <cfRule type="duplicateValues" dxfId="2805" priority="86"/>
  </conditionalFormatting>
  <conditionalFormatting sqref="W22">
    <cfRule type="duplicateValues" dxfId="2804" priority="85"/>
  </conditionalFormatting>
  <conditionalFormatting sqref="W23">
    <cfRule type="duplicateValues" dxfId="2803" priority="84"/>
  </conditionalFormatting>
  <conditionalFormatting sqref="W24">
    <cfRule type="duplicateValues" dxfId="2802" priority="83"/>
  </conditionalFormatting>
  <conditionalFormatting sqref="W25">
    <cfRule type="duplicateValues" dxfId="2801" priority="82"/>
  </conditionalFormatting>
  <conditionalFormatting sqref="W26">
    <cfRule type="duplicateValues" dxfId="2800" priority="81"/>
  </conditionalFormatting>
  <conditionalFormatting sqref="W27">
    <cfRule type="duplicateValues" dxfId="2799" priority="80"/>
  </conditionalFormatting>
  <conditionalFormatting sqref="W28">
    <cfRule type="duplicateValues" dxfId="2798" priority="79"/>
  </conditionalFormatting>
  <conditionalFormatting sqref="W29">
    <cfRule type="duplicateValues" dxfId="2797" priority="78"/>
  </conditionalFormatting>
  <conditionalFormatting sqref="W30">
    <cfRule type="duplicateValues" dxfId="2796" priority="77"/>
  </conditionalFormatting>
  <conditionalFormatting sqref="W31">
    <cfRule type="duplicateValues" dxfId="2795" priority="76"/>
  </conditionalFormatting>
  <conditionalFormatting sqref="W32">
    <cfRule type="duplicateValues" dxfId="2794" priority="75"/>
  </conditionalFormatting>
  <conditionalFormatting sqref="W33">
    <cfRule type="duplicateValues" dxfId="2793" priority="74"/>
  </conditionalFormatting>
  <conditionalFormatting sqref="W34">
    <cfRule type="duplicateValues" dxfId="2792" priority="73"/>
  </conditionalFormatting>
  <conditionalFormatting sqref="W35">
    <cfRule type="duplicateValues" dxfId="2791" priority="72"/>
  </conditionalFormatting>
  <conditionalFormatting sqref="W36">
    <cfRule type="duplicateValues" dxfId="2790" priority="71"/>
  </conditionalFormatting>
  <conditionalFormatting sqref="W37">
    <cfRule type="duplicateValues" dxfId="2789" priority="70"/>
  </conditionalFormatting>
  <conditionalFormatting sqref="W38">
    <cfRule type="duplicateValues" dxfId="2788" priority="69"/>
  </conditionalFormatting>
  <conditionalFormatting sqref="W39">
    <cfRule type="duplicateValues" dxfId="2787" priority="68"/>
  </conditionalFormatting>
  <conditionalFormatting sqref="W40">
    <cfRule type="duplicateValues" dxfId="2786" priority="67"/>
  </conditionalFormatting>
  <conditionalFormatting sqref="W41">
    <cfRule type="duplicateValues" dxfId="2785" priority="66"/>
  </conditionalFormatting>
  <conditionalFormatting sqref="W42">
    <cfRule type="duplicateValues" dxfId="2784" priority="65"/>
  </conditionalFormatting>
  <conditionalFormatting sqref="W43">
    <cfRule type="duplicateValues" dxfId="2783" priority="64"/>
  </conditionalFormatting>
  <conditionalFormatting sqref="W44">
    <cfRule type="duplicateValues" dxfId="2782" priority="63"/>
  </conditionalFormatting>
  <conditionalFormatting sqref="W45">
    <cfRule type="duplicateValues" dxfId="2781" priority="62"/>
  </conditionalFormatting>
  <conditionalFormatting sqref="W46">
    <cfRule type="duplicateValues" dxfId="2780" priority="61"/>
  </conditionalFormatting>
  <conditionalFormatting sqref="W47">
    <cfRule type="duplicateValues" dxfId="2779" priority="60"/>
  </conditionalFormatting>
  <conditionalFormatting sqref="W48">
    <cfRule type="duplicateValues" dxfId="2778" priority="59"/>
  </conditionalFormatting>
  <conditionalFormatting sqref="W49">
    <cfRule type="duplicateValues" dxfId="2777" priority="58"/>
  </conditionalFormatting>
  <conditionalFormatting sqref="W50">
    <cfRule type="duplicateValues" dxfId="2776" priority="57"/>
  </conditionalFormatting>
  <conditionalFormatting sqref="W51">
    <cfRule type="duplicateValues" dxfId="2775" priority="56"/>
  </conditionalFormatting>
  <conditionalFormatting sqref="W52">
    <cfRule type="duplicateValues" dxfId="2774" priority="55"/>
  </conditionalFormatting>
  <conditionalFormatting sqref="W53">
    <cfRule type="duplicateValues" dxfId="2773" priority="54"/>
  </conditionalFormatting>
  <conditionalFormatting sqref="W54">
    <cfRule type="duplicateValues" dxfId="2772" priority="53"/>
  </conditionalFormatting>
  <conditionalFormatting sqref="W55">
    <cfRule type="duplicateValues" dxfId="2771" priority="52"/>
  </conditionalFormatting>
  <conditionalFormatting sqref="W56">
    <cfRule type="duplicateValues" dxfId="2770" priority="51"/>
  </conditionalFormatting>
  <conditionalFormatting sqref="W57">
    <cfRule type="duplicateValues" dxfId="2769" priority="50"/>
  </conditionalFormatting>
  <conditionalFormatting sqref="W58">
    <cfRule type="duplicateValues" dxfId="2768" priority="49"/>
  </conditionalFormatting>
  <conditionalFormatting sqref="W59">
    <cfRule type="duplicateValues" dxfId="2767" priority="48"/>
  </conditionalFormatting>
  <conditionalFormatting sqref="W60">
    <cfRule type="duplicateValues" dxfId="2766" priority="47"/>
  </conditionalFormatting>
  <conditionalFormatting sqref="W61">
    <cfRule type="duplicateValues" dxfId="2765" priority="46"/>
  </conditionalFormatting>
  <conditionalFormatting sqref="W62">
    <cfRule type="duplicateValues" dxfId="2764" priority="45"/>
  </conditionalFormatting>
  <conditionalFormatting sqref="W63">
    <cfRule type="duplicateValues" dxfId="2763" priority="44"/>
  </conditionalFormatting>
  <conditionalFormatting sqref="W64">
    <cfRule type="duplicateValues" dxfId="2762" priority="43"/>
  </conditionalFormatting>
  <conditionalFormatting sqref="W65">
    <cfRule type="duplicateValues" dxfId="2761" priority="42"/>
  </conditionalFormatting>
  <conditionalFormatting sqref="W66">
    <cfRule type="duplicateValues" dxfId="2760" priority="41"/>
  </conditionalFormatting>
  <conditionalFormatting sqref="W67">
    <cfRule type="duplicateValues" dxfId="2759" priority="40"/>
  </conditionalFormatting>
  <conditionalFormatting sqref="W68">
    <cfRule type="duplicateValues" dxfId="2758" priority="39"/>
  </conditionalFormatting>
  <conditionalFormatting sqref="W69">
    <cfRule type="duplicateValues" dxfId="2757" priority="38"/>
  </conditionalFormatting>
  <conditionalFormatting sqref="W70">
    <cfRule type="duplicateValues" dxfId="2756" priority="37"/>
  </conditionalFormatting>
  <conditionalFormatting sqref="W71">
    <cfRule type="duplicateValues" dxfId="2755" priority="36"/>
  </conditionalFormatting>
  <conditionalFormatting sqref="W72">
    <cfRule type="duplicateValues" dxfId="2754" priority="35"/>
  </conditionalFormatting>
  <conditionalFormatting sqref="W73">
    <cfRule type="duplicateValues" dxfId="2753" priority="34"/>
  </conditionalFormatting>
  <conditionalFormatting sqref="W74">
    <cfRule type="duplicateValues" dxfId="2752" priority="33"/>
  </conditionalFormatting>
  <conditionalFormatting sqref="W75">
    <cfRule type="duplicateValues" dxfId="2751" priority="32"/>
  </conditionalFormatting>
  <conditionalFormatting sqref="W76">
    <cfRule type="duplicateValues" dxfId="2750" priority="31"/>
  </conditionalFormatting>
  <conditionalFormatting sqref="W77">
    <cfRule type="duplicateValues" dxfId="2749" priority="30"/>
  </conditionalFormatting>
  <conditionalFormatting sqref="W78">
    <cfRule type="duplicateValues" dxfId="2748" priority="29"/>
  </conditionalFormatting>
  <conditionalFormatting sqref="W79">
    <cfRule type="duplicateValues" dxfId="2747" priority="28"/>
  </conditionalFormatting>
  <conditionalFormatting sqref="W80">
    <cfRule type="duplicateValues" dxfId="2746" priority="27"/>
  </conditionalFormatting>
  <conditionalFormatting sqref="W81">
    <cfRule type="duplicateValues" dxfId="2745" priority="26"/>
  </conditionalFormatting>
  <conditionalFormatting sqref="W82">
    <cfRule type="duplicateValues" dxfId="2744" priority="25"/>
  </conditionalFormatting>
  <conditionalFormatting sqref="W83">
    <cfRule type="duplicateValues" dxfId="2743" priority="24"/>
  </conditionalFormatting>
  <conditionalFormatting sqref="W84">
    <cfRule type="duplicateValues" dxfId="2742" priority="23"/>
  </conditionalFormatting>
  <conditionalFormatting sqref="W85">
    <cfRule type="duplicateValues" dxfId="2741" priority="22"/>
  </conditionalFormatting>
  <conditionalFormatting sqref="W86">
    <cfRule type="duplicateValues" dxfId="2740" priority="21"/>
  </conditionalFormatting>
  <conditionalFormatting sqref="W87">
    <cfRule type="duplicateValues" dxfId="2739" priority="20"/>
  </conditionalFormatting>
  <conditionalFormatting sqref="W88">
    <cfRule type="duplicateValues" dxfId="2738" priority="19"/>
  </conditionalFormatting>
  <conditionalFormatting sqref="W89">
    <cfRule type="duplicateValues" dxfId="2737" priority="18"/>
  </conditionalFormatting>
  <conditionalFormatting sqref="W90">
    <cfRule type="duplicateValues" dxfId="2736" priority="17"/>
  </conditionalFormatting>
  <conditionalFormatting sqref="W91">
    <cfRule type="duplicateValues" dxfId="2735" priority="16"/>
  </conditionalFormatting>
  <conditionalFormatting sqref="W92">
    <cfRule type="duplicateValues" dxfId="2734" priority="15"/>
  </conditionalFormatting>
  <conditionalFormatting sqref="W93">
    <cfRule type="duplicateValues" dxfId="2733" priority="14"/>
  </conditionalFormatting>
  <conditionalFormatting sqref="W94">
    <cfRule type="duplicateValues" dxfId="2732" priority="13"/>
  </conditionalFormatting>
  <conditionalFormatting sqref="W95">
    <cfRule type="duplicateValues" dxfId="2731" priority="12"/>
  </conditionalFormatting>
  <conditionalFormatting sqref="W96">
    <cfRule type="duplicateValues" dxfId="2730" priority="11"/>
  </conditionalFormatting>
  <conditionalFormatting sqref="W97">
    <cfRule type="duplicateValues" dxfId="2729" priority="10"/>
  </conditionalFormatting>
  <conditionalFormatting sqref="W98">
    <cfRule type="duplicateValues" dxfId="2728" priority="9"/>
  </conditionalFormatting>
  <conditionalFormatting sqref="W99">
    <cfRule type="duplicateValues" dxfId="2727" priority="8"/>
  </conditionalFormatting>
  <conditionalFormatting sqref="W100">
    <cfRule type="duplicateValues" dxfId="2726" priority="7"/>
  </conditionalFormatting>
  <conditionalFormatting sqref="W101">
    <cfRule type="duplicateValues" dxfId="2725" priority="6"/>
  </conditionalFormatting>
  <conditionalFormatting sqref="W102">
    <cfRule type="duplicateValues" dxfId="2724" priority="5"/>
  </conditionalFormatting>
  <conditionalFormatting sqref="W103">
    <cfRule type="duplicateValues" dxfId="2723" priority="4"/>
  </conditionalFormatting>
  <conditionalFormatting sqref="W104">
    <cfRule type="duplicateValues" dxfId="2722" priority="3"/>
  </conditionalFormatting>
  <conditionalFormatting sqref="W105">
    <cfRule type="duplicateValues" dxfId="2721" priority="2"/>
  </conditionalFormatting>
  <conditionalFormatting sqref="W6:W105">
    <cfRule type="expression" dxfId="2720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B6" sqref="B6:K105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57</v>
      </c>
      <c r="C1" s="65" t="s">
        <v>57</v>
      </c>
      <c r="D1" s="65" t="s">
        <v>57</v>
      </c>
      <c r="E1" s="32" t="s">
        <v>4</v>
      </c>
      <c r="F1" s="62"/>
      <c r="G1" s="65" t="s">
        <v>61</v>
      </c>
      <c r="H1" s="65" t="s">
        <v>61</v>
      </c>
      <c r="I1" s="32" t="s">
        <v>2</v>
      </c>
      <c r="J1" s="65" t="s">
        <v>59</v>
      </c>
      <c r="K1" s="66" t="s">
        <v>59</v>
      </c>
    </row>
    <row r="2" spans="1:23" ht="15.75" thickBot="1" x14ac:dyDescent="0.3">
      <c r="A2" s="33" t="s">
        <v>1</v>
      </c>
      <c r="B2" s="67" t="s">
        <v>58</v>
      </c>
      <c r="C2" s="67" t="s">
        <v>58</v>
      </c>
      <c r="D2" s="67" t="s">
        <v>58</v>
      </c>
      <c r="E2" s="34" t="s">
        <v>3</v>
      </c>
      <c r="F2" s="63"/>
      <c r="G2" s="67" t="s">
        <v>62</v>
      </c>
      <c r="H2" s="67" t="s">
        <v>62</v>
      </c>
      <c r="I2" s="34" t="s">
        <v>24</v>
      </c>
      <c r="J2" s="67" t="s">
        <v>60</v>
      </c>
      <c r="K2" s="68" t="s">
        <v>60</v>
      </c>
      <c r="M2" s="5"/>
    </row>
    <row r="3" spans="1:23" x14ac:dyDescent="0.25">
      <c r="A3" s="6"/>
    </row>
    <row r="4" spans="1:23" ht="15.75" thickBot="1" x14ac:dyDescent="0.3">
      <c r="A4" s="2"/>
      <c r="B4" s="125" t="s">
        <v>22</v>
      </c>
      <c r="C4" s="125"/>
      <c r="D4" s="125"/>
      <c r="E4" s="125"/>
      <c r="F4" s="125"/>
      <c r="G4" s="125"/>
      <c r="H4" s="125"/>
      <c r="I4" s="125"/>
      <c r="J4" s="125"/>
      <c r="K4" s="125"/>
    </row>
    <row r="5" spans="1:23" s="6" customFormat="1" ht="15.75" thickBot="1" x14ac:dyDescent="0.3">
      <c r="A5" s="6" t="s">
        <v>23</v>
      </c>
      <c r="B5" s="9" t="s">
        <v>63</v>
      </c>
      <c r="C5" s="1" t="s">
        <v>64</v>
      </c>
      <c r="D5" s="1" t="s">
        <v>65</v>
      </c>
      <c r="E5" s="1" t="s">
        <v>66</v>
      </c>
      <c r="F5" s="1" t="b">
        <v>1</v>
      </c>
      <c r="G5" s="1" t="s">
        <v>67</v>
      </c>
      <c r="H5" s="1" t="s">
        <v>68</v>
      </c>
      <c r="I5" s="1" t="s">
        <v>69</v>
      </c>
      <c r="J5" s="1" t="s">
        <v>70</v>
      </c>
      <c r="K5" s="10" t="s">
        <v>71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63</v>
      </c>
      <c r="B6" s="41">
        <v>0.34767665425537009</v>
      </c>
      <c r="C6" s="42">
        <v>0.42869940916175431</v>
      </c>
      <c r="D6" s="42">
        <v>0.91475959339345292</v>
      </c>
      <c r="E6" s="42">
        <v>0.80315329987163153</v>
      </c>
      <c r="F6" s="42">
        <v>0.73209907182925105</v>
      </c>
      <c r="G6" s="42">
        <v>0.81693233564666046</v>
      </c>
      <c r="H6" s="42">
        <v>0.59802720785455799</v>
      </c>
      <c r="I6" s="42">
        <v>0.73612343978367301</v>
      </c>
      <c r="J6" s="42">
        <v>0.71452608829012298</v>
      </c>
      <c r="K6" s="43">
        <v>0.43050656258214282</v>
      </c>
      <c r="M6" s="16" t="str">
        <f t="shared" ref="M6:M69" si="0">INDEX($B$5:$K$5,MATCH(MIN($B6:$K6),$B6:$K6,0))</f>
        <v>BANANAS</v>
      </c>
      <c r="N6" s="20" t="b">
        <f t="shared" ref="N6:N69" si="1">$M6 = $A6</f>
        <v>1</v>
      </c>
      <c r="Q6" s="22" t="s">
        <v>7</v>
      </c>
      <c r="R6" s="25">
        <f>IF(ISERR($O$15)," ",$O$15)</f>
        <v>0.3</v>
      </c>
      <c r="S6" s="20">
        <f>(10 - COUNTIF($N6:$N15,"#N/A"))</f>
        <v>10</v>
      </c>
      <c r="U6" s="16" t="str">
        <f t="shared" ref="U6:U69" si="2">INDEX($B$5:$K$5,MATCH(MIN($B6:$K6),$B6:$K6,0))</f>
        <v>BANANAS</v>
      </c>
      <c r="V6" s="16">
        <f>MIN(B6:K6)</f>
        <v>0.34767665425537009</v>
      </c>
      <c r="W6" s="16">
        <f>SMALL(B6:K6,2)-V6</f>
        <v>8.102275490638422E-2</v>
      </c>
    </row>
    <row r="7" spans="1:23" x14ac:dyDescent="0.25">
      <c r="A7" s="12" t="s">
        <v>63</v>
      </c>
      <c r="B7" s="44">
        <v>0.38690126532024277</v>
      </c>
      <c r="C7" s="45">
        <v>0.30849086279367854</v>
      </c>
      <c r="D7" s="45">
        <v>0.84380345566864146</v>
      </c>
      <c r="E7" s="45">
        <v>0.68533200821554008</v>
      </c>
      <c r="F7" s="45">
        <v>0.8362300469857098</v>
      </c>
      <c r="G7" s="45">
        <v>0.86072161604147046</v>
      </c>
      <c r="H7" s="45">
        <v>0.59475136619802393</v>
      </c>
      <c r="I7" s="45">
        <v>0.75249384704697042</v>
      </c>
      <c r="J7" s="45">
        <v>0.67333601043460389</v>
      </c>
      <c r="K7" s="46">
        <v>0.46155084737895208</v>
      </c>
      <c r="M7" s="18" t="str">
        <f t="shared" si="0"/>
        <v>MISSISSIPPI</v>
      </c>
      <c r="N7" s="17" t="b">
        <f t="shared" si="1"/>
        <v>0</v>
      </c>
      <c r="Q7" s="23" t="s">
        <v>6</v>
      </c>
      <c r="R7" s="26">
        <f>IF(ISERR($O$25)," ",$O$25)</f>
        <v>1</v>
      </c>
      <c r="S7" s="17">
        <f>(10 - COUNTIF($N16:$N25,"#N/A"))</f>
        <v>10</v>
      </c>
      <c r="U7" s="18" t="str">
        <f t="shared" si="2"/>
        <v>MISSISSIPPI</v>
      </c>
      <c r="V7" s="18">
        <f t="shared" ref="V7:V70" si="3">MIN(B7:K7)</f>
        <v>0.30849086279367854</v>
      </c>
      <c r="W7" s="18">
        <f t="shared" ref="W7:W70" si="4">SMALL(B7:K7,2)-V7</f>
        <v>7.8410402526564227E-2</v>
      </c>
    </row>
    <row r="8" spans="1:23" x14ac:dyDescent="0.25">
      <c r="A8" s="12" t="s">
        <v>63</v>
      </c>
      <c r="B8" s="44">
        <v>0.42549952322366841</v>
      </c>
      <c r="C8" s="45">
        <v>0.34867815866648505</v>
      </c>
      <c r="D8" s="45">
        <v>0.86744899893937444</v>
      </c>
      <c r="E8" s="45">
        <v>0.68680914452413822</v>
      </c>
      <c r="F8" s="45">
        <v>0.941350860003074</v>
      </c>
      <c r="G8" s="45">
        <v>0.87788004408407849</v>
      </c>
      <c r="H8" s="45">
        <v>0.58218215278673802</v>
      </c>
      <c r="I8" s="45">
        <v>0.804959237505255</v>
      </c>
      <c r="J8" s="45">
        <v>0.53174267661075336</v>
      </c>
      <c r="K8" s="46">
        <v>0.52422840266379678</v>
      </c>
      <c r="M8" s="18" t="str">
        <f t="shared" si="0"/>
        <v>MISSISSIPPI</v>
      </c>
      <c r="N8" s="17" t="b">
        <f t="shared" si="1"/>
        <v>0</v>
      </c>
      <c r="Q8" s="23" t="s">
        <v>8</v>
      </c>
      <c r="R8" s="26">
        <f>IF(ISERR($O$35)," ",$O$35)</f>
        <v>1</v>
      </c>
      <c r="S8" s="17">
        <f>(10 - COUNTIF($N26:$N35,"#N/A"))</f>
        <v>10</v>
      </c>
      <c r="U8" s="18" t="str">
        <f t="shared" si="2"/>
        <v>MISSISSIPPI</v>
      </c>
      <c r="V8" s="18">
        <f t="shared" si="3"/>
        <v>0.34867815866648505</v>
      </c>
      <c r="W8" s="18">
        <f t="shared" si="4"/>
        <v>7.6821364557183358E-2</v>
      </c>
    </row>
    <row r="9" spans="1:23" x14ac:dyDescent="0.25">
      <c r="A9" s="12" t="s">
        <v>63</v>
      </c>
      <c r="B9" s="44">
        <v>0.24432874633540524</v>
      </c>
      <c r="C9" s="45">
        <v>0.32455131308603441</v>
      </c>
      <c r="D9" s="45">
        <v>0.861534995293886</v>
      </c>
      <c r="E9" s="45">
        <v>0.7566495238238431</v>
      </c>
      <c r="F9" s="45">
        <v>0.7237140186381863</v>
      </c>
      <c r="G9" s="45">
        <v>0.76304335523093092</v>
      </c>
      <c r="H9" s="45">
        <v>0.50694353149644966</v>
      </c>
      <c r="I9" s="45">
        <v>0.65685613057078507</v>
      </c>
      <c r="J9" s="45">
        <v>0.61189730925698926</v>
      </c>
      <c r="K9" s="46">
        <v>0.3642801344553015</v>
      </c>
      <c r="M9" s="18" t="str">
        <f t="shared" si="0"/>
        <v>BANANAS</v>
      </c>
      <c r="N9" s="17" t="b">
        <f t="shared" si="1"/>
        <v>1</v>
      </c>
      <c r="Q9" s="23" t="s">
        <v>9</v>
      </c>
      <c r="R9" s="26">
        <f>IF(ISERR($O$45)," ",$O$45)</f>
        <v>0.2</v>
      </c>
      <c r="S9" s="17">
        <f>(10 - COUNTIF($N36:$N45,"#N/A"))</f>
        <v>10</v>
      </c>
      <c r="U9" s="18" t="str">
        <f t="shared" si="2"/>
        <v>BANANAS</v>
      </c>
      <c r="V9" s="18">
        <f t="shared" si="3"/>
        <v>0.24432874633540524</v>
      </c>
      <c r="W9" s="18">
        <f t="shared" si="4"/>
        <v>8.0222566750629165E-2</v>
      </c>
    </row>
    <row r="10" spans="1:23" x14ac:dyDescent="0.25">
      <c r="A10" s="12" t="s">
        <v>63</v>
      </c>
      <c r="B10" s="44">
        <v>0.36630302852108493</v>
      </c>
      <c r="C10" s="45">
        <v>0.31542048984083354</v>
      </c>
      <c r="D10" s="45">
        <v>0.7285245225613679</v>
      </c>
      <c r="E10" s="45">
        <v>0.65755628961369172</v>
      </c>
      <c r="F10" s="45">
        <v>0.64108019560263474</v>
      </c>
      <c r="G10" s="45">
        <v>0.70835724228930597</v>
      </c>
      <c r="H10" s="45">
        <v>0.56289358381926424</v>
      </c>
      <c r="I10" s="45">
        <v>0.59474359692452072</v>
      </c>
      <c r="J10" s="45">
        <v>0.69663067593554318</v>
      </c>
      <c r="K10" s="46">
        <v>0.26039261357439153</v>
      </c>
      <c r="M10" s="18" t="str">
        <f t="shared" si="0"/>
        <v>ANTONIA</v>
      </c>
      <c r="N10" s="17" t="b">
        <f t="shared" si="1"/>
        <v>0</v>
      </c>
      <c r="Q10" s="23" t="s">
        <v>10</v>
      </c>
      <c r="R10" s="26">
        <f>IF(ISERR($O$55)," ",$O$55)</f>
        <v>1</v>
      </c>
      <c r="S10" s="17">
        <f>(10 - COUNTIF($N46:$N55,"#N/A"))</f>
        <v>10</v>
      </c>
      <c r="U10" s="18" t="str">
        <f t="shared" si="2"/>
        <v>ANTONIA</v>
      </c>
      <c r="V10" s="18">
        <f t="shared" si="3"/>
        <v>0.26039261357439153</v>
      </c>
      <c r="W10" s="18">
        <f t="shared" si="4"/>
        <v>5.5027876266442011E-2</v>
      </c>
    </row>
    <row r="11" spans="1:23" x14ac:dyDescent="0.25">
      <c r="A11" s="12" t="s">
        <v>63</v>
      </c>
      <c r="B11" s="44">
        <v>0.36150840502141385</v>
      </c>
      <c r="C11" s="45">
        <v>0.24664062564727909</v>
      </c>
      <c r="D11" s="45">
        <v>0.76109373161267724</v>
      </c>
      <c r="E11" s="45">
        <v>0.66247119955467337</v>
      </c>
      <c r="F11" s="45">
        <v>0.78724679796306229</v>
      </c>
      <c r="G11" s="45">
        <v>0.78936222534051748</v>
      </c>
      <c r="H11" s="45">
        <v>0.53498652431259652</v>
      </c>
      <c r="I11" s="45">
        <v>0.72028530876119579</v>
      </c>
      <c r="J11" s="45">
        <v>0.57441341242806621</v>
      </c>
      <c r="K11" s="46">
        <v>0.37664214824168485</v>
      </c>
      <c r="M11" s="18" t="str">
        <f t="shared" si="0"/>
        <v>MISSISSIPPI</v>
      </c>
      <c r="N11" s="17" t="b">
        <f t="shared" si="1"/>
        <v>0</v>
      </c>
      <c r="Q11" s="23" t="s">
        <v>11</v>
      </c>
      <c r="R11" s="26">
        <f>IF(ISERR($O$65)," ",$O$65)</f>
        <v>0.7</v>
      </c>
      <c r="S11" s="17">
        <f>(10 - COUNTIF($N56:$N65,"#N/A"))</f>
        <v>10</v>
      </c>
      <c r="U11" s="18" t="str">
        <f t="shared" si="2"/>
        <v>MISSISSIPPI</v>
      </c>
      <c r="V11" s="18">
        <f t="shared" si="3"/>
        <v>0.24664062564727909</v>
      </c>
      <c r="W11" s="18">
        <f t="shared" si="4"/>
        <v>0.11486777937413475</v>
      </c>
    </row>
    <row r="12" spans="1:23" x14ac:dyDescent="0.25">
      <c r="A12" s="12" t="s">
        <v>63</v>
      </c>
      <c r="B12" s="44">
        <v>0.35112893941120354</v>
      </c>
      <c r="C12" s="45">
        <v>0.30423012120727688</v>
      </c>
      <c r="D12" s="45">
        <v>0.8194135638866239</v>
      </c>
      <c r="E12" s="45">
        <v>0.64580843149021561</v>
      </c>
      <c r="F12" s="45">
        <v>0.78920783294164731</v>
      </c>
      <c r="G12" s="45">
        <v>0.83409732722066365</v>
      </c>
      <c r="H12" s="45">
        <v>0.58937978997480189</v>
      </c>
      <c r="I12" s="45">
        <v>0.71463275256875658</v>
      </c>
      <c r="J12" s="45">
        <v>0.66391090132087771</v>
      </c>
      <c r="K12" s="46">
        <v>0.42789695310750353</v>
      </c>
      <c r="M12" s="18" t="str">
        <f t="shared" si="0"/>
        <v>MISSISSIPPI</v>
      </c>
      <c r="N12" s="17" t="b">
        <f t="shared" si="1"/>
        <v>0</v>
      </c>
      <c r="Q12" s="23" t="s">
        <v>12</v>
      </c>
      <c r="R12" s="26">
        <f>IF(ISERR($O$75)," ",$O$75)</f>
        <v>1</v>
      </c>
      <c r="S12" s="17">
        <f>(10 - COUNTIF($N66:$N75,"#N/A"))</f>
        <v>10</v>
      </c>
      <c r="U12" s="18" t="str">
        <f t="shared" si="2"/>
        <v>MISSISSIPPI</v>
      </c>
      <c r="V12" s="18">
        <f t="shared" si="3"/>
        <v>0.30423012120727688</v>
      </c>
      <c r="W12" s="18">
        <f t="shared" si="4"/>
        <v>4.6898818203926662E-2</v>
      </c>
    </row>
    <row r="13" spans="1:23" x14ac:dyDescent="0.25">
      <c r="A13" s="12" t="s">
        <v>63</v>
      </c>
      <c r="B13" s="44">
        <v>0.32919773116035667</v>
      </c>
      <c r="C13" s="45">
        <v>0.33724563231061661</v>
      </c>
      <c r="D13" s="45">
        <v>0.75275014924364569</v>
      </c>
      <c r="E13" s="45">
        <v>0.75271407436816362</v>
      </c>
      <c r="F13" s="45">
        <v>0.67201944250807988</v>
      </c>
      <c r="G13" s="45">
        <v>0.72509917741188634</v>
      </c>
      <c r="H13" s="45">
        <v>0.54037274020962156</v>
      </c>
      <c r="I13" s="45">
        <v>0.56883002297420593</v>
      </c>
      <c r="J13" s="45">
        <v>0.67214168263813145</v>
      </c>
      <c r="K13" s="46">
        <v>0.31685726695970184</v>
      </c>
      <c r="M13" s="18" t="str">
        <f t="shared" si="0"/>
        <v>ANTONIA</v>
      </c>
      <c r="N13" s="17" t="b">
        <f t="shared" si="1"/>
        <v>0</v>
      </c>
      <c r="Q13" s="23" t="s">
        <v>13</v>
      </c>
      <c r="R13" s="26">
        <f>IF(ISERR($O$85)," ",$O$85)</f>
        <v>0.9</v>
      </c>
      <c r="S13" s="17">
        <f>(10 - COUNTIF($N76:$N85,"#N/A"))</f>
        <v>10</v>
      </c>
      <c r="U13" s="18" t="str">
        <f t="shared" si="2"/>
        <v>ANTONIA</v>
      </c>
      <c r="V13" s="18">
        <f t="shared" si="3"/>
        <v>0.31685726695970184</v>
      </c>
      <c r="W13" s="18">
        <f t="shared" si="4"/>
        <v>1.2340464200654822E-2</v>
      </c>
    </row>
    <row r="14" spans="1:23" ht="15.75" thickBot="1" x14ac:dyDescent="0.3">
      <c r="A14" s="12" t="s">
        <v>63</v>
      </c>
      <c r="B14" s="44">
        <v>0.49653646078214297</v>
      </c>
      <c r="C14" s="45">
        <v>0.40080758797779431</v>
      </c>
      <c r="D14" s="45">
        <v>0.67932285725758923</v>
      </c>
      <c r="E14" s="45">
        <v>0.702698300866338</v>
      </c>
      <c r="F14" s="45">
        <v>0.69097629670503491</v>
      </c>
      <c r="G14" s="45">
        <v>0.77337466611925387</v>
      </c>
      <c r="H14" s="45">
        <v>0.63483575313185414</v>
      </c>
      <c r="I14" s="45">
        <v>0.59176808657256597</v>
      </c>
      <c r="J14" s="45">
        <v>0.78010682320947067</v>
      </c>
      <c r="K14" s="46">
        <v>0.34844600318159769</v>
      </c>
      <c r="M14" s="18" t="str">
        <f t="shared" si="0"/>
        <v>ANTONIA</v>
      </c>
      <c r="N14" s="17" t="b">
        <f t="shared" si="1"/>
        <v>0</v>
      </c>
      <c r="Q14" s="23" t="s">
        <v>14</v>
      </c>
      <c r="R14" s="26">
        <f>IF(ISERR($O$95)," ",$O$95)</f>
        <v>0.2</v>
      </c>
      <c r="S14" s="17">
        <f>(10 - COUNTIF($N86:$N95,"#N/A"))</f>
        <v>10</v>
      </c>
      <c r="U14" s="18" t="str">
        <f t="shared" si="2"/>
        <v>ANTONIA</v>
      </c>
      <c r="V14" s="18">
        <f t="shared" si="3"/>
        <v>0.34844600318159769</v>
      </c>
      <c r="W14" s="18">
        <f t="shared" si="4"/>
        <v>5.2361584796196625E-2</v>
      </c>
    </row>
    <row r="15" spans="1:23" ht="15.75" thickBot="1" x14ac:dyDescent="0.3">
      <c r="A15" s="13" t="s">
        <v>63</v>
      </c>
      <c r="B15" s="47">
        <v>0.23791555062526201</v>
      </c>
      <c r="C15" s="48">
        <v>0.27582131085348971</v>
      </c>
      <c r="D15" s="48">
        <v>0.90627890066032146</v>
      </c>
      <c r="E15" s="48">
        <v>0.71106415227561282</v>
      </c>
      <c r="F15" s="48">
        <v>0.81554509713608181</v>
      </c>
      <c r="G15" s="48">
        <v>0.82528360035240278</v>
      </c>
      <c r="H15" s="48">
        <v>0.50349354822683745</v>
      </c>
      <c r="I15" s="48">
        <v>0.72880948882261454</v>
      </c>
      <c r="J15" s="48">
        <v>0.57812915658834751</v>
      </c>
      <c r="K15" s="49">
        <v>0.40316334815889393</v>
      </c>
      <c r="M15" s="19" t="str">
        <f t="shared" si="0"/>
        <v>BANANAS</v>
      </c>
      <c r="N15" s="21" t="b">
        <f t="shared" si="1"/>
        <v>1</v>
      </c>
      <c r="O15" s="30">
        <f>COUNTIF($N6:$N15,TRUE)/(10 - COUNTIF($N6:$N15,"#N/A"))</f>
        <v>0.3</v>
      </c>
      <c r="Q15" s="24" t="s">
        <v>15</v>
      </c>
      <c r="R15" s="27">
        <f>IF(ISERR($O$105)," ",$O$105)</f>
        <v>0.9</v>
      </c>
      <c r="S15" s="21">
        <f>(10 - COUNTIF($N96:$N105,"#N/A"))</f>
        <v>10</v>
      </c>
      <c r="U15" s="19" t="str">
        <f t="shared" si="2"/>
        <v>BANANAS</v>
      </c>
      <c r="V15" s="19">
        <f t="shared" si="3"/>
        <v>0.23791555062526201</v>
      </c>
      <c r="W15" s="19">
        <f t="shared" si="4"/>
        <v>3.7905760228227697E-2</v>
      </c>
    </row>
    <row r="16" spans="1:23" ht="15.75" thickBot="1" x14ac:dyDescent="0.3">
      <c r="A16" s="11" t="s">
        <v>64</v>
      </c>
      <c r="B16" s="41">
        <v>0.43727786018828818</v>
      </c>
      <c r="C16" s="42">
        <v>0.23071665722999748</v>
      </c>
      <c r="D16" s="42">
        <v>0.76051880545135631</v>
      </c>
      <c r="E16" s="42">
        <v>0.76578213606670986</v>
      </c>
      <c r="F16" s="42">
        <v>0.71458699236942713</v>
      </c>
      <c r="G16" s="42">
        <v>0.91850379749927247</v>
      </c>
      <c r="H16" s="42">
        <v>0.433874198390647</v>
      </c>
      <c r="I16" s="42">
        <v>0.81808600502466389</v>
      </c>
      <c r="J16" s="42">
        <v>0.64441586950194518</v>
      </c>
      <c r="K16" s="43">
        <v>0.45999016853378155</v>
      </c>
      <c r="M16" s="16" t="str">
        <f t="shared" si="0"/>
        <v>MISSISSIPPI</v>
      </c>
      <c r="N16" s="20" t="b">
        <f t="shared" si="1"/>
        <v>1</v>
      </c>
      <c r="U16" s="16" t="str">
        <f t="shared" si="2"/>
        <v>MISSISSIPPI</v>
      </c>
      <c r="V16" s="16">
        <f t="shared" si="3"/>
        <v>0.23071665722999748</v>
      </c>
      <c r="W16" s="16">
        <f t="shared" si="4"/>
        <v>0.20315754116064952</v>
      </c>
    </row>
    <row r="17" spans="1:23" ht="15.75" thickBot="1" x14ac:dyDescent="0.3">
      <c r="A17" s="12" t="s">
        <v>64</v>
      </c>
      <c r="B17" s="44">
        <v>0.58756460654126286</v>
      </c>
      <c r="C17" s="45">
        <v>0.41381586055861663</v>
      </c>
      <c r="D17" s="45">
        <v>0.75455263241891501</v>
      </c>
      <c r="E17" s="45">
        <v>0.86086953613995942</v>
      </c>
      <c r="F17" s="45">
        <v>0.68206743150648919</v>
      </c>
      <c r="G17" s="45">
        <v>0.89368405598655598</v>
      </c>
      <c r="H17" s="45">
        <v>0.65593610866466023</v>
      </c>
      <c r="I17" s="45">
        <v>0.88210055603467441</v>
      </c>
      <c r="J17" s="45">
        <v>0.80041126434862664</v>
      </c>
      <c r="K17" s="46">
        <v>0.55765074030682482</v>
      </c>
      <c r="M17" s="18" t="str">
        <f t="shared" si="0"/>
        <v>MISSISSIPPI</v>
      </c>
      <c r="N17" s="17" t="b">
        <f t="shared" si="1"/>
        <v>1</v>
      </c>
      <c r="Q17" s="61" t="s">
        <v>21</v>
      </c>
      <c r="R17" s="126">
        <f>COUNTIF($N6:$N105,TRUE)/(100 - COUNTIF($N6:$N105,"#N/A"))</f>
        <v>0.72</v>
      </c>
      <c r="S17" s="127"/>
      <c r="U17" s="18" t="str">
        <f t="shared" si="2"/>
        <v>MISSISSIPPI</v>
      </c>
      <c r="V17" s="18">
        <f t="shared" si="3"/>
        <v>0.41381586055861663</v>
      </c>
      <c r="W17" s="18">
        <f t="shared" si="4"/>
        <v>0.14383487974820819</v>
      </c>
    </row>
    <row r="18" spans="1:23" x14ac:dyDescent="0.25">
      <c r="A18" s="12" t="s">
        <v>64</v>
      </c>
      <c r="B18" s="44">
        <v>0.44851051710339301</v>
      </c>
      <c r="C18" s="45">
        <v>0.31976243160912937</v>
      </c>
      <c r="D18" s="45">
        <v>0.73342004961358986</v>
      </c>
      <c r="E18" s="45">
        <v>0.82863434873358266</v>
      </c>
      <c r="F18" s="45">
        <v>0.60951698609637295</v>
      </c>
      <c r="G18" s="45">
        <v>0.84635326343986483</v>
      </c>
      <c r="H18" s="45">
        <v>0.4669541088572341</v>
      </c>
      <c r="I18" s="45">
        <v>0.79982873631259621</v>
      </c>
      <c r="J18" s="45">
        <v>0.67365759165692218</v>
      </c>
      <c r="K18" s="46">
        <v>0.4776375160481155</v>
      </c>
      <c r="M18" s="18" t="str">
        <f t="shared" si="0"/>
        <v>MISSISSIPPI</v>
      </c>
      <c r="N18" s="17" t="b">
        <f t="shared" si="1"/>
        <v>1</v>
      </c>
      <c r="U18" s="18" t="str">
        <f t="shared" si="2"/>
        <v>MISSISSIPPI</v>
      </c>
      <c r="V18" s="18">
        <f t="shared" si="3"/>
        <v>0.31976243160912937</v>
      </c>
      <c r="W18" s="18">
        <f t="shared" si="4"/>
        <v>0.12874808549426364</v>
      </c>
    </row>
    <row r="19" spans="1:23" x14ac:dyDescent="0.25">
      <c r="A19" s="12" t="s">
        <v>64</v>
      </c>
      <c r="B19" s="44">
        <v>0.53922301335118505</v>
      </c>
      <c r="C19" s="45">
        <v>0.4297523129390744</v>
      </c>
      <c r="D19" s="45">
        <v>0.74971572787563945</v>
      </c>
      <c r="E19" s="45">
        <v>0.88300005258860292</v>
      </c>
      <c r="F19" s="45">
        <v>0.60439572244914419</v>
      </c>
      <c r="G19" s="45">
        <v>0.84515787652358709</v>
      </c>
      <c r="H19" s="45">
        <v>0.64459867086769429</v>
      </c>
      <c r="I19" s="45">
        <v>0.77539401403946384</v>
      </c>
      <c r="J19" s="45">
        <v>0.83344670279389366</v>
      </c>
      <c r="K19" s="46">
        <v>0.51639047703759289</v>
      </c>
      <c r="M19" s="18" t="str">
        <f t="shared" si="0"/>
        <v>MISSISSIPPI</v>
      </c>
      <c r="N19" s="17" t="b">
        <f t="shared" si="1"/>
        <v>1</v>
      </c>
      <c r="U19" s="18" t="str">
        <f t="shared" si="2"/>
        <v>MISSISSIPPI</v>
      </c>
      <c r="V19" s="18">
        <f t="shared" si="3"/>
        <v>0.4297523129390744</v>
      </c>
      <c r="W19" s="18">
        <f t="shared" si="4"/>
        <v>8.6638164098518489E-2</v>
      </c>
    </row>
    <row r="20" spans="1:23" x14ac:dyDescent="0.25">
      <c r="A20" s="12" t="s">
        <v>64</v>
      </c>
      <c r="B20" s="44">
        <v>0.54914423310359994</v>
      </c>
      <c r="C20" s="45">
        <v>0.34566882650648173</v>
      </c>
      <c r="D20" s="45">
        <v>0.6564044546679898</v>
      </c>
      <c r="E20" s="45">
        <v>0.74743753277480962</v>
      </c>
      <c r="F20" s="45">
        <v>0.64620976650106343</v>
      </c>
      <c r="G20" s="45">
        <v>0.86360956721590365</v>
      </c>
      <c r="H20" s="45">
        <v>0.60160518623705983</v>
      </c>
      <c r="I20" s="45">
        <v>0.8554305725939384</v>
      </c>
      <c r="J20" s="45">
        <v>0.73510643005281628</v>
      </c>
      <c r="K20" s="46">
        <v>0.50570817235336063</v>
      </c>
      <c r="M20" s="18" t="str">
        <f t="shared" si="0"/>
        <v>MISSISSIPPI</v>
      </c>
      <c r="N20" s="17" t="b">
        <f t="shared" si="1"/>
        <v>1</v>
      </c>
      <c r="U20" s="18" t="str">
        <f t="shared" si="2"/>
        <v>MISSISSIPPI</v>
      </c>
      <c r="V20" s="18">
        <f t="shared" si="3"/>
        <v>0.34566882650648173</v>
      </c>
      <c r="W20" s="18">
        <f t="shared" si="4"/>
        <v>0.1600393458468789</v>
      </c>
    </row>
    <row r="21" spans="1:23" x14ac:dyDescent="0.25">
      <c r="A21" s="12" t="s">
        <v>64</v>
      </c>
      <c r="B21" s="44">
        <v>0.55781159800447022</v>
      </c>
      <c r="C21" s="45">
        <v>0.41719136932349293</v>
      </c>
      <c r="D21" s="45">
        <v>0.78544063920475005</v>
      </c>
      <c r="E21" s="45">
        <v>0.77803124018047398</v>
      </c>
      <c r="F21" s="45">
        <v>0.63729743968205987</v>
      </c>
      <c r="G21" s="45">
        <v>0.93367596602620806</v>
      </c>
      <c r="H21" s="45">
        <v>0.52924313871053685</v>
      </c>
      <c r="I21" s="45">
        <v>0.96219181342530413</v>
      </c>
      <c r="J21" s="45">
        <v>0.72039678892794379</v>
      </c>
      <c r="K21" s="46">
        <v>0.56603410628294637</v>
      </c>
      <c r="M21" s="18" t="str">
        <f t="shared" si="0"/>
        <v>MISSISSIPPI</v>
      </c>
      <c r="N21" s="17" t="b">
        <f t="shared" si="1"/>
        <v>1</v>
      </c>
      <c r="U21" s="18" t="str">
        <f t="shared" si="2"/>
        <v>MISSISSIPPI</v>
      </c>
      <c r="V21" s="18">
        <f t="shared" si="3"/>
        <v>0.41719136932349293</v>
      </c>
      <c r="W21" s="18">
        <f t="shared" si="4"/>
        <v>0.11205176938704392</v>
      </c>
    </row>
    <row r="22" spans="1:23" x14ac:dyDescent="0.25">
      <c r="A22" s="12" t="s">
        <v>64</v>
      </c>
      <c r="B22" s="44">
        <v>0.53971595935796501</v>
      </c>
      <c r="C22" s="45">
        <v>0.41436974026895501</v>
      </c>
      <c r="D22" s="45">
        <v>0.78026846671501626</v>
      </c>
      <c r="E22" s="45">
        <v>0.83535852033791225</v>
      </c>
      <c r="F22" s="45">
        <v>0.59418087913106477</v>
      </c>
      <c r="G22" s="45">
        <v>0.89309978592539452</v>
      </c>
      <c r="H22" s="45">
        <v>0.6705006271099746</v>
      </c>
      <c r="I22" s="45">
        <v>0.86251929195276278</v>
      </c>
      <c r="J22" s="45">
        <v>0.83025516965264679</v>
      </c>
      <c r="K22" s="46">
        <v>0.55534393539046456</v>
      </c>
      <c r="M22" s="18" t="str">
        <f t="shared" si="0"/>
        <v>MISSISSIPPI</v>
      </c>
      <c r="N22" s="17" t="b">
        <f t="shared" si="1"/>
        <v>1</v>
      </c>
      <c r="U22" s="18" t="str">
        <f t="shared" si="2"/>
        <v>MISSISSIPPI</v>
      </c>
      <c r="V22" s="18">
        <f t="shared" si="3"/>
        <v>0.41436974026895501</v>
      </c>
      <c r="W22" s="18">
        <f t="shared" si="4"/>
        <v>0.12534621908901</v>
      </c>
    </row>
    <row r="23" spans="1:23" x14ac:dyDescent="0.25">
      <c r="A23" s="12" t="s">
        <v>64</v>
      </c>
      <c r="B23" s="44">
        <v>0.74975899392665002</v>
      </c>
      <c r="C23" s="45">
        <v>0.63654604683214988</v>
      </c>
      <c r="D23" s="45">
        <v>1.0083412448646611</v>
      </c>
      <c r="E23" s="45">
        <v>0.89435171429437543</v>
      </c>
      <c r="F23" s="45">
        <v>0.81527613062224802</v>
      </c>
      <c r="G23" s="45">
        <v>1.1161793417849522</v>
      </c>
      <c r="H23" s="45">
        <v>0.72082345239257439</v>
      </c>
      <c r="I23" s="45">
        <v>1.0791303175475475</v>
      </c>
      <c r="J23" s="45">
        <v>0.91911488373787331</v>
      </c>
      <c r="K23" s="46">
        <v>0.72054376907449325</v>
      </c>
      <c r="M23" s="18" t="str">
        <f t="shared" si="0"/>
        <v>MISSISSIPPI</v>
      </c>
      <c r="N23" s="17" t="b">
        <f t="shared" si="1"/>
        <v>1</v>
      </c>
      <c r="U23" s="18" t="str">
        <f t="shared" si="2"/>
        <v>MISSISSIPPI</v>
      </c>
      <c r="V23" s="18">
        <f t="shared" si="3"/>
        <v>0.63654604683214988</v>
      </c>
      <c r="W23" s="18">
        <f t="shared" si="4"/>
        <v>8.3997722242343364E-2</v>
      </c>
    </row>
    <row r="24" spans="1:23" ht="15.75" thickBot="1" x14ac:dyDescent="0.3">
      <c r="A24" s="12" t="s">
        <v>64</v>
      </c>
      <c r="B24" s="44">
        <v>0.38139292024151622</v>
      </c>
      <c r="C24" s="45">
        <v>0.34288107992720657</v>
      </c>
      <c r="D24" s="45">
        <v>0.82013527087033589</v>
      </c>
      <c r="E24" s="45">
        <v>0.87112523507725492</v>
      </c>
      <c r="F24" s="45">
        <v>0.65428280838891328</v>
      </c>
      <c r="G24" s="45">
        <v>0.90132633258082184</v>
      </c>
      <c r="H24" s="50">
        <v>0.44012276836355574</v>
      </c>
      <c r="I24" s="45">
        <v>0.8199102899428895</v>
      </c>
      <c r="J24" s="45">
        <v>0.65060168517222605</v>
      </c>
      <c r="K24" s="46">
        <v>0.53934328598974279</v>
      </c>
      <c r="M24" s="18" t="str">
        <f t="shared" si="0"/>
        <v>MISSISSIPPI</v>
      </c>
      <c r="N24" s="17" t="b">
        <f t="shared" si="1"/>
        <v>1</v>
      </c>
      <c r="U24" s="18" t="str">
        <f t="shared" si="2"/>
        <v>MISSISSIPPI</v>
      </c>
      <c r="V24" s="18">
        <f t="shared" si="3"/>
        <v>0.34288107992720657</v>
      </c>
      <c r="W24" s="18">
        <f t="shared" si="4"/>
        <v>3.8511840314309653E-2</v>
      </c>
    </row>
    <row r="25" spans="1:23" ht="15.75" thickBot="1" x14ac:dyDescent="0.3">
      <c r="A25" s="13" t="s">
        <v>64</v>
      </c>
      <c r="B25" s="47">
        <v>0.52944899901196973</v>
      </c>
      <c r="C25" s="48">
        <v>0.35840081122843048</v>
      </c>
      <c r="D25" s="48">
        <v>0.66043772279454949</v>
      </c>
      <c r="E25" s="48">
        <v>0.81739611556303227</v>
      </c>
      <c r="F25" s="48">
        <v>0.58781969307216553</v>
      </c>
      <c r="G25" s="48">
        <v>0.92594778238887943</v>
      </c>
      <c r="H25" s="48">
        <v>0.5033410655673507</v>
      </c>
      <c r="I25" s="48">
        <v>0.87324716063589825</v>
      </c>
      <c r="J25" s="48">
        <v>0.70077513448008155</v>
      </c>
      <c r="K25" s="49">
        <v>0.54915668415045149</v>
      </c>
      <c r="M25" s="19" t="str">
        <f t="shared" si="0"/>
        <v>MISSISSIPPI</v>
      </c>
      <c r="N25" s="21" t="b">
        <f t="shared" si="1"/>
        <v>1</v>
      </c>
      <c r="O25" s="30">
        <f>COUNTIF($N16:$N25,TRUE)/(10 - COUNTIF($N16:$N25,"#N/A"))</f>
        <v>1</v>
      </c>
      <c r="U25" s="19" t="str">
        <f t="shared" si="2"/>
        <v>MISSISSIPPI</v>
      </c>
      <c r="V25" s="19">
        <f t="shared" si="3"/>
        <v>0.35840081122843048</v>
      </c>
      <c r="W25" s="19">
        <f t="shared" si="4"/>
        <v>0.14494025433892022</v>
      </c>
    </row>
    <row r="26" spans="1:23" x14ac:dyDescent="0.25">
      <c r="A26" s="11" t="s">
        <v>65</v>
      </c>
      <c r="B26" s="41">
        <v>0.78316729013729813</v>
      </c>
      <c r="C26" s="42">
        <v>0.63465077923839985</v>
      </c>
      <c r="D26" s="42">
        <v>0.35108696967672887</v>
      </c>
      <c r="E26" s="42">
        <v>0.51649778140746561</v>
      </c>
      <c r="F26" s="42">
        <v>0.58329038610031447</v>
      </c>
      <c r="G26" s="42">
        <v>0.76880383737220359</v>
      </c>
      <c r="H26" s="42">
        <v>0.70524667102335858</v>
      </c>
      <c r="I26" s="42">
        <v>0.76461392650015125</v>
      </c>
      <c r="J26" s="42">
        <v>0.86383130017199439</v>
      </c>
      <c r="K26" s="43">
        <v>0.45070184873331953</v>
      </c>
      <c r="M26" s="16" t="str">
        <f t="shared" si="0"/>
        <v>BLUE</v>
      </c>
      <c r="N26" s="20" t="b">
        <f t="shared" si="1"/>
        <v>1</v>
      </c>
      <c r="U26" s="16" t="str">
        <f t="shared" si="2"/>
        <v>BLUE</v>
      </c>
      <c r="V26" s="16">
        <f t="shared" si="3"/>
        <v>0.35108696967672887</v>
      </c>
      <c r="W26" s="16">
        <f t="shared" si="4"/>
        <v>9.9614879056590666E-2</v>
      </c>
    </row>
    <row r="27" spans="1:23" x14ac:dyDescent="0.25">
      <c r="A27" s="12" t="s">
        <v>65</v>
      </c>
      <c r="B27" s="44">
        <v>0.92765168064265802</v>
      </c>
      <c r="C27" s="45">
        <v>0.75697986733840339</v>
      </c>
      <c r="D27" s="45">
        <v>0.24616332789993065</v>
      </c>
      <c r="E27" s="45">
        <v>0.73392589456280943</v>
      </c>
      <c r="F27" s="45">
        <v>0.4858211930365155</v>
      </c>
      <c r="G27" s="45">
        <v>0.84805082602842752</v>
      </c>
      <c r="H27" s="45">
        <v>0.86239397191161538</v>
      </c>
      <c r="I27" s="45">
        <v>0.9268397925680395</v>
      </c>
      <c r="J27" s="45">
        <v>1.0114443819500492</v>
      </c>
      <c r="K27" s="46">
        <v>0.64013915846337432</v>
      </c>
      <c r="M27" s="18" t="str">
        <f t="shared" si="0"/>
        <v>BLUE</v>
      </c>
      <c r="N27" s="17" t="b">
        <f t="shared" si="1"/>
        <v>1</v>
      </c>
      <c r="U27" s="18" t="str">
        <f t="shared" si="2"/>
        <v>BLUE</v>
      </c>
      <c r="V27" s="18">
        <f t="shared" si="3"/>
        <v>0.24616332789993065</v>
      </c>
      <c r="W27" s="18">
        <f t="shared" si="4"/>
        <v>0.23965786513658485</v>
      </c>
    </row>
    <row r="28" spans="1:23" x14ac:dyDescent="0.25">
      <c r="A28" s="12" t="s">
        <v>65</v>
      </c>
      <c r="B28" s="44">
        <v>0.83604985379818797</v>
      </c>
      <c r="C28" s="45">
        <v>0.66628847900360533</v>
      </c>
      <c r="D28" s="45">
        <v>0.35450525452701104</v>
      </c>
      <c r="E28" s="45">
        <v>0.42885393720137782</v>
      </c>
      <c r="F28" s="45">
        <v>0.61035141110436586</v>
      </c>
      <c r="G28" s="45">
        <v>0.85473246149439719</v>
      </c>
      <c r="H28" s="45">
        <v>0.81083094044019344</v>
      </c>
      <c r="I28" s="45">
        <v>0.92104556686627459</v>
      </c>
      <c r="J28" s="45">
        <v>0.90000463773005746</v>
      </c>
      <c r="K28" s="46">
        <v>0.55746126869462542</v>
      </c>
      <c r="M28" s="18" t="str">
        <f t="shared" si="0"/>
        <v>BLUE</v>
      </c>
      <c r="N28" s="17" t="b">
        <f t="shared" si="1"/>
        <v>1</v>
      </c>
      <c r="U28" s="18" t="str">
        <f t="shared" si="2"/>
        <v>BLUE</v>
      </c>
      <c r="V28" s="18">
        <f t="shared" si="3"/>
        <v>0.35450525452701104</v>
      </c>
      <c r="W28" s="18">
        <f t="shared" si="4"/>
        <v>7.4348682674366784E-2</v>
      </c>
    </row>
    <row r="29" spans="1:23" x14ac:dyDescent="0.25">
      <c r="A29" s="12" t="s">
        <v>65</v>
      </c>
      <c r="B29" s="44">
        <v>0.85010163052479215</v>
      </c>
      <c r="C29" s="45">
        <v>0.6906739254870673</v>
      </c>
      <c r="D29" s="45">
        <v>0.30798597133375127</v>
      </c>
      <c r="E29" s="45">
        <v>0.74708976814368822</v>
      </c>
      <c r="F29" s="45">
        <v>0.55549338162674455</v>
      </c>
      <c r="G29" s="45">
        <v>0.83280999381904008</v>
      </c>
      <c r="H29" s="45">
        <v>0.73247667973082276</v>
      </c>
      <c r="I29" s="45">
        <v>0.860424484543866</v>
      </c>
      <c r="J29" s="45">
        <v>0.92445598472964263</v>
      </c>
      <c r="K29" s="46">
        <v>0.57401294982781093</v>
      </c>
      <c r="M29" s="18" t="str">
        <f t="shared" si="0"/>
        <v>BLUE</v>
      </c>
      <c r="N29" s="17" t="b">
        <f t="shared" si="1"/>
        <v>1</v>
      </c>
      <c r="U29" s="18" t="str">
        <f t="shared" si="2"/>
        <v>BLUE</v>
      </c>
      <c r="V29" s="18">
        <f t="shared" si="3"/>
        <v>0.30798597133375127</v>
      </c>
      <c r="W29" s="18">
        <f t="shared" si="4"/>
        <v>0.24750741029299328</v>
      </c>
    </row>
    <row r="30" spans="1:23" x14ac:dyDescent="0.25">
      <c r="A30" s="12" t="s">
        <v>65</v>
      </c>
      <c r="B30" s="44">
        <v>0.81557569220520942</v>
      </c>
      <c r="C30" s="45">
        <v>0.63999169861823946</v>
      </c>
      <c r="D30" s="45">
        <v>0.27191459648374722</v>
      </c>
      <c r="E30" s="45">
        <v>0.53925704554813148</v>
      </c>
      <c r="F30" s="45">
        <v>0.52683916360909389</v>
      </c>
      <c r="G30" s="45">
        <v>0.80034901924477753</v>
      </c>
      <c r="H30" s="45">
        <v>0.72220782045013521</v>
      </c>
      <c r="I30" s="45">
        <v>0.81628429064151808</v>
      </c>
      <c r="J30" s="45">
        <v>0.89127308495098967</v>
      </c>
      <c r="K30" s="46">
        <v>0.47458153967349537</v>
      </c>
      <c r="M30" s="18" t="str">
        <f t="shared" si="0"/>
        <v>BLUE</v>
      </c>
      <c r="N30" s="17" t="b">
        <f t="shared" si="1"/>
        <v>1</v>
      </c>
      <c r="U30" s="18" t="str">
        <f t="shared" si="2"/>
        <v>BLUE</v>
      </c>
      <c r="V30" s="18">
        <f t="shared" si="3"/>
        <v>0.27191459648374722</v>
      </c>
      <c r="W30" s="18">
        <f t="shared" si="4"/>
        <v>0.20266694318974815</v>
      </c>
    </row>
    <row r="31" spans="1:23" x14ac:dyDescent="0.25">
      <c r="A31" s="12" t="s">
        <v>65</v>
      </c>
      <c r="B31" s="44">
        <v>0.95483328394568556</v>
      </c>
      <c r="C31" s="45">
        <v>0.76333352789364395</v>
      </c>
      <c r="D31" s="45">
        <v>0.17107001117861223</v>
      </c>
      <c r="E31" s="45">
        <v>0.592542830394436</v>
      </c>
      <c r="F31" s="45">
        <v>0.58031301078533193</v>
      </c>
      <c r="G31" s="45">
        <v>0.84929191409701743</v>
      </c>
      <c r="H31" s="45">
        <v>0.83325966676908692</v>
      </c>
      <c r="I31" s="45">
        <v>0.96192648500660272</v>
      </c>
      <c r="J31" s="45">
        <v>0.95663041480949274</v>
      </c>
      <c r="K31" s="46">
        <v>0.61298610932445285</v>
      </c>
      <c r="M31" s="18" t="str">
        <f t="shared" si="0"/>
        <v>BLUE</v>
      </c>
      <c r="N31" s="17" t="b">
        <f t="shared" si="1"/>
        <v>1</v>
      </c>
      <c r="U31" s="18" t="str">
        <f t="shared" si="2"/>
        <v>BLUE</v>
      </c>
      <c r="V31" s="18">
        <f t="shared" si="3"/>
        <v>0.17107001117861223</v>
      </c>
      <c r="W31" s="18">
        <f t="shared" si="4"/>
        <v>0.40924299960671973</v>
      </c>
    </row>
    <row r="32" spans="1:23" x14ac:dyDescent="0.25">
      <c r="A32" s="12" t="s">
        <v>65</v>
      </c>
      <c r="B32" s="44">
        <v>0.86192524772440493</v>
      </c>
      <c r="C32" s="45">
        <v>0.68442682424601298</v>
      </c>
      <c r="D32" s="45">
        <v>0.37084852326978285</v>
      </c>
      <c r="E32" s="45">
        <v>0.48047891271028081</v>
      </c>
      <c r="F32" s="45">
        <v>0.49628826417460448</v>
      </c>
      <c r="G32" s="45">
        <v>0.86453966597747223</v>
      </c>
      <c r="H32" s="45">
        <v>0.77313632673519361</v>
      </c>
      <c r="I32" s="45">
        <v>0.9810011332230858</v>
      </c>
      <c r="J32" s="45">
        <v>0.88032961659412645</v>
      </c>
      <c r="K32" s="46">
        <v>0.5950841665900628</v>
      </c>
      <c r="M32" s="18" t="str">
        <f t="shared" si="0"/>
        <v>BLUE</v>
      </c>
      <c r="N32" s="17" t="b">
        <f t="shared" si="1"/>
        <v>1</v>
      </c>
      <c r="U32" s="18" t="str">
        <f t="shared" si="2"/>
        <v>BLUE</v>
      </c>
      <c r="V32" s="18">
        <f t="shared" si="3"/>
        <v>0.37084852326978285</v>
      </c>
      <c r="W32" s="18">
        <f t="shared" si="4"/>
        <v>0.10963038944049797</v>
      </c>
    </row>
    <row r="33" spans="1:23" x14ac:dyDescent="0.25">
      <c r="A33" s="12" t="s">
        <v>65</v>
      </c>
      <c r="B33" s="44">
        <v>0.84911745893222079</v>
      </c>
      <c r="C33" s="45">
        <v>0.68935810100285566</v>
      </c>
      <c r="D33" s="45">
        <v>0.3100098084905602</v>
      </c>
      <c r="E33" s="45">
        <v>0.62386025119412103</v>
      </c>
      <c r="F33" s="45">
        <v>0.52748986710756085</v>
      </c>
      <c r="G33" s="45">
        <v>0.82643790901604519</v>
      </c>
      <c r="H33" s="45">
        <v>0.74463254714118565</v>
      </c>
      <c r="I33" s="45">
        <v>0.82530724356647056</v>
      </c>
      <c r="J33" s="45">
        <v>0.89782355130291924</v>
      </c>
      <c r="K33" s="46">
        <v>0.50686867228503396</v>
      </c>
      <c r="M33" s="18" t="str">
        <f t="shared" si="0"/>
        <v>BLUE</v>
      </c>
      <c r="N33" s="17" t="b">
        <f t="shared" si="1"/>
        <v>1</v>
      </c>
      <c r="U33" s="18" t="str">
        <f t="shared" si="2"/>
        <v>BLUE</v>
      </c>
      <c r="V33" s="18">
        <f t="shared" si="3"/>
        <v>0.3100098084905602</v>
      </c>
      <c r="W33" s="18">
        <f t="shared" si="4"/>
        <v>0.19685886379447376</v>
      </c>
    </row>
    <row r="34" spans="1:23" ht="15.75" thickBot="1" x14ac:dyDescent="0.3">
      <c r="A34" s="12" t="s">
        <v>65</v>
      </c>
      <c r="B34" s="44">
        <v>0.92377339383046653</v>
      </c>
      <c r="C34" s="45">
        <v>0.75840285984278533</v>
      </c>
      <c r="D34" s="45">
        <v>0.28654196765528789</v>
      </c>
      <c r="E34" s="45">
        <v>0.53076520974964503</v>
      </c>
      <c r="F34" s="45">
        <v>0.65792102608848735</v>
      </c>
      <c r="G34" s="45">
        <v>0.87414862036122964</v>
      </c>
      <c r="H34" s="45">
        <v>0.80645246474339194</v>
      </c>
      <c r="I34" s="45">
        <v>0.93393015739931096</v>
      </c>
      <c r="J34" s="45">
        <v>0.91461880201213597</v>
      </c>
      <c r="K34" s="46">
        <v>0.62850100204547998</v>
      </c>
      <c r="M34" s="18" t="str">
        <f t="shared" si="0"/>
        <v>BLUE</v>
      </c>
      <c r="N34" s="17" t="b">
        <f t="shared" si="1"/>
        <v>1</v>
      </c>
      <c r="U34" s="18" t="str">
        <f t="shared" si="2"/>
        <v>BLUE</v>
      </c>
      <c r="V34" s="18">
        <f t="shared" si="3"/>
        <v>0.28654196765528789</v>
      </c>
      <c r="W34" s="18">
        <f t="shared" si="4"/>
        <v>0.24422324209435714</v>
      </c>
    </row>
    <row r="35" spans="1:23" ht="15.75" thickBot="1" x14ac:dyDescent="0.3">
      <c r="A35" s="13" t="s">
        <v>65</v>
      </c>
      <c r="B35" s="47">
        <v>0.94924090637412972</v>
      </c>
      <c r="C35" s="48">
        <v>0.80385347201670165</v>
      </c>
      <c r="D35" s="48">
        <v>0.2471654198212179</v>
      </c>
      <c r="E35" s="48">
        <v>0.77478084002533987</v>
      </c>
      <c r="F35" s="48">
        <v>0.47221859131973437</v>
      </c>
      <c r="G35" s="48">
        <v>0.76497337643415597</v>
      </c>
      <c r="H35" s="48">
        <v>0.88173011855646921</v>
      </c>
      <c r="I35" s="48">
        <v>0.86019411985025607</v>
      </c>
      <c r="J35" s="48">
        <v>1.0351038385202889</v>
      </c>
      <c r="K35" s="49">
        <v>0.60487091902539447</v>
      </c>
      <c r="M35" s="19" t="str">
        <f t="shared" si="0"/>
        <v>BLUE</v>
      </c>
      <c r="N35" s="21" t="b">
        <f t="shared" si="1"/>
        <v>1</v>
      </c>
      <c r="O35" s="30">
        <f>COUNTIF($N26:$N35,TRUE)/(10 - COUNTIF($N26:$N35,"#N/A"))</f>
        <v>1</v>
      </c>
      <c r="U35" s="19" t="str">
        <f t="shared" si="2"/>
        <v>BLUE</v>
      </c>
      <c r="V35" s="19">
        <f t="shared" si="3"/>
        <v>0.2471654198212179</v>
      </c>
      <c r="W35" s="19">
        <f t="shared" si="4"/>
        <v>0.22505317149851647</v>
      </c>
    </row>
    <row r="36" spans="1:23" x14ac:dyDescent="0.25">
      <c r="A36" s="11" t="s">
        <v>66</v>
      </c>
      <c r="B36" s="41">
        <v>0.74256481162315169</v>
      </c>
      <c r="C36" s="42">
        <v>0.56471580348902883</v>
      </c>
      <c r="D36" s="42">
        <v>0.47120805914065572</v>
      </c>
      <c r="E36" s="42">
        <v>0.40647359466405181</v>
      </c>
      <c r="F36" s="42">
        <v>0.72967543723671813</v>
      </c>
      <c r="G36" s="42">
        <v>0.81930171960801457</v>
      </c>
      <c r="H36" s="42">
        <v>0.66099634672802055</v>
      </c>
      <c r="I36" s="42">
        <v>0.80402694940939179</v>
      </c>
      <c r="J36" s="42">
        <v>0.77107849016867114</v>
      </c>
      <c r="K36" s="43">
        <v>0.40140352983337202</v>
      </c>
      <c r="M36" s="16" t="str">
        <f t="shared" si="0"/>
        <v>ANTONIA</v>
      </c>
      <c r="N36" s="20" t="b">
        <f t="shared" si="1"/>
        <v>0</v>
      </c>
      <c r="U36" s="16" t="str">
        <f t="shared" si="2"/>
        <v>ANTONIA</v>
      </c>
      <c r="V36" s="16">
        <f t="shared" si="3"/>
        <v>0.40140352983337202</v>
      </c>
      <c r="W36" s="16">
        <f t="shared" si="4"/>
        <v>5.070064830679788E-3</v>
      </c>
    </row>
    <row r="37" spans="1:23" x14ac:dyDescent="0.25">
      <c r="A37" s="12" t="s">
        <v>66</v>
      </c>
      <c r="B37" s="44">
        <v>0.67918879471542237</v>
      </c>
      <c r="C37" s="45">
        <v>0.46969419701769383</v>
      </c>
      <c r="D37" s="45">
        <v>0.57678809902011663</v>
      </c>
      <c r="E37" s="45">
        <v>0.33377220867180535</v>
      </c>
      <c r="F37" s="45">
        <v>0.82980020524109521</v>
      </c>
      <c r="G37" s="45">
        <v>0.88626396668705931</v>
      </c>
      <c r="H37" s="45">
        <v>0.63946274981051954</v>
      </c>
      <c r="I37" s="45">
        <v>0.89591399800882365</v>
      </c>
      <c r="J37" s="45">
        <v>0.66633125439222174</v>
      </c>
      <c r="K37" s="46">
        <v>0.49475086390241962</v>
      </c>
      <c r="M37" s="18" t="str">
        <f t="shared" si="0"/>
        <v>BLOOM</v>
      </c>
      <c r="N37" s="17" t="b">
        <f t="shared" si="1"/>
        <v>1</v>
      </c>
      <c r="U37" s="18" t="str">
        <f t="shared" si="2"/>
        <v>BLOOM</v>
      </c>
      <c r="V37" s="18">
        <f t="shared" si="3"/>
        <v>0.33377220867180535</v>
      </c>
      <c r="W37" s="18">
        <f t="shared" si="4"/>
        <v>0.13592198834588848</v>
      </c>
    </row>
    <row r="38" spans="1:23" x14ac:dyDescent="0.25">
      <c r="A38" s="12" t="s">
        <v>66</v>
      </c>
      <c r="B38" s="44">
        <v>0.74082354679925344</v>
      </c>
      <c r="C38" s="45">
        <v>0.55837440773727032</v>
      </c>
      <c r="D38" s="45">
        <v>0.3380070060204956</v>
      </c>
      <c r="E38" s="45">
        <v>0.48327509472746655</v>
      </c>
      <c r="F38" s="45">
        <v>0.64976477272724897</v>
      </c>
      <c r="G38" s="45">
        <v>0.76843492441585648</v>
      </c>
      <c r="H38" s="45">
        <v>0.67781048902099372</v>
      </c>
      <c r="I38" s="45">
        <v>0.77504949700709591</v>
      </c>
      <c r="J38" s="45">
        <v>0.77676240828720933</v>
      </c>
      <c r="K38" s="46">
        <v>0.42198090910045549</v>
      </c>
      <c r="M38" s="18" t="str">
        <f t="shared" si="0"/>
        <v>BLUE</v>
      </c>
      <c r="N38" s="17" t="b">
        <f t="shared" si="1"/>
        <v>0</v>
      </c>
      <c r="U38" s="18" t="str">
        <f t="shared" si="2"/>
        <v>BLUE</v>
      </c>
      <c r="V38" s="18">
        <f t="shared" si="3"/>
        <v>0.3380070060204956</v>
      </c>
      <c r="W38" s="18">
        <f t="shared" si="4"/>
        <v>8.3973903079959888E-2</v>
      </c>
    </row>
    <row r="39" spans="1:23" x14ac:dyDescent="0.25">
      <c r="A39" s="12" t="s">
        <v>66</v>
      </c>
      <c r="B39" s="44">
        <v>0.84732596871202603</v>
      </c>
      <c r="C39" s="45">
        <v>0.67122961990431818</v>
      </c>
      <c r="D39" s="45">
        <v>0.45529349858133505</v>
      </c>
      <c r="E39" s="45">
        <v>0.5875166578952159</v>
      </c>
      <c r="F39" s="45">
        <v>0.77159881515433482</v>
      </c>
      <c r="G39" s="45">
        <v>0.89624501674004209</v>
      </c>
      <c r="H39" s="45">
        <v>0.71218371045865547</v>
      </c>
      <c r="I39" s="45">
        <v>0.86175374575341679</v>
      </c>
      <c r="J39" s="45">
        <v>0.85960711720625738</v>
      </c>
      <c r="K39" s="46">
        <v>0.55137152166634285</v>
      </c>
      <c r="M39" s="18" t="str">
        <f t="shared" si="0"/>
        <v>BLUE</v>
      </c>
      <c r="N39" s="17" t="b">
        <f t="shared" si="1"/>
        <v>0</v>
      </c>
      <c r="U39" s="18" t="str">
        <f t="shared" si="2"/>
        <v>BLUE</v>
      </c>
      <c r="V39" s="18">
        <f t="shared" si="3"/>
        <v>0.45529349858133505</v>
      </c>
      <c r="W39" s="18">
        <f t="shared" si="4"/>
        <v>9.6078023085007791E-2</v>
      </c>
    </row>
    <row r="40" spans="1:23" x14ac:dyDescent="0.25">
      <c r="A40" s="12" t="s">
        <v>66</v>
      </c>
      <c r="B40" s="44">
        <v>0.90348432922589028</v>
      </c>
      <c r="C40" s="45">
        <v>0.74274204480314088</v>
      </c>
      <c r="D40" s="45">
        <v>0.32814298901587441</v>
      </c>
      <c r="E40" s="45">
        <v>0.59192396025863403</v>
      </c>
      <c r="F40" s="45">
        <v>0.62088247717923306</v>
      </c>
      <c r="G40" s="45">
        <v>0.7279130322685643</v>
      </c>
      <c r="H40" s="45">
        <v>0.85485222009023132</v>
      </c>
      <c r="I40" s="45">
        <v>0.91777202442966876</v>
      </c>
      <c r="J40" s="45">
        <v>0.91350164761728758</v>
      </c>
      <c r="K40" s="46">
        <v>0.56175257838243964</v>
      </c>
      <c r="M40" s="18" t="str">
        <f t="shared" si="0"/>
        <v>BLUE</v>
      </c>
      <c r="N40" s="17" t="b">
        <f t="shared" si="1"/>
        <v>0</v>
      </c>
      <c r="U40" s="18" t="str">
        <f t="shared" si="2"/>
        <v>BLUE</v>
      </c>
      <c r="V40" s="18">
        <f t="shared" si="3"/>
        <v>0.32814298901587441</v>
      </c>
      <c r="W40" s="18">
        <f t="shared" si="4"/>
        <v>0.23360958936656523</v>
      </c>
    </row>
    <row r="41" spans="1:23" x14ac:dyDescent="0.25">
      <c r="A41" s="12" t="s">
        <v>66</v>
      </c>
      <c r="B41" s="44">
        <v>0.8480049118954146</v>
      </c>
      <c r="C41" s="45">
        <v>0.70789501756706752</v>
      </c>
      <c r="D41" s="45">
        <v>0.38310335688053931</v>
      </c>
      <c r="E41" s="45">
        <v>0.52435771005563081</v>
      </c>
      <c r="F41" s="45">
        <v>0.50451173243126701</v>
      </c>
      <c r="G41" s="45">
        <v>0.73737438930407173</v>
      </c>
      <c r="H41" s="45">
        <v>0.8238941680747075</v>
      </c>
      <c r="I41" s="45">
        <v>0.84214813870634109</v>
      </c>
      <c r="J41" s="45">
        <v>0.92074883021118725</v>
      </c>
      <c r="K41" s="46">
        <v>0.47171473019661714</v>
      </c>
      <c r="M41" s="18" t="str">
        <f t="shared" si="0"/>
        <v>BLUE</v>
      </c>
      <c r="N41" s="17" t="b">
        <f t="shared" si="1"/>
        <v>0</v>
      </c>
      <c r="U41" s="18" t="str">
        <f t="shared" si="2"/>
        <v>BLUE</v>
      </c>
      <c r="V41" s="18">
        <f t="shared" si="3"/>
        <v>0.38310335688053931</v>
      </c>
      <c r="W41" s="18">
        <f t="shared" si="4"/>
        <v>8.8611373316077824E-2</v>
      </c>
    </row>
    <row r="42" spans="1:23" x14ac:dyDescent="0.25">
      <c r="A42" s="12" t="s">
        <v>66</v>
      </c>
      <c r="B42" s="44">
        <v>0.86620640002802829</v>
      </c>
      <c r="C42" s="45">
        <v>0.72796062783819304</v>
      </c>
      <c r="D42" s="45">
        <v>0.32138631609327706</v>
      </c>
      <c r="E42" s="45">
        <v>0.6925386930081705</v>
      </c>
      <c r="F42" s="45">
        <v>0.59375001494754143</v>
      </c>
      <c r="G42" s="45">
        <v>0.6503299320565441</v>
      </c>
      <c r="H42" s="45">
        <v>0.83407315601480381</v>
      </c>
      <c r="I42" s="45">
        <v>0.74399972640974044</v>
      </c>
      <c r="J42" s="45">
        <v>0.9513813184878811</v>
      </c>
      <c r="K42" s="46">
        <v>0.44604354354701964</v>
      </c>
      <c r="M42" s="18" t="str">
        <f t="shared" si="0"/>
        <v>BLUE</v>
      </c>
      <c r="N42" s="17" t="b">
        <f t="shared" si="1"/>
        <v>0</v>
      </c>
      <c r="U42" s="18" t="str">
        <f t="shared" si="2"/>
        <v>BLUE</v>
      </c>
      <c r="V42" s="18">
        <f t="shared" si="3"/>
        <v>0.32138631609327706</v>
      </c>
      <c r="W42" s="18">
        <f t="shared" si="4"/>
        <v>0.12465722745374258</v>
      </c>
    </row>
    <row r="43" spans="1:23" x14ac:dyDescent="0.25">
      <c r="A43" s="12" t="s">
        <v>66</v>
      </c>
      <c r="B43" s="44">
        <v>0.95926197757734133</v>
      </c>
      <c r="C43" s="45">
        <v>0.82044201669936667</v>
      </c>
      <c r="D43" s="45">
        <v>0.52262025166346993</v>
      </c>
      <c r="E43" s="45">
        <v>0.49554786726888039</v>
      </c>
      <c r="F43" s="45">
        <v>0.75531860432506381</v>
      </c>
      <c r="G43" s="45">
        <v>0.94907113500732787</v>
      </c>
      <c r="H43" s="45">
        <v>0.83601856391188767</v>
      </c>
      <c r="I43" s="45">
        <v>0.96004629341599779</v>
      </c>
      <c r="J43" s="45">
        <v>0.95414440953862834</v>
      </c>
      <c r="K43" s="46">
        <v>0.65123892169870112</v>
      </c>
      <c r="M43" s="18" t="str">
        <f t="shared" si="0"/>
        <v>BLOOM</v>
      </c>
      <c r="N43" s="17" t="b">
        <f t="shared" si="1"/>
        <v>1</v>
      </c>
      <c r="U43" s="18" t="str">
        <f t="shared" si="2"/>
        <v>BLOOM</v>
      </c>
      <c r="V43" s="18">
        <f t="shared" si="3"/>
        <v>0.49554786726888039</v>
      </c>
      <c r="W43" s="18">
        <f t="shared" si="4"/>
        <v>2.7072384394589533E-2</v>
      </c>
    </row>
    <row r="44" spans="1:23" ht="15.75" thickBot="1" x14ac:dyDescent="0.3">
      <c r="A44" s="12" t="s">
        <v>66</v>
      </c>
      <c r="B44" s="44">
        <v>0.82108720335150964</v>
      </c>
      <c r="C44" s="45">
        <v>0.65105719227296444</v>
      </c>
      <c r="D44" s="45">
        <v>0.32099730156856959</v>
      </c>
      <c r="E44" s="45">
        <v>0.5001095111967323</v>
      </c>
      <c r="F44" s="45">
        <v>0.64975867821483635</v>
      </c>
      <c r="G44" s="45">
        <v>0.76919955379650551</v>
      </c>
      <c r="H44" s="45">
        <v>0.7215533902803215</v>
      </c>
      <c r="I44" s="45">
        <v>0.79847739385213301</v>
      </c>
      <c r="J44" s="45">
        <v>0.84130460704389498</v>
      </c>
      <c r="K44" s="46">
        <v>0.44218491318412523</v>
      </c>
      <c r="M44" s="18" t="str">
        <f t="shared" si="0"/>
        <v>BLUE</v>
      </c>
      <c r="N44" s="17" t="b">
        <f t="shared" si="1"/>
        <v>0</v>
      </c>
      <c r="U44" s="18" t="str">
        <f t="shared" si="2"/>
        <v>BLUE</v>
      </c>
      <c r="V44" s="18">
        <f t="shared" si="3"/>
        <v>0.32099730156856959</v>
      </c>
      <c r="W44" s="18">
        <f t="shared" si="4"/>
        <v>0.12118761161555563</v>
      </c>
    </row>
    <row r="45" spans="1:23" ht="15.75" thickBot="1" x14ac:dyDescent="0.3">
      <c r="A45" s="13" t="s">
        <v>66</v>
      </c>
      <c r="B45" s="47">
        <v>0.72401697753842797</v>
      </c>
      <c r="C45" s="48">
        <v>0.59271970795431494</v>
      </c>
      <c r="D45" s="48">
        <v>0.4508154195433014</v>
      </c>
      <c r="E45" s="48">
        <v>0.57960786258768104</v>
      </c>
      <c r="F45" s="48">
        <v>0.53995979017947393</v>
      </c>
      <c r="G45" s="48">
        <v>0.72415465197369755</v>
      </c>
      <c r="H45" s="48">
        <v>0.70745165957774292</v>
      </c>
      <c r="I45" s="48">
        <v>0.70842839746353004</v>
      </c>
      <c r="J45" s="48">
        <v>0.86286637910243169</v>
      </c>
      <c r="K45" s="49">
        <v>0.33673633551406157</v>
      </c>
      <c r="M45" s="19" t="str">
        <f t="shared" si="0"/>
        <v>ANTONIA</v>
      </c>
      <c r="N45" s="21" t="b">
        <f t="shared" si="1"/>
        <v>0</v>
      </c>
      <c r="O45" s="30">
        <f>COUNTIF($N36:$N45,TRUE)/(10 - COUNTIF($N36:$N45,"#N/A"))</f>
        <v>0.2</v>
      </c>
      <c r="U45" s="19" t="str">
        <f t="shared" si="2"/>
        <v>ANTONIA</v>
      </c>
      <c r="V45" s="19">
        <f t="shared" si="3"/>
        <v>0.33673633551406157</v>
      </c>
      <c r="W45" s="19">
        <f t="shared" si="4"/>
        <v>0.11407908402923983</v>
      </c>
    </row>
    <row r="46" spans="1:23" x14ac:dyDescent="0.25">
      <c r="A46" s="11" t="b">
        <v>1</v>
      </c>
      <c r="B46" s="41">
        <v>0.82306586662713888</v>
      </c>
      <c r="C46" s="42">
        <v>0.83094821472327418</v>
      </c>
      <c r="D46" s="42">
        <v>0.8455806945724107</v>
      </c>
      <c r="E46" s="42">
        <v>1.0693405685698956</v>
      </c>
      <c r="F46" s="42">
        <v>0.3719683377811428</v>
      </c>
      <c r="G46" s="42">
        <v>0.80923997061897335</v>
      </c>
      <c r="H46" s="42">
        <v>0.95893505638995091</v>
      </c>
      <c r="I46" s="42">
        <v>0.87661051599514739</v>
      </c>
      <c r="J46" s="42">
        <v>1.1384557111748004</v>
      </c>
      <c r="K46" s="43">
        <v>0.69859719280656241</v>
      </c>
      <c r="M46" s="16" t="b">
        <f t="shared" si="0"/>
        <v>1</v>
      </c>
      <c r="N46" s="20" t="b">
        <f t="shared" si="1"/>
        <v>1</v>
      </c>
      <c r="U46" s="16" t="b">
        <f t="shared" si="2"/>
        <v>1</v>
      </c>
      <c r="V46" s="16">
        <f t="shared" si="3"/>
        <v>0.3719683377811428</v>
      </c>
      <c r="W46" s="16">
        <f t="shared" si="4"/>
        <v>0.32662885502541961</v>
      </c>
    </row>
    <row r="47" spans="1:23" x14ac:dyDescent="0.25">
      <c r="A47" s="12" t="b">
        <v>1</v>
      </c>
      <c r="B47" s="44">
        <v>0.80306397246617289</v>
      </c>
      <c r="C47" s="45">
        <v>0.85177416691394769</v>
      </c>
      <c r="D47" s="45">
        <v>0.9595482584206817</v>
      </c>
      <c r="E47" s="45">
        <v>1.1239383488006962</v>
      </c>
      <c r="F47" s="45">
        <v>0.41336145403689484</v>
      </c>
      <c r="G47" s="45">
        <v>0.87682581473502985</v>
      </c>
      <c r="H47" s="45">
        <v>0.9516394529624953</v>
      </c>
      <c r="I47" s="45">
        <v>0.9473456792706757</v>
      </c>
      <c r="J47" s="45">
        <v>1.1194793369649609</v>
      </c>
      <c r="K47" s="46">
        <v>0.79816975004344726</v>
      </c>
      <c r="M47" s="18" t="b">
        <f t="shared" si="0"/>
        <v>1</v>
      </c>
      <c r="N47" s="17" t="b">
        <f t="shared" si="1"/>
        <v>1</v>
      </c>
      <c r="U47" s="18" t="b">
        <f t="shared" si="2"/>
        <v>1</v>
      </c>
      <c r="V47" s="18">
        <f t="shared" si="3"/>
        <v>0.41336145403689484</v>
      </c>
      <c r="W47" s="18">
        <f t="shared" si="4"/>
        <v>0.38480829600655242</v>
      </c>
    </row>
    <row r="48" spans="1:23" x14ac:dyDescent="0.25">
      <c r="A48" s="12" t="b">
        <v>1</v>
      </c>
      <c r="B48" s="44">
        <v>0.87305805491611332</v>
      </c>
      <c r="C48" s="45">
        <v>0.86942823222609744</v>
      </c>
      <c r="D48" s="45">
        <v>0.84264643478594214</v>
      </c>
      <c r="E48" s="45">
        <v>1.0177874032782726</v>
      </c>
      <c r="F48" s="45">
        <v>0.30175371489139902</v>
      </c>
      <c r="G48" s="45">
        <v>0.85112614572291811</v>
      </c>
      <c r="H48" s="45">
        <v>0.98740419309055616</v>
      </c>
      <c r="I48" s="45">
        <v>0.97476729507773596</v>
      </c>
      <c r="J48" s="45">
        <v>1.1386166365582262</v>
      </c>
      <c r="K48" s="46">
        <v>0.7819578238925261</v>
      </c>
      <c r="M48" s="18" t="b">
        <f t="shared" si="0"/>
        <v>1</v>
      </c>
      <c r="N48" s="17" t="b">
        <f t="shared" si="1"/>
        <v>1</v>
      </c>
      <c r="U48" s="18" t="b">
        <f t="shared" si="2"/>
        <v>1</v>
      </c>
      <c r="V48" s="18">
        <f t="shared" si="3"/>
        <v>0.30175371489139902</v>
      </c>
      <c r="W48" s="18">
        <f t="shared" si="4"/>
        <v>0.48020410900112709</v>
      </c>
    </row>
    <row r="49" spans="1:23" x14ac:dyDescent="0.25">
      <c r="A49" s="12" t="b">
        <v>1</v>
      </c>
      <c r="B49" s="44">
        <v>0.8426782184895043</v>
      </c>
      <c r="C49" s="45">
        <v>0.86441105608504254</v>
      </c>
      <c r="D49" s="45">
        <v>0.94080667496124015</v>
      </c>
      <c r="E49" s="45">
        <v>1.0436355676162716</v>
      </c>
      <c r="F49" s="45">
        <v>0.35889880187559642</v>
      </c>
      <c r="G49" s="45">
        <v>0.91003861850187984</v>
      </c>
      <c r="H49" s="45">
        <v>0.98456048285179676</v>
      </c>
      <c r="I49" s="45">
        <v>0.98944908291785749</v>
      </c>
      <c r="J49" s="45">
        <v>1.1460822384349794</v>
      </c>
      <c r="K49" s="46">
        <v>0.79927347578537744</v>
      </c>
      <c r="M49" s="18" t="b">
        <f t="shared" si="0"/>
        <v>1</v>
      </c>
      <c r="N49" s="17" t="b">
        <f t="shared" si="1"/>
        <v>1</v>
      </c>
      <c r="U49" s="18" t="b">
        <f t="shared" si="2"/>
        <v>1</v>
      </c>
      <c r="V49" s="18">
        <f t="shared" si="3"/>
        <v>0.35889880187559642</v>
      </c>
      <c r="W49" s="18">
        <f t="shared" si="4"/>
        <v>0.44037467390978102</v>
      </c>
    </row>
    <row r="50" spans="1:23" x14ac:dyDescent="0.25">
      <c r="A50" s="12" t="b">
        <v>1</v>
      </c>
      <c r="B50" s="44">
        <v>0.88816219494488757</v>
      </c>
      <c r="C50" s="45">
        <v>0.86226432524440122</v>
      </c>
      <c r="D50" s="45">
        <v>0.85693849888332774</v>
      </c>
      <c r="E50" s="45">
        <v>1.0671805401403169</v>
      </c>
      <c r="F50" s="45">
        <v>0.34800715197704707</v>
      </c>
      <c r="G50" s="45">
        <v>0.87116579625664403</v>
      </c>
      <c r="H50" s="45">
        <v>0.98832955623254992</v>
      </c>
      <c r="I50" s="45">
        <v>0.98656962118804192</v>
      </c>
      <c r="J50" s="45">
        <v>1.1558630754645254</v>
      </c>
      <c r="K50" s="46">
        <v>0.7838631455198295</v>
      </c>
      <c r="M50" s="18" t="b">
        <f t="shared" si="0"/>
        <v>1</v>
      </c>
      <c r="N50" s="17" t="b">
        <f t="shared" si="1"/>
        <v>1</v>
      </c>
      <c r="U50" s="18" t="b">
        <f t="shared" si="2"/>
        <v>1</v>
      </c>
      <c r="V50" s="18">
        <f t="shared" si="3"/>
        <v>0.34800715197704707</v>
      </c>
      <c r="W50" s="18">
        <f t="shared" si="4"/>
        <v>0.43585599354278243</v>
      </c>
    </row>
    <row r="51" spans="1:23" x14ac:dyDescent="0.25">
      <c r="A51" s="12" t="b">
        <v>1</v>
      </c>
      <c r="B51" s="44">
        <v>0.94211020105596954</v>
      </c>
      <c r="C51" s="45">
        <v>0.91111828120709071</v>
      </c>
      <c r="D51" s="45">
        <v>0.79793125432807732</v>
      </c>
      <c r="E51" s="45">
        <v>1.011682156361992</v>
      </c>
      <c r="F51" s="45">
        <v>0.32103787708408099</v>
      </c>
      <c r="G51" s="45">
        <v>0.83330488211996212</v>
      </c>
      <c r="H51" s="45">
        <v>1.0347353656375176</v>
      </c>
      <c r="I51" s="45">
        <v>0.99498324453954778</v>
      </c>
      <c r="J51" s="45">
        <v>1.1712378533496322</v>
      </c>
      <c r="K51" s="46">
        <v>0.78497202009211597</v>
      </c>
      <c r="M51" s="18" t="b">
        <f t="shared" si="0"/>
        <v>1</v>
      </c>
      <c r="N51" s="17" t="b">
        <f t="shared" si="1"/>
        <v>1</v>
      </c>
      <c r="U51" s="18" t="b">
        <f t="shared" si="2"/>
        <v>1</v>
      </c>
      <c r="V51" s="18">
        <f t="shared" si="3"/>
        <v>0.32103787708408099</v>
      </c>
      <c r="W51" s="18">
        <f t="shared" si="4"/>
        <v>0.46393414300803498</v>
      </c>
    </row>
    <row r="52" spans="1:23" x14ac:dyDescent="0.25">
      <c r="A52" s="12" t="b">
        <v>1</v>
      </c>
      <c r="B52" s="44">
        <v>1.0364965435944566</v>
      </c>
      <c r="C52" s="45">
        <v>1.0160917100474913</v>
      </c>
      <c r="D52" s="45">
        <v>0.8678271392364203</v>
      </c>
      <c r="E52" s="45">
        <v>1.1330446537847194</v>
      </c>
      <c r="F52" s="45">
        <v>0.41294199643074875</v>
      </c>
      <c r="G52" s="45">
        <v>0.89684564079513984</v>
      </c>
      <c r="H52" s="45">
        <v>1.1252035441732133</v>
      </c>
      <c r="I52" s="45">
        <v>1.0734999625251156</v>
      </c>
      <c r="J52" s="45">
        <v>1.2627838609667692</v>
      </c>
      <c r="K52" s="46">
        <v>0.89891748105301594</v>
      </c>
      <c r="M52" s="18" t="b">
        <f t="shared" si="0"/>
        <v>1</v>
      </c>
      <c r="N52" s="17" t="b">
        <f t="shared" si="1"/>
        <v>1</v>
      </c>
      <c r="U52" s="18" t="b">
        <f t="shared" si="2"/>
        <v>1</v>
      </c>
      <c r="V52" s="18">
        <f t="shared" si="3"/>
        <v>0.41294199643074875</v>
      </c>
      <c r="W52" s="18">
        <f t="shared" si="4"/>
        <v>0.45488514280567155</v>
      </c>
    </row>
    <row r="53" spans="1:23" x14ac:dyDescent="0.25">
      <c r="A53" s="12" t="b">
        <v>1</v>
      </c>
      <c r="B53" s="44">
        <v>0.90708423928965531</v>
      </c>
      <c r="C53" s="45">
        <v>0.81868925522497571</v>
      </c>
      <c r="D53" s="45">
        <v>0.63441702262963806</v>
      </c>
      <c r="E53" s="45">
        <v>0.90939356920764813</v>
      </c>
      <c r="F53" s="45">
        <v>0.32144983617655232</v>
      </c>
      <c r="G53" s="45">
        <v>0.79914519990148136</v>
      </c>
      <c r="H53" s="45">
        <v>0.98316853570561125</v>
      </c>
      <c r="I53" s="45">
        <v>0.94286700858382777</v>
      </c>
      <c r="J53" s="45">
        <v>1.125591350418067</v>
      </c>
      <c r="K53" s="46">
        <v>0.70425108262416114</v>
      </c>
      <c r="M53" s="18" t="b">
        <f t="shared" si="0"/>
        <v>1</v>
      </c>
      <c r="N53" s="17" t="b">
        <f t="shared" si="1"/>
        <v>1</v>
      </c>
      <c r="U53" s="18" t="b">
        <f t="shared" si="2"/>
        <v>1</v>
      </c>
      <c r="V53" s="18">
        <f t="shared" si="3"/>
        <v>0.32144983617655232</v>
      </c>
      <c r="W53" s="18">
        <f t="shared" si="4"/>
        <v>0.31296718645308574</v>
      </c>
    </row>
    <row r="54" spans="1:23" ht="15.75" thickBot="1" x14ac:dyDescent="0.3">
      <c r="A54" s="12" t="b">
        <v>1</v>
      </c>
      <c r="B54" s="44">
        <v>1.0569344247935262</v>
      </c>
      <c r="C54" s="45">
        <v>1.0655643906150336</v>
      </c>
      <c r="D54" s="45">
        <v>0.94657861835524437</v>
      </c>
      <c r="E54" s="45">
        <v>1.1980178621059732</v>
      </c>
      <c r="F54" s="45">
        <v>0.41996801874184475</v>
      </c>
      <c r="G54" s="45">
        <v>0.90709410822530001</v>
      </c>
      <c r="H54" s="45">
        <v>1.1644568986046657</v>
      </c>
      <c r="I54" s="45">
        <v>1.0709895286159208</v>
      </c>
      <c r="J54" s="45">
        <v>1.3207732561784642</v>
      </c>
      <c r="K54" s="46">
        <v>0.93261348041487357</v>
      </c>
      <c r="M54" s="18" t="b">
        <f t="shared" si="0"/>
        <v>1</v>
      </c>
      <c r="N54" s="17" t="b">
        <f t="shared" si="1"/>
        <v>1</v>
      </c>
      <c r="U54" s="18" t="b">
        <f t="shared" si="2"/>
        <v>1</v>
      </c>
      <c r="V54" s="18">
        <f t="shared" si="3"/>
        <v>0.41996801874184475</v>
      </c>
      <c r="W54" s="18">
        <f t="shared" si="4"/>
        <v>0.48712608948345526</v>
      </c>
    </row>
    <row r="55" spans="1:23" ht="15.75" thickBot="1" x14ac:dyDescent="0.3">
      <c r="A55" s="13" t="b">
        <v>1</v>
      </c>
      <c r="B55" s="47">
        <v>0.91358049828773336</v>
      </c>
      <c r="C55" s="48">
        <v>0.87410927958640283</v>
      </c>
      <c r="D55" s="48">
        <v>0.72109823049555599</v>
      </c>
      <c r="E55" s="48">
        <v>0.98341782095857011</v>
      </c>
      <c r="F55" s="48">
        <v>0.34105412947080355</v>
      </c>
      <c r="G55" s="48">
        <v>0.80137644059940671</v>
      </c>
      <c r="H55" s="48">
        <v>0.9764987276951409</v>
      </c>
      <c r="I55" s="48">
        <v>0.97514616171272306</v>
      </c>
      <c r="J55" s="48">
        <v>1.1012874675017439</v>
      </c>
      <c r="K55" s="49">
        <v>0.75300098151946282</v>
      </c>
      <c r="M55" s="19" t="b">
        <f t="shared" si="0"/>
        <v>1</v>
      </c>
      <c r="N55" s="21" t="b">
        <f t="shared" si="1"/>
        <v>1</v>
      </c>
      <c r="O55" s="30">
        <f>COUNTIF($N46:$N55,TRUE)/(10 - COUNTIF($N46:$N55,"#N/A"))</f>
        <v>1</v>
      </c>
      <c r="U55" s="19" t="b">
        <f t="shared" si="2"/>
        <v>1</v>
      </c>
      <c r="V55" s="19">
        <f t="shared" si="3"/>
        <v>0.34105412947080355</v>
      </c>
      <c r="W55" s="19">
        <f t="shared" si="4"/>
        <v>0.38004410102475245</v>
      </c>
    </row>
    <row r="56" spans="1:23" x14ac:dyDescent="0.25">
      <c r="A56" s="11" t="s">
        <v>67</v>
      </c>
      <c r="B56" s="41">
        <v>0.757538316756594</v>
      </c>
      <c r="C56" s="42">
        <v>0.84409285199637574</v>
      </c>
      <c r="D56" s="42">
        <v>0.83665925373208716</v>
      </c>
      <c r="E56" s="42">
        <v>0.9077676981401539</v>
      </c>
      <c r="F56" s="42">
        <v>0.58283045746399997</v>
      </c>
      <c r="G56" s="42">
        <v>0.3076636747522507</v>
      </c>
      <c r="H56" s="42">
        <v>0.95042912020451209</v>
      </c>
      <c r="I56" s="42">
        <v>0.48595711671411301</v>
      </c>
      <c r="J56" s="42">
        <v>1.0568482830081012</v>
      </c>
      <c r="K56" s="43">
        <v>0.44116417984199019</v>
      </c>
      <c r="M56" s="16" t="str">
        <f t="shared" si="0"/>
        <v>TRUMPET</v>
      </c>
      <c r="N56" s="20" t="b">
        <f t="shared" si="1"/>
        <v>1</v>
      </c>
      <c r="U56" s="16" t="str">
        <f t="shared" si="2"/>
        <v>TRUMPET</v>
      </c>
      <c r="V56" s="16">
        <f t="shared" si="3"/>
        <v>0.3076636747522507</v>
      </c>
      <c r="W56" s="16">
        <f t="shared" si="4"/>
        <v>0.13350050508973949</v>
      </c>
    </row>
    <row r="57" spans="1:23" x14ac:dyDescent="0.25">
      <c r="A57" s="12" t="s">
        <v>67</v>
      </c>
      <c r="B57" s="44">
        <v>0.71147954824812853</v>
      </c>
      <c r="C57" s="45">
        <v>0.80336016496103191</v>
      </c>
      <c r="D57" s="45">
        <v>0.8246392968921421</v>
      </c>
      <c r="E57" s="45">
        <v>0.88225774817702052</v>
      </c>
      <c r="F57" s="45">
        <v>0.63817337462609869</v>
      </c>
      <c r="G57" s="45">
        <v>0.24297061425320265</v>
      </c>
      <c r="H57" s="45">
        <v>0.95552282175528025</v>
      </c>
      <c r="I57" s="45">
        <v>0.48384421466069344</v>
      </c>
      <c r="J57" s="45">
        <v>1.0094975987596433</v>
      </c>
      <c r="K57" s="46">
        <v>0.45978332340170758</v>
      </c>
      <c r="M57" s="18" t="str">
        <f t="shared" si="0"/>
        <v>TRUMPET</v>
      </c>
      <c r="N57" s="17" t="b">
        <f t="shared" si="1"/>
        <v>1</v>
      </c>
      <c r="U57" s="18" t="str">
        <f t="shared" si="2"/>
        <v>TRUMPET</v>
      </c>
      <c r="V57" s="18">
        <f t="shared" si="3"/>
        <v>0.24297061425320265</v>
      </c>
      <c r="W57" s="18">
        <f t="shared" si="4"/>
        <v>0.21681270914850492</v>
      </c>
    </row>
    <row r="58" spans="1:23" x14ac:dyDescent="0.25">
      <c r="A58" s="12" t="s">
        <v>67</v>
      </c>
      <c r="B58" s="44">
        <v>0.71539152046502341</v>
      </c>
      <c r="C58" s="45">
        <v>0.78715019204979186</v>
      </c>
      <c r="D58" s="45">
        <v>0.80579410007669461</v>
      </c>
      <c r="E58" s="45">
        <v>0.83298260876955332</v>
      </c>
      <c r="F58" s="45">
        <v>0.58679463604179083</v>
      </c>
      <c r="G58" s="45">
        <v>0.24163793994913355</v>
      </c>
      <c r="H58" s="45">
        <v>0.97334058886383557</v>
      </c>
      <c r="I58" s="45">
        <v>0.50248481710605764</v>
      </c>
      <c r="J58" s="45">
        <v>1.0478681935830554</v>
      </c>
      <c r="K58" s="46">
        <v>0.44408404656736788</v>
      </c>
      <c r="M58" s="18" t="str">
        <f t="shared" si="0"/>
        <v>TRUMPET</v>
      </c>
      <c r="N58" s="17" t="b">
        <f t="shared" si="1"/>
        <v>1</v>
      </c>
      <c r="U58" s="18" t="str">
        <f t="shared" si="2"/>
        <v>TRUMPET</v>
      </c>
      <c r="V58" s="18">
        <f t="shared" si="3"/>
        <v>0.24163793994913355</v>
      </c>
      <c r="W58" s="18">
        <f t="shared" si="4"/>
        <v>0.20244610661823434</v>
      </c>
    </row>
    <row r="59" spans="1:23" x14ac:dyDescent="0.25">
      <c r="A59" s="12" t="s">
        <v>67</v>
      </c>
      <c r="B59" s="44">
        <v>0.74754179842548107</v>
      </c>
      <c r="C59" s="45">
        <v>0.82845402659005529</v>
      </c>
      <c r="D59" s="45">
        <v>0.86287756051554876</v>
      </c>
      <c r="E59" s="45">
        <v>0.78505059334144167</v>
      </c>
      <c r="F59" s="45">
        <v>0.68297053523307871</v>
      </c>
      <c r="G59" s="45">
        <v>0.45922372437132958</v>
      </c>
      <c r="H59" s="45">
        <v>0.99080307082638364</v>
      </c>
      <c r="I59" s="45">
        <v>0.68627431765971514</v>
      </c>
      <c r="J59" s="45">
        <v>1.0010667416975425</v>
      </c>
      <c r="K59" s="46">
        <v>0.50686367324460835</v>
      </c>
      <c r="M59" s="18" t="str">
        <f t="shared" si="0"/>
        <v>TRUMPET</v>
      </c>
      <c r="N59" s="17" t="b">
        <f t="shared" si="1"/>
        <v>1</v>
      </c>
      <c r="U59" s="18" t="str">
        <f t="shared" si="2"/>
        <v>TRUMPET</v>
      </c>
      <c r="V59" s="18">
        <f t="shared" si="3"/>
        <v>0.45922372437132958</v>
      </c>
      <c r="W59" s="18">
        <f t="shared" si="4"/>
        <v>4.763994887327877E-2</v>
      </c>
    </row>
    <row r="60" spans="1:23" x14ac:dyDescent="0.25">
      <c r="A60" s="12" t="s">
        <v>67</v>
      </c>
      <c r="B60" s="44">
        <v>0.68777986775621291</v>
      </c>
      <c r="C60" s="45">
        <v>0.77036848590774243</v>
      </c>
      <c r="D60" s="45">
        <v>0.82591653755889882</v>
      </c>
      <c r="E60" s="45">
        <v>0.73887614101445498</v>
      </c>
      <c r="F60" s="45">
        <v>0.55790971840876979</v>
      </c>
      <c r="G60" s="45">
        <v>0.37769525240717011</v>
      </c>
      <c r="H60" s="45">
        <v>0.91539968106245329</v>
      </c>
      <c r="I60" s="45">
        <v>0.60253166254031643</v>
      </c>
      <c r="J60" s="45">
        <v>0.97326386831061551</v>
      </c>
      <c r="K60" s="46">
        <v>0.43880457042823345</v>
      </c>
      <c r="M60" s="18" t="str">
        <f t="shared" si="0"/>
        <v>TRUMPET</v>
      </c>
      <c r="N60" s="17" t="b">
        <f t="shared" si="1"/>
        <v>1</v>
      </c>
      <c r="U60" s="18" t="str">
        <f t="shared" si="2"/>
        <v>TRUMPET</v>
      </c>
      <c r="V60" s="18">
        <f t="shared" si="3"/>
        <v>0.37769525240717011</v>
      </c>
      <c r="W60" s="18">
        <f t="shared" si="4"/>
        <v>6.1109318021063341E-2</v>
      </c>
    </row>
    <row r="61" spans="1:23" x14ac:dyDescent="0.25">
      <c r="A61" s="12" t="s">
        <v>67</v>
      </c>
      <c r="B61" s="44">
        <v>0.87914458797304407</v>
      </c>
      <c r="C61" s="45">
        <v>0.944671892675784</v>
      </c>
      <c r="D61" s="45">
        <v>0.81530360360487042</v>
      </c>
      <c r="E61" s="45">
        <v>0.86652627686575112</v>
      </c>
      <c r="F61" s="45">
        <v>0.51721597981627365</v>
      </c>
      <c r="G61" s="45">
        <v>0.48167023713251939</v>
      </c>
      <c r="H61" s="45">
        <v>1.0623928026597231</v>
      </c>
      <c r="I61" s="45">
        <v>0.61174717158360103</v>
      </c>
      <c r="J61" s="45">
        <v>1.1472711828411284</v>
      </c>
      <c r="K61" s="46">
        <v>0.57474628776598191</v>
      </c>
      <c r="M61" s="18" t="str">
        <f t="shared" si="0"/>
        <v>TRUMPET</v>
      </c>
      <c r="N61" s="17" t="b">
        <f t="shared" si="1"/>
        <v>1</v>
      </c>
      <c r="U61" s="18" t="str">
        <f t="shared" si="2"/>
        <v>TRUMPET</v>
      </c>
      <c r="V61" s="18">
        <f t="shared" si="3"/>
        <v>0.48167023713251939</v>
      </c>
      <c r="W61" s="18">
        <f t="shared" si="4"/>
        <v>3.5545742683754267E-2</v>
      </c>
    </row>
    <row r="62" spans="1:23" x14ac:dyDescent="0.25">
      <c r="A62" s="12" t="s">
        <v>67</v>
      </c>
      <c r="B62" s="44">
        <v>0.68814052149646954</v>
      </c>
      <c r="C62" s="45">
        <v>0.65565122558577393</v>
      </c>
      <c r="D62" s="45">
        <v>0.6627613945521228</v>
      </c>
      <c r="E62" s="45">
        <v>0.79069964353510325</v>
      </c>
      <c r="F62" s="45">
        <v>0.46395902184948695</v>
      </c>
      <c r="G62" s="45">
        <v>0.50300985912700735</v>
      </c>
      <c r="H62" s="45">
        <v>0.86264399917197843</v>
      </c>
      <c r="I62" s="45">
        <v>0.55898741593741852</v>
      </c>
      <c r="J62" s="45">
        <v>1.0016451230211429</v>
      </c>
      <c r="K62" s="46">
        <v>0.35831050808151282</v>
      </c>
      <c r="M62" s="18" t="str">
        <f t="shared" si="0"/>
        <v>ANTONIA</v>
      </c>
      <c r="N62" s="17" t="b">
        <f t="shared" si="1"/>
        <v>0</v>
      </c>
      <c r="U62" s="18" t="str">
        <f t="shared" si="2"/>
        <v>ANTONIA</v>
      </c>
      <c r="V62" s="18">
        <f t="shared" si="3"/>
        <v>0.35831050808151282</v>
      </c>
      <c r="W62" s="18">
        <f t="shared" si="4"/>
        <v>0.10564851376797413</v>
      </c>
    </row>
    <row r="63" spans="1:23" x14ac:dyDescent="0.25">
      <c r="A63" s="12" t="s">
        <v>67</v>
      </c>
      <c r="B63" s="44">
        <v>0.58123888712318617</v>
      </c>
      <c r="C63" s="45">
        <v>0.63819530386841872</v>
      </c>
      <c r="D63" s="45">
        <v>0.79071932416860968</v>
      </c>
      <c r="E63" s="45">
        <v>0.71011911671817218</v>
      </c>
      <c r="F63" s="45">
        <v>0.62590751014824952</v>
      </c>
      <c r="G63" s="45">
        <v>0.37709974225056647</v>
      </c>
      <c r="H63" s="45">
        <v>0.85317337176354024</v>
      </c>
      <c r="I63" s="45">
        <v>0.50423630576403866</v>
      </c>
      <c r="J63" s="45">
        <v>0.89891592584793278</v>
      </c>
      <c r="K63" s="46">
        <v>0.33252014352920711</v>
      </c>
      <c r="M63" s="18" t="str">
        <f t="shared" si="0"/>
        <v>ANTONIA</v>
      </c>
      <c r="N63" s="17" t="b">
        <f t="shared" si="1"/>
        <v>0</v>
      </c>
      <c r="U63" s="18" t="str">
        <f t="shared" si="2"/>
        <v>ANTONIA</v>
      </c>
      <c r="V63" s="18">
        <f t="shared" si="3"/>
        <v>0.33252014352920711</v>
      </c>
      <c r="W63" s="18">
        <f t="shared" si="4"/>
        <v>4.4579598721359359E-2</v>
      </c>
    </row>
    <row r="64" spans="1:23" ht="15.75" thickBot="1" x14ac:dyDescent="0.3">
      <c r="A64" s="12" t="s">
        <v>67</v>
      </c>
      <c r="B64" s="44">
        <v>0.79591492810569664</v>
      </c>
      <c r="C64" s="45">
        <v>0.79618458510853063</v>
      </c>
      <c r="D64" s="45">
        <v>0.68464327514644674</v>
      </c>
      <c r="E64" s="45">
        <v>0.87186750100015598</v>
      </c>
      <c r="F64" s="45">
        <v>0.41913295240670878</v>
      </c>
      <c r="G64" s="45">
        <v>0.42315138758927728</v>
      </c>
      <c r="H64" s="45">
        <v>0.99104274945995785</v>
      </c>
      <c r="I64" s="45">
        <v>0.56720582064048153</v>
      </c>
      <c r="J64" s="45">
        <v>1.123218441332605</v>
      </c>
      <c r="K64" s="46">
        <v>0.4747378183680146</v>
      </c>
      <c r="M64" s="18" t="b">
        <f t="shared" si="0"/>
        <v>1</v>
      </c>
      <c r="N64" s="17" t="b">
        <f t="shared" si="1"/>
        <v>0</v>
      </c>
      <c r="U64" s="18" t="b">
        <f t="shared" si="2"/>
        <v>1</v>
      </c>
      <c r="V64" s="18">
        <f t="shared" si="3"/>
        <v>0.41913295240670878</v>
      </c>
      <c r="W64" s="18">
        <f t="shared" si="4"/>
        <v>4.0184351825685027E-3</v>
      </c>
    </row>
    <row r="65" spans="1:23" ht="15.75" thickBot="1" x14ac:dyDescent="0.3">
      <c r="A65" s="13" t="s">
        <v>67</v>
      </c>
      <c r="B65" s="47">
        <v>0.65867854252815028</v>
      </c>
      <c r="C65" s="48">
        <v>0.71811841895628137</v>
      </c>
      <c r="D65" s="48">
        <v>0.79219491279702836</v>
      </c>
      <c r="E65" s="48">
        <v>0.8590074903459699</v>
      </c>
      <c r="F65" s="48">
        <v>0.47863596637521538</v>
      </c>
      <c r="G65" s="48">
        <v>0.39316337730425971</v>
      </c>
      <c r="H65" s="48">
        <v>0.90958248429553923</v>
      </c>
      <c r="I65" s="48">
        <v>0.52108110595915647</v>
      </c>
      <c r="J65" s="48">
        <v>1.0224808795345011</v>
      </c>
      <c r="K65" s="49">
        <v>0.41871506457479857</v>
      </c>
      <c r="M65" s="19" t="str">
        <f t="shared" si="0"/>
        <v>TRUMPET</v>
      </c>
      <c r="N65" s="21" t="b">
        <f t="shared" si="1"/>
        <v>1</v>
      </c>
      <c r="O65" s="30">
        <f>COUNTIF($N56:$N65,TRUE)/(10 - COUNTIF($N56:$N65,"#N/A"))</f>
        <v>0.7</v>
      </c>
      <c r="U65" s="19" t="str">
        <f t="shared" si="2"/>
        <v>TRUMPET</v>
      </c>
      <c r="V65" s="19">
        <f t="shared" si="3"/>
        <v>0.39316337730425971</v>
      </c>
      <c r="W65" s="19">
        <f t="shared" si="4"/>
        <v>2.5551687270538859E-2</v>
      </c>
    </row>
    <row r="66" spans="1:23" x14ac:dyDescent="0.25">
      <c r="A66" s="11" t="s">
        <v>68</v>
      </c>
      <c r="B66" s="41">
        <v>0.65075015853979157</v>
      </c>
      <c r="C66" s="42">
        <v>0.5714629320829252</v>
      </c>
      <c r="D66" s="42">
        <v>0.9529215524281236</v>
      </c>
      <c r="E66" s="42">
        <v>0.8781935950709131</v>
      </c>
      <c r="F66" s="42">
        <v>0.96485949159701867</v>
      </c>
      <c r="G66" s="42">
        <v>1.1938238961189329</v>
      </c>
      <c r="H66" s="42">
        <v>0.25218429467784703</v>
      </c>
      <c r="I66" s="42">
        <v>1.0878534403900173</v>
      </c>
      <c r="J66" s="42">
        <v>0.48757413180880388</v>
      </c>
      <c r="K66" s="43">
        <v>0.7672214128925352</v>
      </c>
      <c r="M66" s="16" t="str">
        <f t="shared" si="0"/>
        <v>JASON</v>
      </c>
      <c r="N66" s="20" t="b">
        <f t="shared" si="1"/>
        <v>1</v>
      </c>
      <c r="U66" s="16" t="str">
        <f t="shared" si="2"/>
        <v>JASON</v>
      </c>
      <c r="V66" s="16">
        <f t="shared" si="3"/>
        <v>0.25218429467784703</v>
      </c>
      <c r="W66" s="16">
        <f t="shared" si="4"/>
        <v>0.23538983713095685</v>
      </c>
    </row>
    <row r="67" spans="1:23" x14ac:dyDescent="0.25">
      <c r="A67" s="12" t="s">
        <v>68</v>
      </c>
      <c r="B67" s="44">
        <v>0.61390701148211613</v>
      </c>
      <c r="C67" s="45">
        <v>0.55467910128827924</v>
      </c>
      <c r="D67" s="45">
        <v>1.060691768422563</v>
      </c>
      <c r="E67" s="45">
        <v>0.90946767647001292</v>
      </c>
      <c r="F67" s="45">
        <v>1.0791889737246871</v>
      </c>
      <c r="G67" s="45">
        <v>1.2711810194585973</v>
      </c>
      <c r="H67" s="45">
        <v>0.27494737540213615</v>
      </c>
      <c r="I67" s="45">
        <v>1.1422651669782149</v>
      </c>
      <c r="J67" s="45">
        <v>0.42828081050202238</v>
      </c>
      <c r="K67" s="46">
        <v>0.83827910673923445</v>
      </c>
      <c r="M67" s="18" t="str">
        <f t="shared" si="0"/>
        <v>JASON</v>
      </c>
      <c r="N67" s="17" t="b">
        <f t="shared" si="1"/>
        <v>1</v>
      </c>
      <c r="U67" s="18" t="str">
        <f t="shared" si="2"/>
        <v>JASON</v>
      </c>
      <c r="V67" s="18">
        <f t="shared" si="3"/>
        <v>0.27494737540213615</v>
      </c>
      <c r="W67" s="18">
        <f t="shared" si="4"/>
        <v>0.15333343509988623</v>
      </c>
    </row>
    <row r="68" spans="1:23" x14ac:dyDescent="0.25">
      <c r="A68" s="12" t="s">
        <v>68</v>
      </c>
      <c r="B68" s="44">
        <v>0.60190203469740744</v>
      </c>
      <c r="C68" s="45">
        <v>0.52007760978188478</v>
      </c>
      <c r="D68" s="45">
        <v>1.01118933114717</v>
      </c>
      <c r="E68" s="45">
        <v>0.83273521180995058</v>
      </c>
      <c r="F68" s="45">
        <v>1.028195602583645</v>
      </c>
      <c r="G68" s="45">
        <v>1.2193183805433072</v>
      </c>
      <c r="H68" s="45">
        <v>0.24664297363168025</v>
      </c>
      <c r="I68" s="45">
        <v>1.1253938034886426</v>
      </c>
      <c r="J68" s="45">
        <v>0.40364340264252635</v>
      </c>
      <c r="K68" s="46">
        <v>0.78640635904648049</v>
      </c>
      <c r="M68" s="18" t="str">
        <f t="shared" si="0"/>
        <v>JASON</v>
      </c>
      <c r="N68" s="17" t="b">
        <f t="shared" si="1"/>
        <v>1</v>
      </c>
      <c r="U68" s="18" t="str">
        <f t="shared" si="2"/>
        <v>JASON</v>
      </c>
      <c r="V68" s="18">
        <f t="shared" si="3"/>
        <v>0.24664297363168025</v>
      </c>
      <c r="W68" s="18">
        <f t="shared" si="4"/>
        <v>0.1570004290108461</v>
      </c>
    </row>
    <row r="69" spans="1:23" x14ac:dyDescent="0.25">
      <c r="A69" s="12" t="s">
        <v>68</v>
      </c>
      <c r="B69" s="44">
        <v>0.63274569102060907</v>
      </c>
      <c r="C69" s="45">
        <v>0.51697629555084612</v>
      </c>
      <c r="D69" s="45">
        <v>0.96438441270987563</v>
      </c>
      <c r="E69" s="45">
        <v>0.78331082213145009</v>
      </c>
      <c r="F69" s="45">
        <v>0.97048633186158539</v>
      </c>
      <c r="G69" s="45">
        <v>1.2018336643489587</v>
      </c>
      <c r="H69" s="45">
        <v>0.27830179999571281</v>
      </c>
      <c r="I69" s="45">
        <v>1.1181549169232095</v>
      </c>
      <c r="J69" s="45">
        <v>0.41809894916788648</v>
      </c>
      <c r="K69" s="46">
        <v>0.75411118645326125</v>
      </c>
      <c r="M69" s="18" t="str">
        <f t="shared" si="0"/>
        <v>JASON</v>
      </c>
      <c r="N69" s="17" t="b">
        <f t="shared" si="1"/>
        <v>1</v>
      </c>
      <c r="U69" s="18" t="str">
        <f t="shared" si="2"/>
        <v>JASON</v>
      </c>
      <c r="V69" s="18">
        <f t="shared" si="3"/>
        <v>0.27830179999571281</v>
      </c>
      <c r="W69" s="18">
        <f t="shared" si="4"/>
        <v>0.13979714917217367</v>
      </c>
    </row>
    <row r="70" spans="1:23" x14ac:dyDescent="0.25">
      <c r="A70" s="12" t="s">
        <v>68</v>
      </c>
      <c r="B70" s="44">
        <v>0.62150517561305196</v>
      </c>
      <c r="C70" s="45">
        <v>0.55305405309029632</v>
      </c>
      <c r="D70" s="45">
        <v>0.95600887888727015</v>
      </c>
      <c r="E70" s="45">
        <v>0.89174388984447228</v>
      </c>
      <c r="F70" s="45">
        <v>0.95375442984727754</v>
      </c>
      <c r="G70" s="45">
        <v>1.1697726264988408</v>
      </c>
      <c r="H70" s="45">
        <v>0.25237690642422472</v>
      </c>
      <c r="I70" s="45">
        <v>1.069442162836447</v>
      </c>
      <c r="J70" s="45">
        <v>0.4771811404656518</v>
      </c>
      <c r="K70" s="46">
        <v>0.74288077019339371</v>
      </c>
      <c r="M70" s="18" t="str">
        <f t="shared" ref="M70:M105" si="5">INDEX($B$5:$K$5,MATCH(MIN($B70:$K70),$B70:$K70,0))</f>
        <v>JASON</v>
      </c>
      <c r="N70" s="17" t="b">
        <f t="shared" ref="N70:N105" si="6">$M70 = $A70</f>
        <v>1</v>
      </c>
      <c r="U70" s="18" t="str">
        <f t="shared" ref="U70:U105" si="7">INDEX($B$5:$K$5,MATCH(MIN($B70:$K70),$B70:$K70,0))</f>
        <v>JASON</v>
      </c>
      <c r="V70" s="18">
        <f t="shared" si="3"/>
        <v>0.25237690642422472</v>
      </c>
      <c r="W70" s="18">
        <f t="shared" si="4"/>
        <v>0.22480423404142708</v>
      </c>
    </row>
    <row r="71" spans="1:23" x14ac:dyDescent="0.25">
      <c r="A71" s="12" t="s">
        <v>68</v>
      </c>
      <c r="B71" s="44">
        <v>0.5958465534833618</v>
      </c>
      <c r="C71" s="45">
        <v>0.47893107696177745</v>
      </c>
      <c r="D71" s="45">
        <v>0.85829988814572589</v>
      </c>
      <c r="E71" s="45">
        <v>0.84968790203550237</v>
      </c>
      <c r="F71" s="45">
        <v>0.93618925793381325</v>
      </c>
      <c r="G71" s="45">
        <v>1.1095085324854559</v>
      </c>
      <c r="H71" s="45">
        <v>0.34649608045112873</v>
      </c>
      <c r="I71" s="45">
        <v>1.068320989588756</v>
      </c>
      <c r="J71" s="45">
        <v>0.42336371859059141</v>
      </c>
      <c r="K71" s="46">
        <v>0.69652054934982721</v>
      </c>
      <c r="M71" s="18" t="str">
        <f t="shared" si="5"/>
        <v>JASON</v>
      </c>
      <c r="N71" s="17" t="b">
        <f t="shared" si="6"/>
        <v>1</v>
      </c>
      <c r="U71" s="18" t="str">
        <f t="shared" si="7"/>
        <v>JASON</v>
      </c>
      <c r="V71" s="18">
        <f t="shared" ref="V71:V105" si="8">MIN(B71:K71)</f>
        <v>0.34649608045112873</v>
      </c>
      <c r="W71" s="18">
        <f t="shared" ref="W71:W105" si="9">SMALL(B71:K71,2)-V71</f>
        <v>7.686763813946268E-2</v>
      </c>
    </row>
    <row r="72" spans="1:23" x14ac:dyDescent="0.25">
      <c r="A72" s="12" t="s">
        <v>68</v>
      </c>
      <c r="B72" s="44">
        <v>0.55314082979058676</v>
      </c>
      <c r="C72" s="45">
        <v>0.51281404141159892</v>
      </c>
      <c r="D72" s="45">
        <v>0.9418785745137529</v>
      </c>
      <c r="E72" s="45">
        <v>0.89985647398690993</v>
      </c>
      <c r="F72" s="45">
        <v>0.92834480316614709</v>
      </c>
      <c r="G72" s="45">
        <v>1.0612901530351548</v>
      </c>
      <c r="H72" s="45">
        <v>0.28830370715946968</v>
      </c>
      <c r="I72" s="45">
        <v>0.90974360865555426</v>
      </c>
      <c r="J72" s="45">
        <v>0.5410102537933601</v>
      </c>
      <c r="K72" s="46">
        <v>0.63257041540521519</v>
      </c>
      <c r="M72" s="18" t="str">
        <f t="shared" si="5"/>
        <v>JASON</v>
      </c>
      <c r="N72" s="17" t="b">
        <f t="shared" si="6"/>
        <v>1</v>
      </c>
      <c r="U72" s="18" t="str">
        <f t="shared" si="7"/>
        <v>JASON</v>
      </c>
      <c r="V72" s="18">
        <f t="shared" si="8"/>
        <v>0.28830370715946968</v>
      </c>
      <c r="W72" s="18">
        <f t="shared" si="9"/>
        <v>0.22451033425212924</v>
      </c>
    </row>
    <row r="73" spans="1:23" x14ac:dyDescent="0.25">
      <c r="A73" s="12" t="s">
        <v>68</v>
      </c>
      <c r="B73" s="44">
        <v>0.60283075473021119</v>
      </c>
      <c r="C73" s="45">
        <v>0.49170791112248369</v>
      </c>
      <c r="D73" s="45">
        <v>0.82078215071894489</v>
      </c>
      <c r="E73" s="45">
        <v>0.92383588059678268</v>
      </c>
      <c r="F73" s="45">
        <v>0.91325179885348917</v>
      </c>
      <c r="G73" s="45">
        <v>1.0052461214508646</v>
      </c>
      <c r="H73" s="45">
        <v>0.34244025958148899</v>
      </c>
      <c r="I73" s="45">
        <v>0.87600091895349275</v>
      </c>
      <c r="J73" s="45">
        <v>0.54718250347001485</v>
      </c>
      <c r="K73" s="46">
        <v>0.61433527022883827</v>
      </c>
      <c r="M73" s="18" t="str">
        <f t="shared" si="5"/>
        <v>JASON</v>
      </c>
      <c r="N73" s="17" t="b">
        <f t="shared" si="6"/>
        <v>1</v>
      </c>
      <c r="U73" s="18" t="str">
        <f t="shared" si="7"/>
        <v>JASON</v>
      </c>
      <c r="V73" s="18">
        <f t="shared" si="8"/>
        <v>0.34244025958148899</v>
      </c>
      <c r="W73" s="18">
        <f t="shared" si="9"/>
        <v>0.14926765154099469</v>
      </c>
    </row>
    <row r="74" spans="1:23" ht="15.75" thickBot="1" x14ac:dyDescent="0.3">
      <c r="A74" s="12" t="s">
        <v>68</v>
      </c>
      <c r="B74" s="44">
        <v>0.48642221279286157</v>
      </c>
      <c r="C74" s="45">
        <v>0.3490807560851133</v>
      </c>
      <c r="D74" s="45">
        <v>0.70725023850575064</v>
      </c>
      <c r="E74" s="45">
        <v>0.73138217857814247</v>
      </c>
      <c r="F74" s="45">
        <v>0.73159675300305937</v>
      </c>
      <c r="G74" s="45">
        <v>0.93355681358396014</v>
      </c>
      <c r="H74" s="45">
        <v>0.26962237208333406</v>
      </c>
      <c r="I74" s="45">
        <v>0.87215145608988709</v>
      </c>
      <c r="J74" s="45">
        <v>0.43919692038264208</v>
      </c>
      <c r="K74" s="46">
        <v>0.50893103350411839</v>
      </c>
      <c r="M74" s="18" t="str">
        <f t="shared" si="5"/>
        <v>JASON</v>
      </c>
      <c r="N74" s="17" t="b">
        <f t="shared" si="6"/>
        <v>1</v>
      </c>
      <c r="U74" s="18" t="str">
        <f t="shared" si="7"/>
        <v>JASON</v>
      </c>
      <c r="V74" s="18">
        <f t="shared" si="8"/>
        <v>0.26962237208333406</v>
      </c>
      <c r="W74" s="18">
        <f t="shared" si="9"/>
        <v>7.9458384001779236E-2</v>
      </c>
    </row>
    <row r="75" spans="1:23" ht="15.75" thickBot="1" x14ac:dyDescent="0.3">
      <c r="A75" s="13" t="s">
        <v>68</v>
      </c>
      <c r="B75" s="47">
        <v>0.6328391858924981</v>
      </c>
      <c r="C75" s="48">
        <v>0.59163455657737229</v>
      </c>
      <c r="D75" s="48">
        <v>0.98684261871484713</v>
      </c>
      <c r="E75" s="48">
        <v>1.0261149710716662</v>
      </c>
      <c r="F75" s="48">
        <v>0.9957205943699653</v>
      </c>
      <c r="G75" s="48">
        <v>1.1437652804659781</v>
      </c>
      <c r="H75" s="48">
        <v>0.30833601102641478</v>
      </c>
      <c r="I75" s="48">
        <v>1.0070489018659055</v>
      </c>
      <c r="J75" s="48">
        <v>0.55003668562895269</v>
      </c>
      <c r="K75" s="49">
        <v>0.75927735990694989</v>
      </c>
      <c r="M75" s="19" t="str">
        <f t="shared" si="5"/>
        <v>JASON</v>
      </c>
      <c r="N75" s="21" t="b">
        <f t="shared" si="6"/>
        <v>1</v>
      </c>
      <c r="O75" s="30">
        <f>COUNTIF($N66:$N75,TRUE)/(10 - COUNTIF($N66:$N75,"#N/A"))</f>
        <v>1</v>
      </c>
      <c r="U75" s="19" t="str">
        <f t="shared" si="7"/>
        <v>JASON</v>
      </c>
      <c r="V75" s="19">
        <f t="shared" si="8"/>
        <v>0.30833601102641478</v>
      </c>
      <c r="W75" s="19">
        <f t="shared" si="9"/>
        <v>0.24170067460253791</v>
      </c>
    </row>
    <row r="76" spans="1:23" x14ac:dyDescent="0.25">
      <c r="A76" s="11" t="s">
        <v>69</v>
      </c>
      <c r="B76" s="41">
        <v>0.68978683794849405</v>
      </c>
      <c r="C76" s="42">
        <v>0.85517367979367653</v>
      </c>
      <c r="D76" s="42">
        <v>1.0282599844922422</v>
      </c>
      <c r="E76" s="42">
        <v>0.98611279382867589</v>
      </c>
      <c r="F76" s="42">
        <v>0.86453563349453066</v>
      </c>
      <c r="G76" s="42">
        <v>0.58188414297373925</v>
      </c>
      <c r="H76" s="42">
        <v>0.9825810601507825</v>
      </c>
      <c r="I76" s="42">
        <v>0.23308838911747334</v>
      </c>
      <c r="J76" s="42">
        <v>1.0887398575647742</v>
      </c>
      <c r="K76" s="43">
        <v>0.5409361753462506</v>
      </c>
      <c r="M76" s="16" t="str">
        <f t="shared" si="5"/>
        <v>SCOTT</v>
      </c>
      <c r="N76" s="20" t="b">
        <f t="shared" si="6"/>
        <v>1</v>
      </c>
      <c r="U76" s="16" t="str">
        <f t="shared" si="7"/>
        <v>SCOTT</v>
      </c>
      <c r="V76" s="16">
        <f t="shared" si="8"/>
        <v>0.23308838911747334</v>
      </c>
      <c r="W76" s="16">
        <f t="shared" si="9"/>
        <v>0.30784778622877729</v>
      </c>
    </row>
    <row r="77" spans="1:23" x14ac:dyDescent="0.25">
      <c r="A77" s="12" t="s">
        <v>69</v>
      </c>
      <c r="B77" s="44">
        <v>0.69024072769224709</v>
      </c>
      <c r="C77" s="45">
        <v>0.81077531508212797</v>
      </c>
      <c r="D77" s="45">
        <v>0.93238699502339029</v>
      </c>
      <c r="E77" s="45">
        <v>0.90301731211146496</v>
      </c>
      <c r="F77" s="45">
        <v>0.84152209055406069</v>
      </c>
      <c r="G77" s="45">
        <v>0.59651343416969527</v>
      </c>
      <c r="H77" s="45">
        <v>0.94938078010417115</v>
      </c>
      <c r="I77" s="45">
        <v>0.2813130331062404</v>
      </c>
      <c r="J77" s="45">
        <v>1.0463110709373404</v>
      </c>
      <c r="K77" s="46">
        <v>0.45904293571341126</v>
      </c>
      <c r="M77" s="18" t="str">
        <f t="shared" si="5"/>
        <v>SCOTT</v>
      </c>
      <c r="N77" s="17" t="b">
        <f t="shared" si="6"/>
        <v>1</v>
      </c>
      <c r="U77" s="18" t="str">
        <f t="shared" si="7"/>
        <v>SCOTT</v>
      </c>
      <c r="V77" s="18">
        <f t="shared" si="8"/>
        <v>0.2813130331062404</v>
      </c>
      <c r="W77" s="18">
        <f t="shared" si="9"/>
        <v>0.17772990260717086</v>
      </c>
    </row>
    <row r="78" spans="1:23" x14ac:dyDescent="0.25">
      <c r="A78" s="12" t="s">
        <v>69</v>
      </c>
      <c r="B78" s="44">
        <v>0.69352197537122584</v>
      </c>
      <c r="C78" s="45">
        <v>0.88435288441860083</v>
      </c>
      <c r="D78" s="45">
        <v>1.0574104507624762</v>
      </c>
      <c r="E78" s="45">
        <v>1.0076353567984886</v>
      </c>
      <c r="F78" s="45">
        <v>0.82763090198114342</v>
      </c>
      <c r="G78" s="45">
        <v>0.56142493445058583</v>
      </c>
      <c r="H78" s="45">
        <v>1.0131533563307986</v>
      </c>
      <c r="I78" s="45">
        <v>0.28003424170856528</v>
      </c>
      <c r="J78" s="45">
        <v>1.1086907876435113</v>
      </c>
      <c r="K78" s="46">
        <v>0.56812531436269875</v>
      </c>
      <c r="M78" s="18" t="str">
        <f t="shared" si="5"/>
        <v>SCOTT</v>
      </c>
      <c r="N78" s="17" t="b">
        <f t="shared" si="6"/>
        <v>1</v>
      </c>
      <c r="U78" s="18" t="str">
        <f t="shared" si="7"/>
        <v>SCOTT</v>
      </c>
      <c r="V78" s="18">
        <f t="shared" si="8"/>
        <v>0.28003424170856528</v>
      </c>
      <c r="W78" s="18">
        <f t="shared" si="9"/>
        <v>0.28139069274202055</v>
      </c>
    </row>
    <row r="79" spans="1:23" x14ac:dyDescent="0.25">
      <c r="A79" s="12" t="s">
        <v>69</v>
      </c>
      <c r="B79" s="44">
        <v>0.65071019870690361</v>
      </c>
      <c r="C79" s="45">
        <v>0.77090453257869063</v>
      </c>
      <c r="D79" s="45">
        <v>0.97639555812119128</v>
      </c>
      <c r="E79" s="45">
        <v>0.9409083003967067</v>
      </c>
      <c r="F79" s="45">
        <v>0.72541348874766776</v>
      </c>
      <c r="G79" s="45">
        <v>0.61090596641223127</v>
      </c>
      <c r="H79" s="45">
        <v>0.94904096492086254</v>
      </c>
      <c r="I79" s="45">
        <v>0.35315696956158493</v>
      </c>
      <c r="J79" s="45">
        <v>1.0712586043615888</v>
      </c>
      <c r="K79" s="46">
        <v>0.47273625598275254</v>
      </c>
      <c r="M79" s="18" t="str">
        <f t="shared" si="5"/>
        <v>SCOTT</v>
      </c>
      <c r="N79" s="17" t="b">
        <f t="shared" si="6"/>
        <v>1</v>
      </c>
      <c r="U79" s="18" t="str">
        <f t="shared" si="7"/>
        <v>SCOTT</v>
      </c>
      <c r="V79" s="18">
        <f t="shared" si="8"/>
        <v>0.35315696956158493</v>
      </c>
      <c r="W79" s="18">
        <f t="shared" si="9"/>
        <v>0.11957928642116761</v>
      </c>
    </row>
    <row r="80" spans="1:23" x14ac:dyDescent="0.25">
      <c r="A80" s="12" t="s">
        <v>69</v>
      </c>
      <c r="B80" s="44">
        <v>0.80813739866856804</v>
      </c>
      <c r="C80" s="45">
        <v>0.87717228238430933</v>
      </c>
      <c r="D80" s="45">
        <v>0.91215112986269331</v>
      </c>
      <c r="E80" s="45">
        <v>0.94498107745576154</v>
      </c>
      <c r="F80" s="45">
        <v>0.80991664976664401</v>
      </c>
      <c r="G80" s="45">
        <v>0.54752435153181933</v>
      </c>
      <c r="H80" s="45">
        <v>1.0323647948710564</v>
      </c>
      <c r="I80" s="45">
        <v>0.33683196876139992</v>
      </c>
      <c r="J80" s="45">
        <v>1.1279811379035423</v>
      </c>
      <c r="K80" s="46">
        <v>0.48887431351223926</v>
      </c>
      <c r="M80" s="18" t="str">
        <f t="shared" si="5"/>
        <v>SCOTT</v>
      </c>
      <c r="N80" s="17" t="b">
        <f t="shared" si="6"/>
        <v>1</v>
      </c>
      <c r="U80" s="18" t="str">
        <f t="shared" si="7"/>
        <v>SCOTT</v>
      </c>
      <c r="V80" s="18">
        <f t="shared" si="8"/>
        <v>0.33683196876139992</v>
      </c>
      <c r="W80" s="18">
        <f t="shared" si="9"/>
        <v>0.15204234475083933</v>
      </c>
    </row>
    <row r="81" spans="1:23" x14ac:dyDescent="0.25">
      <c r="A81" s="12" t="s">
        <v>69</v>
      </c>
      <c r="B81" s="44">
        <v>0.83744564833946455</v>
      </c>
      <c r="C81" s="45">
        <v>0.94466056068813709</v>
      </c>
      <c r="D81" s="45">
        <v>0.90629071067528988</v>
      </c>
      <c r="E81" s="45">
        <v>0.98079796371957706</v>
      </c>
      <c r="F81" s="45">
        <v>0.6940341686983923</v>
      </c>
      <c r="G81" s="45">
        <v>0.45721730420448736</v>
      </c>
      <c r="H81" s="45">
        <v>1.0846708730189638</v>
      </c>
      <c r="I81" s="45">
        <v>0.28407252599616467</v>
      </c>
      <c r="J81" s="45">
        <v>1.1915763537382076</v>
      </c>
      <c r="K81" s="46">
        <v>0.54851772403855314</v>
      </c>
      <c r="M81" s="18" t="str">
        <f t="shared" si="5"/>
        <v>SCOTT</v>
      </c>
      <c r="N81" s="17" t="b">
        <f t="shared" si="6"/>
        <v>1</v>
      </c>
      <c r="U81" s="18" t="str">
        <f t="shared" si="7"/>
        <v>SCOTT</v>
      </c>
      <c r="V81" s="18">
        <f t="shared" si="8"/>
        <v>0.28407252599616467</v>
      </c>
      <c r="W81" s="18">
        <f t="shared" si="9"/>
        <v>0.17314477820832269</v>
      </c>
    </row>
    <row r="82" spans="1:23" x14ac:dyDescent="0.25">
      <c r="A82" s="12" t="s">
        <v>69</v>
      </c>
      <c r="B82" s="44">
        <v>0.71087958918855576</v>
      </c>
      <c r="C82" s="45">
        <v>0.85646189687637386</v>
      </c>
      <c r="D82" s="45">
        <v>0.97498149881064367</v>
      </c>
      <c r="E82" s="45">
        <v>0.97496466682936778</v>
      </c>
      <c r="F82" s="45">
        <v>0.84537097799154759</v>
      </c>
      <c r="G82" s="45">
        <v>0.51547677433245553</v>
      </c>
      <c r="H82" s="45">
        <v>1.0142709918078168</v>
      </c>
      <c r="I82" s="45">
        <v>0.25186003340549507</v>
      </c>
      <c r="J82" s="45">
        <v>1.0789428211545122</v>
      </c>
      <c r="K82" s="46">
        <v>0.54182580657073731</v>
      </c>
      <c r="M82" s="18" t="str">
        <f t="shared" si="5"/>
        <v>SCOTT</v>
      </c>
      <c r="N82" s="17" t="b">
        <f t="shared" si="6"/>
        <v>1</v>
      </c>
      <c r="U82" s="18" t="str">
        <f t="shared" si="7"/>
        <v>SCOTT</v>
      </c>
      <c r="V82" s="18">
        <f t="shared" si="8"/>
        <v>0.25186003340549507</v>
      </c>
      <c r="W82" s="18">
        <f t="shared" si="9"/>
        <v>0.26361674092696047</v>
      </c>
    </row>
    <row r="83" spans="1:23" x14ac:dyDescent="0.25">
      <c r="A83" s="12" t="s">
        <v>69</v>
      </c>
      <c r="B83" s="44">
        <v>0.76774552973001609</v>
      </c>
      <c r="C83" s="45">
        <v>0.81502322825236417</v>
      </c>
      <c r="D83" s="45">
        <v>0.81823963251362519</v>
      </c>
      <c r="E83" s="45">
        <v>0.98858109059136834</v>
      </c>
      <c r="F83" s="45">
        <v>0.68023296920991971</v>
      </c>
      <c r="G83" s="45">
        <v>0.51420878885508658</v>
      </c>
      <c r="H83" s="45">
        <v>0.9548858874782411</v>
      </c>
      <c r="I83" s="45">
        <v>0.28454051793566371</v>
      </c>
      <c r="J83" s="45">
        <v>1.092659919315796</v>
      </c>
      <c r="K83" s="46">
        <v>0.43516572524463376</v>
      </c>
      <c r="M83" s="18" t="str">
        <f t="shared" si="5"/>
        <v>SCOTT</v>
      </c>
      <c r="N83" s="17" t="b">
        <f t="shared" si="6"/>
        <v>1</v>
      </c>
      <c r="U83" s="18" t="str">
        <f t="shared" si="7"/>
        <v>SCOTT</v>
      </c>
      <c r="V83" s="18">
        <f t="shared" si="8"/>
        <v>0.28454051793566371</v>
      </c>
      <c r="W83" s="18">
        <f t="shared" si="9"/>
        <v>0.15062520730897005</v>
      </c>
    </row>
    <row r="84" spans="1:23" ht="15.75" thickBot="1" x14ac:dyDescent="0.3">
      <c r="A84" s="12" t="s">
        <v>69</v>
      </c>
      <c r="B84" s="44">
        <v>0.70842989249516874</v>
      </c>
      <c r="C84" s="45">
        <v>0.80069999453280449</v>
      </c>
      <c r="D84" s="45">
        <v>0.86748266604719304</v>
      </c>
      <c r="E84" s="45">
        <v>0.9463888995440719</v>
      </c>
      <c r="F84" s="45">
        <v>0.78181138581380483</v>
      </c>
      <c r="G84" s="45">
        <v>0.4601180010604784</v>
      </c>
      <c r="H84" s="45">
        <v>0.94098835451272222</v>
      </c>
      <c r="I84" s="45">
        <v>0.24192930219970307</v>
      </c>
      <c r="J84" s="45">
        <v>1.0473535089834203</v>
      </c>
      <c r="K84" s="46">
        <v>0.43321419572807518</v>
      </c>
      <c r="M84" s="18" t="str">
        <f t="shared" si="5"/>
        <v>SCOTT</v>
      </c>
      <c r="N84" s="17" t="b">
        <f t="shared" si="6"/>
        <v>1</v>
      </c>
      <c r="U84" s="18" t="str">
        <f t="shared" si="7"/>
        <v>SCOTT</v>
      </c>
      <c r="V84" s="18">
        <f t="shared" si="8"/>
        <v>0.24192930219970307</v>
      </c>
      <c r="W84" s="18">
        <f t="shared" si="9"/>
        <v>0.19128489352837211</v>
      </c>
    </row>
    <row r="85" spans="1:23" ht="15.75" thickBot="1" x14ac:dyDescent="0.3">
      <c r="A85" s="13" t="s">
        <v>69</v>
      </c>
      <c r="B85" s="47">
        <v>0.54429450642501809</v>
      </c>
      <c r="C85" s="48">
        <v>0.63795491243584646</v>
      </c>
      <c r="D85" s="48">
        <v>0.87787005415173425</v>
      </c>
      <c r="E85" s="48">
        <v>0.83892330080821942</v>
      </c>
      <c r="F85" s="48">
        <v>0.71229879474931734</v>
      </c>
      <c r="G85" s="48">
        <v>0.6457911734082411</v>
      </c>
      <c r="H85" s="48">
        <v>0.78081879530286713</v>
      </c>
      <c r="I85" s="48">
        <v>0.36033091329001599</v>
      </c>
      <c r="J85" s="48">
        <v>0.91862870806073205</v>
      </c>
      <c r="K85" s="49">
        <v>0.34851493847627774</v>
      </c>
      <c r="M85" s="19" t="str">
        <f t="shared" si="5"/>
        <v>ANTONIA</v>
      </c>
      <c r="N85" s="21" t="b">
        <f t="shared" si="6"/>
        <v>0</v>
      </c>
      <c r="O85" s="30">
        <f>COUNTIF($N76:$N85,TRUE)/(10 - COUNTIF($N76:$N85,"#N/A"))</f>
        <v>0.9</v>
      </c>
      <c r="U85" s="19" t="str">
        <f t="shared" si="7"/>
        <v>ANTONIA</v>
      </c>
      <c r="V85" s="19">
        <f t="shared" si="8"/>
        <v>0.34851493847627774</v>
      </c>
      <c r="W85" s="19">
        <f t="shared" si="9"/>
        <v>1.181597481373825E-2</v>
      </c>
    </row>
    <row r="86" spans="1:23" x14ac:dyDescent="0.25">
      <c r="A86" s="11" t="s">
        <v>70</v>
      </c>
      <c r="B86" s="41">
        <v>0.57852928147482185</v>
      </c>
      <c r="C86" s="42">
        <v>0.58279910901611665</v>
      </c>
      <c r="D86" s="42">
        <v>1.0678331517876221</v>
      </c>
      <c r="E86" s="42">
        <v>1.0208458676062775</v>
      </c>
      <c r="F86" s="42">
        <v>1.0400982505900509</v>
      </c>
      <c r="G86" s="42">
        <v>1.1725637931738064</v>
      </c>
      <c r="H86" s="42">
        <v>0.30482313586089627</v>
      </c>
      <c r="I86" s="42">
        <v>1.0998244250795812</v>
      </c>
      <c r="J86" s="42">
        <v>0.38035788522223546</v>
      </c>
      <c r="K86" s="43">
        <v>0.82794569887326586</v>
      </c>
      <c r="M86" s="16" t="str">
        <f t="shared" si="5"/>
        <v>JASON</v>
      </c>
      <c r="N86" s="20" t="b">
        <f t="shared" si="6"/>
        <v>0</v>
      </c>
      <c r="U86" s="16" t="str">
        <f t="shared" si="7"/>
        <v>JASON</v>
      </c>
      <c r="V86" s="16">
        <f t="shared" si="8"/>
        <v>0.30482313586089627</v>
      </c>
      <c r="W86" s="16">
        <f t="shared" si="9"/>
        <v>7.5534749361339193E-2</v>
      </c>
    </row>
    <row r="87" spans="1:23" x14ac:dyDescent="0.25">
      <c r="A87" s="12" t="s">
        <v>70</v>
      </c>
      <c r="B87" s="44">
        <v>0.57962841976597568</v>
      </c>
      <c r="C87" s="45">
        <v>0.49317889619230526</v>
      </c>
      <c r="D87" s="45">
        <v>0.94028326957082109</v>
      </c>
      <c r="E87" s="45">
        <v>0.83540637421297403</v>
      </c>
      <c r="F87" s="45">
        <v>1.0300915234531083</v>
      </c>
      <c r="G87" s="45">
        <v>1.1210729312832715</v>
      </c>
      <c r="H87" s="45">
        <v>0.31431579479384802</v>
      </c>
      <c r="I87" s="45">
        <v>1.0869870299547626</v>
      </c>
      <c r="J87" s="45">
        <v>0.183961704851756</v>
      </c>
      <c r="K87" s="46">
        <v>0.76441044144983983</v>
      </c>
      <c r="M87" s="18" t="str">
        <f t="shared" si="5"/>
        <v>DAVE</v>
      </c>
      <c r="N87" s="17" t="b">
        <f t="shared" si="6"/>
        <v>1</v>
      </c>
      <c r="U87" s="18" t="str">
        <f t="shared" si="7"/>
        <v>DAVE</v>
      </c>
      <c r="V87" s="18">
        <f t="shared" si="8"/>
        <v>0.183961704851756</v>
      </c>
      <c r="W87" s="18">
        <f t="shared" si="9"/>
        <v>0.13035408994209202</v>
      </c>
    </row>
    <row r="88" spans="1:23" x14ac:dyDescent="0.25">
      <c r="A88" s="12" t="s">
        <v>70</v>
      </c>
      <c r="B88" s="44">
        <v>0.53478177938904514</v>
      </c>
      <c r="C88" s="45">
        <v>0.48532129447619743</v>
      </c>
      <c r="D88" s="45">
        <v>0.9613101349172346</v>
      </c>
      <c r="E88" s="45">
        <v>0.89004319476375127</v>
      </c>
      <c r="F88" s="45">
        <v>0.93617579311104571</v>
      </c>
      <c r="G88" s="45">
        <v>1.0799206060959239</v>
      </c>
      <c r="H88" s="45">
        <v>0.21772261198954862</v>
      </c>
      <c r="I88" s="45">
        <v>1.04216772452677</v>
      </c>
      <c r="J88" s="45">
        <v>0.32626078149045512</v>
      </c>
      <c r="K88" s="46">
        <v>0.7090848223018964</v>
      </c>
      <c r="M88" s="18" t="str">
        <f t="shared" si="5"/>
        <v>JASON</v>
      </c>
      <c r="N88" s="17" t="b">
        <f t="shared" si="6"/>
        <v>0</v>
      </c>
      <c r="U88" s="18" t="str">
        <f t="shared" si="7"/>
        <v>JASON</v>
      </c>
      <c r="V88" s="18">
        <f t="shared" si="8"/>
        <v>0.21772261198954862</v>
      </c>
      <c r="W88" s="18">
        <f t="shared" si="9"/>
        <v>0.1085381695009065</v>
      </c>
    </row>
    <row r="89" spans="1:23" x14ac:dyDescent="0.25">
      <c r="A89" s="12" t="s">
        <v>70</v>
      </c>
      <c r="B89" s="44">
        <v>0.63707793185558426</v>
      </c>
      <c r="C89" s="45">
        <v>0.59045065612155712</v>
      </c>
      <c r="D89" s="45">
        <v>0.77361344924765829</v>
      </c>
      <c r="E89" s="45">
        <v>0.76997932827455939</v>
      </c>
      <c r="F89" s="45">
        <v>0.85295069690166436</v>
      </c>
      <c r="G89" s="45">
        <v>0.90512002724130924</v>
      </c>
      <c r="H89" s="45">
        <v>0.67733324348551027</v>
      </c>
      <c r="I89" s="45">
        <v>0.97256798033990155</v>
      </c>
      <c r="J89" s="45">
        <v>0.65343709447242404</v>
      </c>
      <c r="K89" s="46">
        <v>0.62042518758324794</v>
      </c>
      <c r="M89" s="18" t="str">
        <f t="shared" si="5"/>
        <v>MISSISSIPPI</v>
      </c>
      <c r="N89" s="17" t="b">
        <f t="shared" si="6"/>
        <v>0</v>
      </c>
      <c r="U89" s="18" t="str">
        <f t="shared" si="7"/>
        <v>MISSISSIPPI</v>
      </c>
      <c r="V89" s="18">
        <f t="shared" si="8"/>
        <v>0.59045065612155712</v>
      </c>
      <c r="W89" s="18">
        <f t="shared" si="9"/>
        <v>2.9974531461690823E-2</v>
      </c>
    </row>
    <row r="90" spans="1:23" x14ac:dyDescent="0.25">
      <c r="A90" s="12" t="s">
        <v>70</v>
      </c>
      <c r="B90" s="44">
        <v>0.6964961609271545</v>
      </c>
      <c r="C90" s="45">
        <v>0.54877124161612956</v>
      </c>
      <c r="D90" s="45">
        <v>0.74569021872515495</v>
      </c>
      <c r="E90" s="45">
        <v>0.87745973050397053</v>
      </c>
      <c r="F90" s="45">
        <v>0.90085832625421247</v>
      </c>
      <c r="G90" s="45">
        <v>1.0608021355724369</v>
      </c>
      <c r="H90" s="45">
        <v>0.33911795079916673</v>
      </c>
      <c r="I90" s="45">
        <v>1.0365751538700978</v>
      </c>
      <c r="J90" s="45">
        <v>0.46446210141081845</v>
      </c>
      <c r="K90" s="46">
        <v>0.70744764060313159</v>
      </c>
      <c r="M90" s="18" t="str">
        <f t="shared" si="5"/>
        <v>JASON</v>
      </c>
      <c r="N90" s="17" t="b">
        <f t="shared" si="6"/>
        <v>0</v>
      </c>
      <c r="U90" s="18" t="str">
        <f t="shared" si="7"/>
        <v>JASON</v>
      </c>
      <c r="V90" s="18">
        <f t="shared" si="8"/>
        <v>0.33911795079916673</v>
      </c>
      <c r="W90" s="18">
        <f t="shared" si="9"/>
        <v>0.12534415061165172</v>
      </c>
    </row>
    <row r="91" spans="1:23" x14ac:dyDescent="0.25">
      <c r="A91" s="12" t="s">
        <v>70</v>
      </c>
      <c r="B91" s="44">
        <v>0.45502474693500256</v>
      </c>
      <c r="C91" s="45">
        <v>0.38805062758255077</v>
      </c>
      <c r="D91" s="45">
        <v>0.90730525491063063</v>
      </c>
      <c r="E91" s="45">
        <v>0.77346014875953062</v>
      </c>
      <c r="F91" s="45">
        <v>0.91412174179375116</v>
      </c>
      <c r="G91" s="45">
        <v>1.0329978406797791</v>
      </c>
      <c r="H91" s="45">
        <v>0.25444443414134138</v>
      </c>
      <c r="I91" s="45">
        <v>1.0021040168537025</v>
      </c>
      <c r="J91" s="45">
        <v>0.19172773737673993</v>
      </c>
      <c r="K91" s="46">
        <v>0.65833071594223302</v>
      </c>
      <c r="M91" s="18" t="str">
        <f t="shared" si="5"/>
        <v>DAVE</v>
      </c>
      <c r="N91" s="17" t="b">
        <f t="shared" si="6"/>
        <v>1</v>
      </c>
      <c r="U91" s="18" t="str">
        <f t="shared" si="7"/>
        <v>DAVE</v>
      </c>
      <c r="V91" s="18">
        <f t="shared" si="8"/>
        <v>0.19172773737673993</v>
      </c>
      <c r="W91" s="18">
        <f t="shared" si="9"/>
        <v>6.2716696764601454E-2</v>
      </c>
    </row>
    <row r="92" spans="1:23" x14ac:dyDescent="0.25">
      <c r="A92" s="12" t="s">
        <v>70</v>
      </c>
      <c r="B92" s="44">
        <v>0.55392753889254631</v>
      </c>
      <c r="C92" s="45">
        <v>0.39503700312650292</v>
      </c>
      <c r="D92" s="45">
        <v>0.76100858991626485</v>
      </c>
      <c r="E92" s="45">
        <v>0.69918723802998561</v>
      </c>
      <c r="F92" s="45">
        <v>0.83704176652732765</v>
      </c>
      <c r="G92" s="45">
        <v>1.0257243836135292</v>
      </c>
      <c r="H92" s="45">
        <v>0.25876285216634975</v>
      </c>
      <c r="I92" s="45">
        <v>1.0371771187070713</v>
      </c>
      <c r="J92" s="45">
        <v>0.29414964389324688</v>
      </c>
      <c r="K92" s="46">
        <v>0.65410368451472023</v>
      </c>
      <c r="M92" s="18" t="str">
        <f t="shared" si="5"/>
        <v>JASON</v>
      </c>
      <c r="N92" s="17" t="b">
        <f t="shared" si="6"/>
        <v>0</v>
      </c>
      <c r="U92" s="18" t="str">
        <f t="shared" si="7"/>
        <v>JASON</v>
      </c>
      <c r="V92" s="18">
        <f t="shared" si="8"/>
        <v>0.25876285216634975</v>
      </c>
      <c r="W92" s="18">
        <f t="shared" si="9"/>
        <v>3.5386791726897127E-2</v>
      </c>
    </row>
    <row r="93" spans="1:23" x14ac:dyDescent="0.25">
      <c r="A93" s="12" t="s">
        <v>70</v>
      </c>
      <c r="B93" s="44">
        <v>0.42397824106016485</v>
      </c>
      <c r="C93" s="45">
        <v>0.44727253492225338</v>
      </c>
      <c r="D93" s="45">
        <v>0.94420000765665768</v>
      </c>
      <c r="E93" s="45">
        <v>0.91818630880390484</v>
      </c>
      <c r="F93" s="45">
        <v>0.91249658178523019</v>
      </c>
      <c r="G93" s="45">
        <v>1.006600477930736</v>
      </c>
      <c r="H93" s="45">
        <v>0.33463014457817569</v>
      </c>
      <c r="I93" s="45">
        <v>0.92621466427564669</v>
      </c>
      <c r="J93" s="45">
        <v>0.38556167865354224</v>
      </c>
      <c r="K93" s="46">
        <v>0.67512483793820055</v>
      </c>
      <c r="M93" s="18" t="str">
        <f t="shared" si="5"/>
        <v>JASON</v>
      </c>
      <c r="N93" s="17" t="b">
        <f t="shared" si="6"/>
        <v>0</v>
      </c>
      <c r="U93" s="18" t="str">
        <f t="shared" si="7"/>
        <v>JASON</v>
      </c>
      <c r="V93" s="18">
        <f t="shared" si="8"/>
        <v>0.33463014457817569</v>
      </c>
      <c r="W93" s="18">
        <f t="shared" si="9"/>
        <v>5.0931534075366547E-2</v>
      </c>
    </row>
    <row r="94" spans="1:23" ht="15.75" thickBot="1" x14ac:dyDescent="0.3">
      <c r="A94" s="12" t="s">
        <v>70</v>
      </c>
      <c r="B94" s="44">
        <v>0.58596625433652882</v>
      </c>
      <c r="C94" s="45">
        <v>0.53907391212817102</v>
      </c>
      <c r="D94" s="45">
        <v>1.0332442720437811</v>
      </c>
      <c r="E94" s="45">
        <v>0.9122003990280102</v>
      </c>
      <c r="F94" s="45">
        <v>1.0417837786293598</v>
      </c>
      <c r="G94" s="45">
        <v>1.204908075162719</v>
      </c>
      <c r="H94" s="45">
        <v>0.24352487222514493</v>
      </c>
      <c r="I94" s="45">
        <v>1.1539132868674837</v>
      </c>
      <c r="J94" s="45">
        <v>0.28275189806662526</v>
      </c>
      <c r="K94" s="46">
        <v>0.82157708991863165</v>
      </c>
      <c r="M94" s="18" t="str">
        <f t="shared" si="5"/>
        <v>JASON</v>
      </c>
      <c r="N94" s="17" t="b">
        <f t="shared" si="6"/>
        <v>0</v>
      </c>
      <c r="U94" s="18" t="str">
        <f t="shared" si="7"/>
        <v>JASON</v>
      </c>
      <c r="V94" s="18">
        <f t="shared" si="8"/>
        <v>0.24352487222514493</v>
      </c>
      <c r="W94" s="18">
        <f t="shared" si="9"/>
        <v>3.9227025841480329E-2</v>
      </c>
    </row>
    <row r="95" spans="1:23" ht="15.75" thickBot="1" x14ac:dyDescent="0.3">
      <c r="A95" s="13" t="s">
        <v>70</v>
      </c>
      <c r="B95" s="47">
        <v>0.5296042133986707</v>
      </c>
      <c r="C95" s="48">
        <v>0.517424065590955</v>
      </c>
      <c r="D95" s="48">
        <v>1.0382553927251723</v>
      </c>
      <c r="E95" s="48">
        <v>0.88146420085675992</v>
      </c>
      <c r="F95" s="48">
        <v>1.0046722363899314</v>
      </c>
      <c r="G95" s="48">
        <v>1.1412805468998006</v>
      </c>
      <c r="H95" s="48">
        <v>0.27881902162455169</v>
      </c>
      <c r="I95" s="48">
        <v>1.110996989453799</v>
      </c>
      <c r="J95" s="48">
        <v>0.29830829371212497</v>
      </c>
      <c r="K95" s="49">
        <v>0.7769908339361794</v>
      </c>
      <c r="M95" s="19" t="str">
        <f t="shared" si="5"/>
        <v>JASON</v>
      </c>
      <c r="N95" s="21" t="b">
        <f t="shared" si="6"/>
        <v>0</v>
      </c>
      <c r="O95" s="30">
        <f>COUNTIF($N86:$N95,TRUE)/(10 - COUNTIF($N86:$N95,"#N/A"))</f>
        <v>0.2</v>
      </c>
      <c r="U95" s="19" t="str">
        <f t="shared" si="7"/>
        <v>JASON</v>
      </c>
      <c r="V95" s="19">
        <f t="shared" si="8"/>
        <v>0.27881902162455169</v>
      </c>
      <c r="W95" s="19">
        <f t="shared" si="9"/>
        <v>1.9489272087573284E-2</v>
      </c>
    </row>
    <row r="96" spans="1:23" x14ac:dyDescent="0.25">
      <c r="A96" s="11" t="s">
        <v>71</v>
      </c>
      <c r="B96" s="41">
        <v>0.44458229613808808</v>
      </c>
      <c r="C96" s="42">
        <v>0.42481303731869957</v>
      </c>
      <c r="D96" s="42">
        <v>0.72385200436853436</v>
      </c>
      <c r="E96" s="42">
        <v>0.5941782899312803</v>
      </c>
      <c r="F96" s="42">
        <v>0.65054828544918442</v>
      </c>
      <c r="G96" s="42">
        <v>0.64574606837342596</v>
      </c>
      <c r="H96" s="42">
        <v>0.66823842186895199</v>
      </c>
      <c r="I96" s="42">
        <v>0.61175027179196317</v>
      </c>
      <c r="J96" s="42">
        <v>0.74188294868514859</v>
      </c>
      <c r="K96" s="43">
        <v>0.224717829456755</v>
      </c>
      <c r="M96" s="16" t="str">
        <f t="shared" si="5"/>
        <v>ANTONIA</v>
      </c>
      <c r="N96" s="20" t="b">
        <f t="shared" si="6"/>
        <v>1</v>
      </c>
      <c r="U96" s="16" t="str">
        <f t="shared" si="7"/>
        <v>ANTONIA</v>
      </c>
      <c r="V96" s="16">
        <f t="shared" si="8"/>
        <v>0.224717829456755</v>
      </c>
      <c r="W96" s="16">
        <f t="shared" si="9"/>
        <v>0.20009520786194457</v>
      </c>
    </row>
    <row r="97" spans="1:23" x14ac:dyDescent="0.25">
      <c r="A97" s="12" t="s">
        <v>71</v>
      </c>
      <c r="B97" s="44">
        <v>0.53725439320054647</v>
      </c>
      <c r="C97" s="45">
        <v>0.5461592629337142</v>
      </c>
      <c r="D97" s="45">
        <v>0.7161746671012007</v>
      </c>
      <c r="E97" s="45">
        <v>0.75435467745312645</v>
      </c>
      <c r="F97" s="45">
        <v>0.55315757403323118</v>
      </c>
      <c r="G97" s="45">
        <v>0.62303315239960078</v>
      </c>
      <c r="H97" s="45">
        <v>0.66331347023778919</v>
      </c>
      <c r="I97" s="45">
        <v>0.48009291816336985</v>
      </c>
      <c r="J97" s="45">
        <v>0.84223572642178435</v>
      </c>
      <c r="K97" s="46">
        <v>0.22821789525076094</v>
      </c>
      <c r="M97" s="18" t="str">
        <f t="shared" si="5"/>
        <v>ANTONIA</v>
      </c>
      <c r="N97" s="17" t="b">
        <f t="shared" si="6"/>
        <v>1</v>
      </c>
      <c r="U97" s="18" t="str">
        <f t="shared" si="7"/>
        <v>ANTONIA</v>
      </c>
      <c r="V97" s="18">
        <f t="shared" si="8"/>
        <v>0.22821789525076094</v>
      </c>
      <c r="W97" s="18">
        <f t="shared" si="9"/>
        <v>0.25187502291260888</v>
      </c>
    </row>
    <row r="98" spans="1:23" x14ac:dyDescent="0.25">
      <c r="A98" s="12" t="s">
        <v>71</v>
      </c>
      <c r="B98" s="44">
        <v>0.4858986916391792</v>
      </c>
      <c r="C98" s="45">
        <v>0.51610310942080073</v>
      </c>
      <c r="D98" s="45">
        <v>0.81606698479715167</v>
      </c>
      <c r="E98" s="45">
        <v>0.76454154779797479</v>
      </c>
      <c r="F98" s="45">
        <v>0.71435131294317811</v>
      </c>
      <c r="G98" s="45">
        <v>0.69816554117157748</v>
      </c>
      <c r="H98" s="45">
        <v>0.63252502007196876</v>
      </c>
      <c r="I98" s="45">
        <v>0.50266126515836651</v>
      </c>
      <c r="J98" s="45">
        <v>0.79225984143518013</v>
      </c>
      <c r="K98" s="46">
        <v>0.28814895865899287</v>
      </c>
      <c r="M98" s="18" t="str">
        <f t="shared" si="5"/>
        <v>ANTONIA</v>
      </c>
      <c r="N98" s="17" t="b">
        <f t="shared" si="6"/>
        <v>1</v>
      </c>
      <c r="U98" s="18" t="str">
        <f t="shared" si="7"/>
        <v>ANTONIA</v>
      </c>
      <c r="V98" s="18">
        <f t="shared" si="8"/>
        <v>0.28814895865899287</v>
      </c>
      <c r="W98" s="18">
        <f t="shared" si="9"/>
        <v>0.19774973298018633</v>
      </c>
    </row>
    <row r="99" spans="1:23" x14ac:dyDescent="0.25">
      <c r="A99" s="12" t="s">
        <v>71</v>
      </c>
      <c r="B99" s="44">
        <v>0.40460594248678017</v>
      </c>
      <c r="C99" s="45">
        <v>0.43094477733410747</v>
      </c>
      <c r="D99" s="45">
        <v>0.7903452751676322</v>
      </c>
      <c r="E99" s="45">
        <v>0.58751575729027294</v>
      </c>
      <c r="F99" s="45">
        <v>0.69712699711258674</v>
      </c>
      <c r="G99" s="45">
        <v>0.60446764137008124</v>
      </c>
      <c r="H99" s="45">
        <v>0.62669983759470349</v>
      </c>
      <c r="I99" s="45">
        <v>0.59653869955950056</v>
      </c>
      <c r="J99" s="45">
        <v>0.67662668366533962</v>
      </c>
      <c r="K99" s="46">
        <v>0.24950729503239891</v>
      </c>
      <c r="M99" s="18" t="str">
        <f t="shared" si="5"/>
        <v>ANTONIA</v>
      </c>
      <c r="N99" s="17" t="b">
        <f t="shared" si="6"/>
        <v>1</v>
      </c>
      <c r="U99" s="18" t="str">
        <f t="shared" si="7"/>
        <v>ANTONIA</v>
      </c>
      <c r="V99" s="18">
        <f t="shared" si="8"/>
        <v>0.24950729503239891</v>
      </c>
      <c r="W99" s="18">
        <f t="shared" si="9"/>
        <v>0.15509864745438126</v>
      </c>
    </row>
    <row r="100" spans="1:23" x14ac:dyDescent="0.25">
      <c r="A100" s="12" t="s">
        <v>71</v>
      </c>
      <c r="B100" s="44">
        <v>0.53795392359189487</v>
      </c>
      <c r="C100" s="45">
        <v>0.52421289690394202</v>
      </c>
      <c r="D100" s="45">
        <v>0.66611178002679827</v>
      </c>
      <c r="E100" s="45">
        <v>0.58664317408634015</v>
      </c>
      <c r="F100" s="45">
        <v>0.53441246773235063</v>
      </c>
      <c r="G100" s="45">
        <v>0.60421577354749711</v>
      </c>
      <c r="H100" s="45">
        <v>0.65676264622430214</v>
      </c>
      <c r="I100" s="45">
        <v>0.60551060384298427</v>
      </c>
      <c r="J100" s="45">
        <v>0.76471403853652709</v>
      </c>
      <c r="K100" s="46">
        <v>0.21285764810203367</v>
      </c>
      <c r="M100" s="18" t="str">
        <f t="shared" si="5"/>
        <v>ANTONIA</v>
      </c>
      <c r="N100" s="17" t="b">
        <f t="shared" si="6"/>
        <v>1</v>
      </c>
      <c r="U100" s="18" t="str">
        <f t="shared" si="7"/>
        <v>ANTONIA</v>
      </c>
      <c r="V100" s="18">
        <f t="shared" si="8"/>
        <v>0.21285764810203367</v>
      </c>
      <c r="W100" s="18">
        <f t="shared" si="9"/>
        <v>0.31135524880190835</v>
      </c>
    </row>
    <row r="101" spans="1:23" x14ac:dyDescent="0.25">
      <c r="A101" s="12" t="s">
        <v>71</v>
      </c>
      <c r="B101" s="44">
        <v>0.54562395029932198</v>
      </c>
      <c r="C101" s="45">
        <v>0.50521725909573967</v>
      </c>
      <c r="D101" s="45">
        <v>0.65706429865982285</v>
      </c>
      <c r="E101" s="45">
        <v>0.55797642003438541</v>
      </c>
      <c r="F101" s="45">
        <v>0.58170277227030054</v>
      </c>
      <c r="G101" s="45">
        <v>0.64437681481335818</v>
      </c>
      <c r="H101" s="45">
        <v>0.68382672849800619</v>
      </c>
      <c r="I101" s="45">
        <v>0.59560471584769159</v>
      </c>
      <c r="J101" s="45">
        <v>0.76592469041102096</v>
      </c>
      <c r="K101" s="46">
        <v>0.23277017670211003</v>
      </c>
      <c r="M101" s="18" t="str">
        <f t="shared" si="5"/>
        <v>ANTONIA</v>
      </c>
      <c r="N101" s="17" t="b">
        <f t="shared" si="6"/>
        <v>1</v>
      </c>
      <c r="U101" s="18" t="str">
        <f t="shared" si="7"/>
        <v>ANTONIA</v>
      </c>
      <c r="V101" s="18">
        <f t="shared" si="8"/>
        <v>0.23277017670211003</v>
      </c>
      <c r="W101" s="18">
        <f t="shared" si="9"/>
        <v>0.27244708239362964</v>
      </c>
    </row>
    <row r="102" spans="1:23" x14ac:dyDescent="0.25">
      <c r="A102" s="12" t="s">
        <v>71</v>
      </c>
      <c r="B102" s="44">
        <v>0.60221221586687446</v>
      </c>
      <c r="C102" s="45">
        <v>0.5689089798335627</v>
      </c>
      <c r="D102" s="45">
        <v>0.69360495137161016</v>
      </c>
      <c r="E102" s="45">
        <v>0.76853880986847789</v>
      </c>
      <c r="F102" s="45">
        <v>0.59258592398288901</v>
      </c>
      <c r="G102" s="45">
        <v>0.63778037673227161</v>
      </c>
      <c r="H102" s="45">
        <v>0.70857141047463668</v>
      </c>
      <c r="I102" s="45">
        <v>0.51399327249775972</v>
      </c>
      <c r="J102" s="45">
        <v>0.89303659297851035</v>
      </c>
      <c r="K102" s="46">
        <v>0.23591144899287597</v>
      </c>
      <c r="M102" s="18" t="str">
        <f t="shared" si="5"/>
        <v>ANTONIA</v>
      </c>
      <c r="N102" s="17" t="b">
        <f t="shared" si="6"/>
        <v>1</v>
      </c>
      <c r="U102" s="18" t="str">
        <f t="shared" si="7"/>
        <v>ANTONIA</v>
      </c>
      <c r="V102" s="18">
        <f t="shared" si="8"/>
        <v>0.23591144899287597</v>
      </c>
      <c r="W102" s="18">
        <f t="shared" si="9"/>
        <v>0.27808182350488375</v>
      </c>
    </row>
    <row r="103" spans="1:23" x14ac:dyDescent="0.25">
      <c r="A103" s="12" t="s">
        <v>71</v>
      </c>
      <c r="B103" s="44">
        <v>0.64680478032642807</v>
      </c>
      <c r="C103" s="45">
        <v>0.67828472153700059</v>
      </c>
      <c r="D103" s="45">
        <v>0.76709926085614033</v>
      </c>
      <c r="E103" s="45">
        <v>0.88578102126877389</v>
      </c>
      <c r="F103" s="45">
        <v>0.60878183592406609</v>
      </c>
      <c r="G103" s="45">
        <v>0.58874774435810018</v>
      </c>
      <c r="H103" s="45">
        <v>0.78245020716491576</v>
      </c>
      <c r="I103" s="45">
        <v>0.41044585429903252</v>
      </c>
      <c r="J103" s="45">
        <v>0.96738401693052856</v>
      </c>
      <c r="K103" s="46">
        <v>0.31711200174251891</v>
      </c>
      <c r="M103" s="18" t="str">
        <f t="shared" si="5"/>
        <v>ANTONIA</v>
      </c>
      <c r="N103" s="17" t="b">
        <f t="shared" si="6"/>
        <v>1</v>
      </c>
      <c r="U103" s="18" t="str">
        <f t="shared" si="7"/>
        <v>ANTONIA</v>
      </c>
      <c r="V103" s="18">
        <f t="shared" si="8"/>
        <v>0.31711200174251891</v>
      </c>
      <c r="W103" s="18">
        <f t="shared" si="9"/>
        <v>9.3333852556513608E-2</v>
      </c>
    </row>
    <row r="104" spans="1:23" ht="15.75" thickBot="1" x14ac:dyDescent="0.3">
      <c r="A104" s="12" t="s">
        <v>71</v>
      </c>
      <c r="B104" s="44">
        <v>0.29908418917021101</v>
      </c>
      <c r="C104" s="45">
        <v>0.32120683430541436</v>
      </c>
      <c r="D104" s="45">
        <v>0.83198892553735426</v>
      </c>
      <c r="E104" s="45">
        <v>0.66400520723456058</v>
      </c>
      <c r="F104" s="45">
        <v>0.77520881005921316</v>
      </c>
      <c r="G104" s="45">
        <v>0.7489226847408843</v>
      </c>
      <c r="H104" s="45">
        <v>0.52307811795051107</v>
      </c>
      <c r="I104" s="45">
        <v>0.64128360993975664</v>
      </c>
      <c r="J104" s="45">
        <v>0.60610895364034478</v>
      </c>
      <c r="K104" s="46">
        <v>0.32212941947989587</v>
      </c>
      <c r="M104" s="18" t="str">
        <f t="shared" si="5"/>
        <v>BANANAS</v>
      </c>
      <c r="N104" s="17" t="b">
        <f t="shared" si="6"/>
        <v>0</v>
      </c>
      <c r="U104" s="18" t="str">
        <f t="shared" si="7"/>
        <v>BANANAS</v>
      </c>
      <c r="V104" s="18">
        <f t="shared" si="8"/>
        <v>0.29908418917021101</v>
      </c>
      <c r="W104" s="18">
        <f t="shared" si="9"/>
        <v>2.2122645135203345E-2</v>
      </c>
    </row>
    <row r="105" spans="1:23" ht="15.75" thickBot="1" x14ac:dyDescent="0.3">
      <c r="A105" s="13" t="s">
        <v>71</v>
      </c>
      <c r="B105" s="47">
        <v>0.51675818432101162</v>
      </c>
      <c r="C105" s="48">
        <v>0.51089650074007464</v>
      </c>
      <c r="D105" s="48">
        <v>0.68420302168922686</v>
      </c>
      <c r="E105" s="48">
        <v>0.55629032689948033</v>
      </c>
      <c r="F105" s="48">
        <v>0.60686897103109827</v>
      </c>
      <c r="G105" s="48">
        <v>0.59270189367252457</v>
      </c>
      <c r="H105" s="48">
        <v>0.66740703618907471</v>
      </c>
      <c r="I105" s="48">
        <v>0.56598366964601454</v>
      </c>
      <c r="J105" s="48">
        <v>0.74149097072318426</v>
      </c>
      <c r="K105" s="49">
        <v>0.20077220613814875</v>
      </c>
      <c r="M105" s="19" t="str">
        <f t="shared" si="5"/>
        <v>ANTONIA</v>
      </c>
      <c r="N105" s="21" t="b">
        <f t="shared" si="6"/>
        <v>1</v>
      </c>
      <c r="O105" s="30">
        <f>COUNTIF($N96:$N105,TRUE)/(10 - COUNTIF($N96:$N105,"#N/A"))</f>
        <v>0.9</v>
      </c>
      <c r="U105" s="19" t="str">
        <f t="shared" si="7"/>
        <v>ANTONIA</v>
      </c>
      <c r="V105" s="19">
        <f t="shared" si="8"/>
        <v>0.20077220613814875</v>
      </c>
      <c r="W105" s="19">
        <f t="shared" si="9"/>
        <v>0.31012429460192592</v>
      </c>
    </row>
  </sheetData>
  <mergeCells count="2">
    <mergeCell ref="B4:K4"/>
    <mergeCell ref="R17:S17"/>
  </mergeCells>
  <conditionalFormatting sqref="B6:K6">
    <cfRule type="top10" dxfId="2719" priority="902" bottom="1" rank="1"/>
    <cfRule type="top10" dxfId="2718" priority="903" bottom="1" rank="2"/>
    <cfRule type="top10" dxfId="2717" priority="904" bottom="1" rank="3"/>
    <cfRule type="top10" dxfId="2716" priority="905" bottom="1" rank="4"/>
  </conditionalFormatting>
  <conditionalFormatting sqref="M6 A6">
    <cfRule type="duplicateValues" dxfId="2715" priority="901"/>
  </conditionalFormatting>
  <conditionalFormatting sqref="N6">
    <cfRule type="duplicateValues" dxfId="2714" priority="900"/>
  </conditionalFormatting>
  <conditionalFormatting sqref="B7:K7">
    <cfRule type="top10" dxfId="2713" priority="896" bottom="1" rank="1"/>
    <cfRule type="top10" dxfId="2712" priority="897" bottom="1" rank="2"/>
    <cfRule type="top10" dxfId="2711" priority="898" bottom="1" rank="3"/>
    <cfRule type="top10" dxfId="2710" priority="899" bottom="1" rank="4"/>
  </conditionalFormatting>
  <conditionalFormatting sqref="M7 A7">
    <cfRule type="duplicateValues" dxfId="2709" priority="895"/>
  </conditionalFormatting>
  <conditionalFormatting sqref="B8:K8">
    <cfRule type="top10" dxfId="2708" priority="891" bottom="1" rank="1"/>
    <cfRule type="top10" dxfId="2707" priority="892" bottom="1" rank="2"/>
    <cfRule type="top10" dxfId="2706" priority="893" bottom="1" rank="3"/>
    <cfRule type="top10" dxfId="2705" priority="894" bottom="1" rank="4"/>
  </conditionalFormatting>
  <conditionalFormatting sqref="M8 A8">
    <cfRule type="duplicateValues" dxfId="2704" priority="890"/>
  </conditionalFormatting>
  <conditionalFormatting sqref="B9:K9">
    <cfRule type="top10" dxfId="2703" priority="886" bottom="1" rank="1"/>
    <cfRule type="top10" dxfId="2702" priority="887" bottom="1" rank="2"/>
    <cfRule type="top10" dxfId="2701" priority="888" bottom="1" rank="3"/>
    <cfRule type="top10" dxfId="2700" priority="889" bottom="1" rank="4"/>
  </conditionalFormatting>
  <conditionalFormatting sqref="M9 A9">
    <cfRule type="duplicateValues" dxfId="2699" priority="885"/>
  </conditionalFormatting>
  <conditionalFormatting sqref="B10:K10">
    <cfRule type="top10" dxfId="2698" priority="881" bottom="1" rank="1"/>
    <cfRule type="top10" dxfId="2697" priority="882" bottom="1" rank="2"/>
    <cfRule type="top10" dxfId="2696" priority="883" bottom="1" rank="3"/>
    <cfRule type="top10" dxfId="2695" priority="884" bottom="1" rank="4"/>
  </conditionalFormatting>
  <conditionalFormatting sqref="M10 A10">
    <cfRule type="duplicateValues" dxfId="2694" priority="880"/>
  </conditionalFormatting>
  <conditionalFormatting sqref="B11:K11">
    <cfRule type="top10" dxfId="2693" priority="876" bottom="1" rank="1"/>
    <cfRule type="top10" dxfId="2692" priority="877" bottom="1" rank="2"/>
    <cfRule type="top10" dxfId="2691" priority="878" bottom="1" rank="3"/>
    <cfRule type="top10" dxfId="2690" priority="879" bottom="1" rank="4"/>
  </conditionalFormatting>
  <conditionalFormatting sqref="M11 A11">
    <cfRule type="duplicateValues" dxfId="2689" priority="875"/>
  </conditionalFormatting>
  <conditionalFormatting sqref="B12:K12">
    <cfRule type="top10" dxfId="2688" priority="871" bottom="1" rank="1"/>
    <cfRule type="top10" dxfId="2687" priority="872" bottom="1" rank="2"/>
    <cfRule type="top10" dxfId="2686" priority="873" bottom="1" rank="3"/>
    <cfRule type="top10" dxfId="2685" priority="874" bottom="1" rank="4"/>
  </conditionalFormatting>
  <conditionalFormatting sqref="M12 A12">
    <cfRule type="duplicateValues" dxfId="2684" priority="870"/>
  </conditionalFormatting>
  <conditionalFormatting sqref="B13:K13">
    <cfRule type="top10" dxfId="2683" priority="866" bottom="1" rank="1"/>
    <cfRule type="top10" dxfId="2682" priority="867" bottom="1" rank="2"/>
    <cfRule type="top10" dxfId="2681" priority="868" bottom="1" rank="3"/>
    <cfRule type="top10" dxfId="2680" priority="869" bottom="1" rank="4"/>
  </conditionalFormatting>
  <conditionalFormatting sqref="M13 A13">
    <cfRule type="duplicateValues" dxfId="2679" priority="865"/>
  </conditionalFormatting>
  <conditionalFormatting sqref="B14:K14">
    <cfRule type="top10" dxfId="2678" priority="861" bottom="1" rank="1"/>
    <cfRule type="top10" dxfId="2677" priority="862" bottom="1" rank="2"/>
    <cfRule type="top10" dxfId="2676" priority="863" bottom="1" rank="3"/>
    <cfRule type="top10" dxfId="2675" priority="864" bottom="1" rank="4"/>
  </conditionalFormatting>
  <conditionalFormatting sqref="M14 A14">
    <cfRule type="duplicateValues" dxfId="2674" priority="860"/>
  </conditionalFormatting>
  <conditionalFormatting sqref="B15:K15">
    <cfRule type="top10" dxfId="2673" priority="856" bottom="1" rank="1"/>
    <cfRule type="top10" dxfId="2672" priority="857" bottom="1" rank="2"/>
    <cfRule type="top10" dxfId="2671" priority="858" bottom="1" rank="3"/>
    <cfRule type="top10" dxfId="2670" priority="859" bottom="1" rank="4"/>
  </conditionalFormatting>
  <conditionalFormatting sqref="M15 A15">
    <cfRule type="duplicateValues" dxfId="2669" priority="855"/>
  </conditionalFormatting>
  <conditionalFormatting sqref="B16:K16">
    <cfRule type="top10" dxfId="2668" priority="851" bottom="1" rank="1"/>
    <cfRule type="top10" dxfId="2667" priority="852" bottom="1" rank="2"/>
    <cfRule type="top10" dxfId="2666" priority="853" bottom="1" rank="3"/>
    <cfRule type="top10" dxfId="2665" priority="854" bottom="1" rank="4"/>
  </conditionalFormatting>
  <conditionalFormatting sqref="M16 A16">
    <cfRule type="duplicateValues" dxfId="2664" priority="850"/>
  </conditionalFormatting>
  <conditionalFormatting sqref="B17:K17">
    <cfRule type="top10" dxfId="2663" priority="846" bottom="1" rank="1"/>
    <cfRule type="top10" dxfId="2662" priority="847" bottom="1" rank="2"/>
    <cfRule type="top10" dxfId="2661" priority="848" bottom="1" rank="3"/>
    <cfRule type="top10" dxfId="2660" priority="849" bottom="1" rank="4"/>
  </conditionalFormatting>
  <conditionalFormatting sqref="M17 A17">
    <cfRule type="duplicateValues" dxfId="2659" priority="845"/>
  </conditionalFormatting>
  <conditionalFormatting sqref="B18:K18">
    <cfRule type="top10" dxfId="2658" priority="841" bottom="1" rank="1"/>
    <cfRule type="top10" dxfId="2657" priority="842" bottom="1" rank="2"/>
    <cfRule type="top10" dxfId="2656" priority="843" bottom="1" rank="3"/>
    <cfRule type="top10" dxfId="2655" priority="844" bottom="1" rank="4"/>
  </conditionalFormatting>
  <conditionalFormatting sqref="M18 A18">
    <cfRule type="duplicateValues" dxfId="2654" priority="840"/>
  </conditionalFormatting>
  <conditionalFormatting sqref="B19:K19">
    <cfRule type="top10" dxfId="2653" priority="836" bottom="1" rank="1"/>
    <cfRule type="top10" dxfId="2652" priority="837" bottom="1" rank="2"/>
    <cfRule type="top10" dxfId="2651" priority="838" bottom="1" rank="3"/>
    <cfRule type="top10" dxfId="2650" priority="839" bottom="1" rank="4"/>
  </conditionalFormatting>
  <conditionalFormatting sqref="M19 A19">
    <cfRule type="duplicateValues" dxfId="2649" priority="835"/>
  </conditionalFormatting>
  <conditionalFormatting sqref="B20:K20">
    <cfRule type="top10" dxfId="2648" priority="831" bottom="1" rank="1"/>
    <cfRule type="top10" dxfId="2647" priority="832" bottom="1" rank="2"/>
    <cfRule type="top10" dxfId="2646" priority="833" bottom="1" rank="3"/>
    <cfRule type="top10" dxfId="2645" priority="834" bottom="1" rank="4"/>
  </conditionalFormatting>
  <conditionalFormatting sqref="M20 A20">
    <cfRule type="duplicateValues" dxfId="2644" priority="830"/>
  </conditionalFormatting>
  <conditionalFormatting sqref="B21:K21">
    <cfRule type="top10" dxfId="2643" priority="826" bottom="1" rank="1"/>
    <cfRule type="top10" dxfId="2642" priority="827" bottom="1" rank="2"/>
    <cfRule type="top10" dxfId="2641" priority="828" bottom="1" rank="3"/>
    <cfRule type="top10" dxfId="2640" priority="829" bottom="1" rank="4"/>
  </conditionalFormatting>
  <conditionalFormatting sqref="M21 A21">
    <cfRule type="duplicateValues" dxfId="2639" priority="825"/>
  </conditionalFormatting>
  <conditionalFormatting sqref="B22:K22">
    <cfRule type="top10" dxfId="2638" priority="821" bottom="1" rank="1"/>
    <cfRule type="top10" dxfId="2637" priority="822" bottom="1" rank="2"/>
    <cfRule type="top10" dxfId="2636" priority="823" bottom="1" rank="3"/>
    <cfRule type="top10" dxfId="2635" priority="824" bottom="1" rank="4"/>
  </conditionalFormatting>
  <conditionalFormatting sqref="M22 A22">
    <cfRule type="duplicateValues" dxfId="2634" priority="820"/>
  </conditionalFormatting>
  <conditionalFormatting sqref="B23:K23">
    <cfRule type="top10" dxfId="2633" priority="816" bottom="1" rank="1"/>
    <cfRule type="top10" dxfId="2632" priority="817" bottom="1" rank="2"/>
    <cfRule type="top10" dxfId="2631" priority="818" bottom="1" rank="3"/>
    <cfRule type="top10" dxfId="2630" priority="819" bottom="1" rank="4"/>
  </conditionalFormatting>
  <conditionalFormatting sqref="M23 A23">
    <cfRule type="duplicateValues" dxfId="2629" priority="815"/>
  </conditionalFormatting>
  <conditionalFormatting sqref="B24:K24">
    <cfRule type="top10" dxfId="2628" priority="811" bottom="1" rank="1"/>
    <cfRule type="top10" dxfId="2627" priority="812" bottom="1" rank="2"/>
    <cfRule type="top10" dxfId="2626" priority="813" bottom="1" rank="3"/>
    <cfRule type="top10" dxfId="2625" priority="814" bottom="1" rank="4"/>
  </conditionalFormatting>
  <conditionalFormatting sqref="M24 A24">
    <cfRule type="duplicateValues" dxfId="2624" priority="810"/>
  </conditionalFormatting>
  <conditionalFormatting sqref="B25:K25">
    <cfRule type="top10" dxfId="2623" priority="806" bottom="1" rank="1"/>
    <cfRule type="top10" dxfId="2622" priority="807" bottom="1" rank="2"/>
    <cfRule type="top10" dxfId="2621" priority="808" bottom="1" rank="3"/>
    <cfRule type="top10" dxfId="2620" priority="809" bottom="1" rank="4"/>
  </conditionalFormatting>
  <conditionalFormatting sqref="M25 A25">
    <cfRule type="duplicateValues" dxfId="2619" priority="805"/>
  </conditionalFormatting>
  <conditionalFormatting sqref="B26:K26">
    <cfRule type="top10" dxfId="2618" priority="801" bottom="1" rank="1"/>
    <cfRule type="top10" dxfId="2617" priority="802" bottom="1" rank="2"/>
    <cfRule type="top10" dxfId="2616" priority="803" bottom="1" rank="3"/>
    <cfRule type="top10" dxfId="2615" priority="804" bottom="1" rank="4"/>
  </conditionalFormatting>
  <conditionalFormatting sqref="M26 A26">
    <cfRule type="duplicateValues" dxfId="2614" priority="800"/>
  </conditionalFormatting>
  <conditionalFormatting sqref="B27:K27">
    <cfRule type="top10" dxfId="2613" priority="796" bottom="1" rank="1"/>
    <cfRule type="top10" dxfId="2612" priority="797" bottom="1" rank="2"/>
    <cfRule type="top10" dxfId="2611" priority="798" bottom="1" rank="3"/>
    <cfRule type="top10" dxfId="2610" priority="799" bottom="1" rank="4"/>
  </conditionalFormatting>
  <conditionalFormatting sqref="M27 A27">
    <cfRule type="duplicateValues" dxfId="2609" priority="795"/>
  </conditionalFormatting>
  <conditionalFormatting sqref="B28:K28">
    <cfRule type="top10" dxfId="2608" priority="791" bottom="1" rank="1"/>
    <cfRule type="top10" dxfId="2607" priority="792" bottom="1" rank="2"/>
    <cfRule type="top10" dxfId="2606" priority="793" bottom="1" rank="3"/>
    <cfRule type="top10" dxfId="2605" priority="794" bottom="1" rank="4"/>
  </conditionalFormatting>
  <conditionalFormatting sqref="M28 A28">
    <cfRule type="duplicateValues" dxfId="2604" priority="790"/>
  </conditionalFormatting>
  <conditionalFormatting sqref="B29:K29">
    <cfRule type="top10" dxfId="2603" priority="786" bottom="1" rank="1"/>
    <cfRule type="top10" dxfId="2602" priority="787" bottom="1" rank="2"/>
    <cfRule type="top10" dxfId="2601" priority="788" bottom="1" rank="3"/>
    <cfRule type="top10" dxfId="2600" priority="789" bottom="1" rank="4"/>
  </conditionalFormatting>
  <conditionalFormatting sqref="M29 A29">
    <cfRule type="duplicateValues" dxfId="2599" priority="785"/>
  </conditionalFormatting>
  <conditionalFormatting sqref="B30:K30">
    <cfRule type="top10" dxfId="2598" priority="781" bottom="1" rank="1"/>
    <cfRule type="top10" dxfId="2597" priority="782" bottom="1" rank="2"/>
    <cfRule type="top10" dxfId="2596" priority="783" bottom="1" rank="3"/>
    <cfRule type="top10" dxfId="2595" priority="784" bottom="1" rank="4"/>
  </conditionalFormatting>
  <conditionalFormatting sqref="M30 A30">
    <cfRule type="duplicateValues" dxfId="2594" priority="780"/>
  </conditionalFormatting>
  <conditionalFormatting sqref="B31:K31">
    <cfRule type="top10" dxfId="2593" priority="776" bottom="1" rank="1"/>
    <cfRule type="top10" dxfId="2592" priority="777" bottom="1" rank="2"/>
    <cfRule type="top10" dxfId="2591" priority="778" bottom="1" rank="3"/>
    <cfRule type="top10" dxfId="2590" priority="779" bottom="1" rank="4"/>
  </conditionalFormatting>
  <conditionalFormatting sqref="M31 A31">
    <cfRule type="duplicateValues" dxfId="2589" priority="775"/>
  </conditionalFormatting>
  <conditionalFormatting sqref="B32:K32">
    <cfRule type="top10" dxfId="2588" priority="771" bottom="1" rank="1"/>
    <cfRule type="top10" dxfId="2587" priority="772" bottom="1" rank="2"/>
    <cfRule type="top10" dxfId="2586" priority="773" bottom="1" rank="3"/>
    <cfRule type="top10" dxfId="2585" priority="774" bottom="1" rank="4"/>
  </conditionalFormatting>
  <conditionalFormatting sqref="M32 A32">
    <cfRule type="duplicateValues" dxfId="2584" priority="770"/>
  </conditionalFormatting>
  <conditionalFormatting sqref="B33:K33">
    <cfRule type="top10" dxfId="2583" priority="766" bottom="1" rank="1"/>
    <cfRule type="top10" dxfId="2582" priority="767" bottom="1" rank="2"/>
    <cfRule type="top10" dxfId="2581" priority="768" bottom="1" rank="3"/>
    <cfRule type="top10" dxfId="2580" priority="769" bottom="1" rank="4"/>
  </conditionalFormatting>
  <conditionalFormatting sqref="M33 A33">
    <cfRule type="duplicateValues" dxfId="2579" priority="765"/>
  </conditionalFormatting>
  <conditionalFormatting sqref="B34:K34">
    <cfRule type="top10" dxfId="2578" priority="761" bottom="1" rank="1"/>
    <cfRule type="top10" dxfId="2577" priority="762" bottom="1" rank="2"/>
    <cfRule type="top10" dxfId="2576" priority="763" bottom="1" rank="3"/>
    <cfRule type="top10" dxfId="2575" priority="764" bottom="1" rank="4"/>
  </conditionalFormatting>
  <conditionalFormatting sqref="M34 A34">
    <cfRule type="duplicateValues" dxfId="2574" priority="760"/>
  </conditionalFormatting>
  <conditionalFormatting sqref="B35:K35">
    <cfRule type="top10" dxfId="2573" priority="756" bottom="1" rank="1"/>
    <cfRule type="top10" dxfId="2572" priority="757" bottom="1" rank="2"/>
    <cfRule type="top10" dxfId="2571" priority="758" bottom="1" rank="3"/>
    <cfRule type="top10" dxfId="2570" priority="759" bottom="1" rank="4"/>
  </conditionalFormatting>
  <conditionalFormatting sqref="M35 A35">
    <cfRule type="duplicateValues" dxfId="2569" priority="755"/>
  </conditionalFormatting>
  <conditionalFormatting sqref="B36:K36">
    <cfRule type="top10" dxfId="2568" priority="751" bottom="1" rank="1"/>
    <cfRule type="top10" dxfId="2567" priority="752" bottom="1" rank="2"/>
    <cfRule type="top10" dxfId="2566" priority="753" bottom="1" rank="3"/>
    <cfRule type="top10" dxfId="2565" priority="754" bottom="1" rank="4"/>
  </conditionalFormatting>
  <conditionalFormatting sqref="M36 A36">
    <cfRule type="duplicateValues" dxfId="2564" priority="750"/>
  </conditionalFormatting>
  <conditionalFormatting sqref="B37:K37">
    <cfRule type="top10" dxfId="2563" priority="746" bottom="1" rank="1"/>
    <cfRule type="top10" dxfId="2562" priority="747" bottom="1" rank="2"/>
    <cfRule type="top10" dxfId="2561" priority="748" bottom="1" rank="3"/>
    <cfRule type="top10" dxfId="2560" priority="749" bottom="1" rank="4"/>
  </conditionalFormatting>
  <conditionalFormatting sqref="M37 A37">
    <cfRule type="duplicateValues" dxfId="2559" priority="745"/>
  </conditionalFormatting>
  <conditionalFormatting sqref="B38:K38">
    <cfRule type="top10" dxfId="2558" priority="741" bottom="1" rank="1"/>
    <cfRule type="top10" dxfId="2557" priority="742" bottom="1" rank="2"/>
    <cfRule type="top10" dxfId="2556" priority="743" bottom="1" rank="3"/>
    <cfRule type="top10" dxfId="2555" priority="744" bottom="1" rank="4"/>
  </conditionalFormatting>
  <conditionalFormatting sqref="M38 A38">
    <cfRule type="duplicateValues" dxfId="2554" priority="740"/>
  </conditionalFormatting>
  <conditionalFormatting sqref="B39:K39">
    <cfRule type="top10" dxfId="2553" priority="736" bottom="1" rank="1"/>
    <cfRule type="top10" dxfId="2552" priority="737" bottom="1" rank="2"/>
    <cfRule type="top10" dxfId="2551" priority="738" bottom="1" rank="3"/>
    <cfRule type="top10" dxfId="2550" priority="739" bottom="1" rank="4"/>
  </conditionalFormatting>
  <conditionalFormatting sqref="M39 A39">
    <cfRule type="duplicateValues" dxfId="2549" priority="735"/>
  </conditionalFormatting>
  <conditionalFormatting sqref="B40:K40">
    <cfRule type="top10" dxfId="2548" priority="731" bottom="1" rank="1"/>
    <cfRule type="top10" dxfId="2547" priority="732" bottom="1" rank="2"/>
    <cfRule type="top10" dxfId="2546" priority="733" bottom="1" rank="3"/>
    <cfRule type="top10" dxfId="2545" priority="734" bottom="1" rank="4"/>
  </conditionalFormatting>
  <conditionalFormatting sqref="M40 A40">
    <cfRule type="duplicateValues" dxfId="2544" priority="730"/>
  </conditionalFormatting>
  <conditionalFormatting sqref="B41:K41">
    <cfRule type="top10" dxfId="2543" priority="726" bottom="1" rank="1"/>
    <cfRule type="top10" dxfId="2542" priority="727" bottom="1" rank="2"/>
    <cfRule type="top10" dxfId="2541" priority="728" bottom="1" rank="3"/>
    <cfRule type="top10" dxfId="2540" priority="729" bottom="1" rank="4"/>
  </conditionalFormatting>
  <conditionalFormatting sqref="M41 A41">
    <cfRule type="duplicateValues" dxfId="2539" priority="725"/>
  </conditionalFormatting>
  <conditionalFormatting sqref="B42:K42">
    <cfRule type="top10" dxfId="2538" priority="721" bottom="1" rank="1"/>
    <cfRule type="top10" dxfId="2537" priority="722" bottom="1" rank="2"/>
    <cfRule type="top10" dxfId="2536" priority="723" bottom="1" rank="3"/>
    <cfRule type="top10" dxfId="2535" priority="724" bottom="1" rank="4"/>
  </conditionalFormatting>
  <conditionalFormatting sqref="M42 A42">
    <cfRule type="duplicateValues" dxfId="2534" priority="720"/>
  </conditionalFormatting>
  <conditionalFormatting sqref="B43:K43">
    <cfRule type="top10" dxfId="2533" priority="716" bottom="1" rank="1"/>
    <cfRule type="top10" dxfId="2532" priority="717" bottom="1" rank="2"/>
    <cfRule type="top10" dxfId="2531" priority="718" bottom="1" rank="3"/>
    <cfRule type="top10" dxfId="2530" priority="719" bottom="1" rank="4"/>
  </conditionalFormatting>
  <conditionalFormatting sqref="M43 A43">
    <cfRule type="duplicateValues" dxfId="2529" priority="715"/>
  </conditionalFormatting>
  <conditionalFormatting sqref="B44:K44">
    <cfRule type="top10" dxfId="2528" priority="711" bottom="1" rank="1"/>
    <cfRule type="top10" dxfId="2527" priority="712" bottom="1" rank="2"/>
    <cfRule type="top10" dxfId="2526" priority="713" bottom="1" rank="3"/>
    <cfRule type="top10" dxfId="2525" priority="714" bottom="1" rank="4"/>
  </conditionalFormatting>
  <conditionalFormatting sqref="M44 A44">
    <cfRule type="duplicateValues" dxfId="2524" priority="710"/>
  </conditionalFormatting>
  <conditionalFormatting sqref="B45:K45">
    <cfRule type="top10" dxfId="2523" priority="706" bottom="1" rank="1"/>
    <cfRule type="top10" dxfId="2522" priority="707" bottom="1" rank="2"/>
    <cfRule type="top10" dxfId="2521" priority="708" bottom="1" rank="3"/>
    <cfRule type="top10" dxfId="2520" priority="709" bottom="1" rank="4"/>
  </conditionalFormatting>
  <conditionalFormatting sqref="M45 A45">
    <cfRule type="duplicateValues" dxfId="2519" priority="705"/>
  </conditionalFormatting>
  <conditionalFormatting sqref="B46:K46">
    <cfRule type="top10" dxfId="2518" priority="701" bottom="1" rank="1"/>
    <cfRule type="top10" dxfId="2517" priority="702" bottom="1" rank="2"/>
    <cfRule type="top10" dxfId="2516" priority="703" bottom="1" rank="3"/>
    <cfRule type="top10" dxfId="2515" priority="704" bottom="1" rank="4"/>
  </conditionalFormatting>
  <conditionalFormatting sqref="M46 A46">
    <cfRule type="duplicateValues" dxfId="2514" priority="700"/>
  </conditionalFormatting>
  <conditionalFormatting sqref="B47:K47">
    <cfRule type="top10" dxfId="2513" priority="696" bottom="1" rank="1"/>
    <cfRule type="top10" dxfId="2512" priority="697" bottom="1" rank="2"/>
    <cfRule type="top10" dxfId="2511" priority="698" bottom="1" rank="3"/>
    <cfRule type="top10" dxfId="2510" priority="699" bottom="1" rank="4"/>
  </conditionalFormatting>
  <conditionalFormatting sqref="M47 A47">
    <cfRule type="duplicateValues" dxfId="2509" priority="695"/>
  </conditionalFormatting>
  <conditionalFormatting sqref="B48:K48">
    <cfRule type="top10" dxfId="2508" priority="691" bottom="1" rank="1"/>
    <cfRule type="top10" dxfId="2507" priority="692" bottom="1" rank="2"/>
    <cfRule type="top10" dxfId="2506" priority="693" bottom="1" rank="3"/>
    <cfRule type="top10" dxfId="2505" priority="694" bottom="1" rank="4"/>
  </conditionalFormatting>
  <conditionalFormatting sqref="M48 A48">
    <cfRule type="duplicateValues" dxfId="2504" priority="690"/>
  </conditionalFormatting>
  <conditionalFormatting sqref="B49:K49">
    <cfRule type="top10" dxfId="2503" priority="686" bottom="1" rank="1"/>
    <cfRule type="top10" dxfId="2502" priority="687" bottom="1" rank="2"/>
    <cfRule type="top10" dxfId="2501" priority="688" bottom="1" rank="3"/>
    <cfRule type="top10" dxfId="2500" priority="689" bottom="1" rank="4"/>
  </conditionalFormatting>
  <conditionalFormatting sqref="M49 A49">
    <cfRule type="duplicateValues" dxfId="2499" priority="685"/>
  </conditionalFormatting>
  <conditionalFormatting sqref="B50:K50">
    <cfRule type="top10" dxfId="2498" priority="681" bottom="1" rank="1"/>
    <cfRule type="top10" dxfId="2497" priority="682" bottom="1" rank="2"/>
    <cfRule type="top10" dxfId="2496" priority="683" bottom="1" rank="3"/>
    <cfRule type="top10" dxfId="2495" priority="684" bottom="1" rank="4"/>
  </conditionalFormatting>
  <conditionalFormatting sqref="M50 A50">
    <cfRule type="duplicateValues" dxfId="2494" priority="680"/>
  </conditionalFormatting>
  <conditionalFormatting sqref="B51:K51">
    <cfRule type="top10" dxfId="2493" priority="676" bottom="1" rank="1"/>
    <cfRule type="top10" dxfId="2492" priority="677" bottom="1" rank="2"/>
    <cfRule type="top10" dxfId="2491" priority="678" bottom="1" rank="3"/>
    <cfRule type="top10" dxfId="2490" priority="679" bottom="1" rank="4"/>
  </conditionalFormatting>
  <conditionalFormatting sqref="M51 A51">
    <cfRule type="duplicateValues" dxfId="2489" priority="675"/>
  </conditionalFormatting>
  <conditionalFormatting sqref="B52:K52">
    <cfRule type="top10" dxfId="2488" priority="671" bottom="1" rank="1"/>
    <cfRule type="top10" dxfId="2487" priority="672" bottom="1" rank="2"/>
    <cfRule type="top10" dxfId="2486" priority="673" bottom="1" rank="3"/>
    <cfRule type="top10" dxfId="2485" priority="674" bottom="1" rank="4"/>
  </conditionalFormatting>
  <conditionalFormatting sqref="M52 A52">
    <cfRule type="duplicateValues" dxfId="2484" priority="670"/>
  </conditionalFormatting>
  <conditionalFormatting sqref="B53:K53">
    <cfRule type="top10" dxfId="2483" priority="666" bottom="1" rank="1"/>
    <cfRule type="top10" dxfId="2482" priority="667" bottom="1" rank="2"/>
    <cfRule type="top10" dxfId="2481" priority="668" bottom="1" rank="3"/>
    <cfRule type="top10" dxfId="2480" priority="669" bottom="1" rank="4"/>
  </conditionalFormatting>
  <conditionalFormatting sqref="M53 A53">
    <cfRule type="duplicateValues" dxfId="2479" priority="665"/>
  </conditionalFormatting>
  <conditionalFormatting sqref="B54:K54">
    <cfRule type="top10" dxfId="2478" priority="661" bottom="1" rank="1"/>
    <cfRule type="top10" dxfId="2477" priority="662" bottom="1" rank="2"/>
    <cfRule type="top10" dxfId="2476" priority="663" bottom="1" rank="3"/>
    <cfRule type="top10" dxfId="2475" priority="664" bottom="1" rank="4"/>
  </conditionalFormatting>
  <conditionalFormatting sqref="M54 A54">
    <cfRule type="duplicateValues" dxfId="2474" priority="660"/>
  </conditionalFormatting>
  <conditionalFormatting sqref="B55:K55">
    <cfRule type="top10" dxfId="2473" priority="656" bottom="1" rank="1"/>
    <cfRule type="top10" dxfId="2472" priority="657" bottom="1" rank="2"/>
    <cfRule type="top10" dxfId="2471" priority="658" bottom="1" rank="3"/>
    <cfRule type="top10" dxfId="2470" priority="659" bottom="1" rank="4"/>
  </conditionalFormatting>
  <conditionalFormatting sqref="M55 A55">
    <cfRule type="duplicateValues" dxfId="2469" priority="655"/>
  </conditionalFormatting>
  <conditionalFormatting sqref="B56:K56">
    <cfRule type="top10" dxfId="2468" priority="651" bottom="1" rank="1"/>
    <cfRule type="top10" dxfId="2467" priority="652" bottom="1" rank="2"/>
    <cfRule type="top10" dxfId="2466" priority="653" bottom="1" rank="3"/>
    <cfRule type="top10" dxfId="2465" priority="654" bottom="1" rank="4"/>
  </conditionalFormatting>
  <conditionalFormatting sqref="M56 A56">
    <cfRule type="duplicateValues" dxfId="2464" priority="650"/>
  </conditionalFormatting>
  <conditionalFormatting sqref="B57:K57">
    <cfRule type="top10" dxfId="2463" priority="646" bottom="1" rank="1"/>
    <cfRule type="top10" dxfId="2462" priority="647" bottom="1" rank="2"/>
    <cfRule type="top10" dxfId="2461" priority="648" bottom="1" rank="3"/>
    <cfRule type="top10" dxfId="2460" priority="649" bottom="1" rank="4"/>
  </conditionalFormatting>
  <conditionalFormatting sqref="M57 A57">
    <cfRule type="duplicateValues" dxfId="2459" priority="645"/>
  </conditionalFormatting>
  <conditionalFormatting sqref="B58:K58">
    <cfRule type="top10" dxfId="2458" priority="641" bottom="1" rank="1"/>
    <cfRule type="top10" dxfId="2457" priority="642" bottom="1" rank="2"/>
    <cfRule type="top10" dxfId="2456" priority="643" bottom="1" rank="3"/>
    <cfRule type="top10" dxfId="2455" priority="644" bottom="1" rank="4"/>
  </conditionalFormatting>
  <conditionalFormatting sqref="M58 A58">
    <cfRule type="duplicateValues" dxfId="2454" priority="640"/>
  </conditionalFormatting>
  <conditionalFormatting sqref="B59:K59">
    <cfRule type="top10" dxfId="2453" priority="636" bottom="1" rank="1"/>
    <cfRule type="top10" dxfId="2452" priority="637" bottom="1" rank="2"/>
    <cfRule type="top10" dxfId="2451" priority="638" bottom="1" rank="3"/>
    <cfRule type="top10" dxfId="2450" priority="639" bottom="1" rank="4"/>
  </conditionalFormatting>
  <conditionalFormatting sqref="M59 A59">
    <cfRule type="duplicateValues" dxfId="2449" priority="635"/>
  </conditionalFormatting>
  <conditionalFormatting sqref="B60:K60">
    <cfRule type="top10" dxfId="2448" priority="631" bottom="1" rank="1"/>
    <cfRule type="top10" dxfId="2447" priority="632" bottom="1" rank="2"/>
    <cfRule type="top10" dxfId="2446" priority="633" bottom="1" rank="3"/>
    <cfRule type="top10" dxfId="2445" priority="634" bottom="1" rank="4"/>
  </conditionalFormatting>
  <conditionalFormatting sqref="M60 A60">
    <cfRule type="duplicateValues" dxfId="2444" priority="630"/>
  </conditionalFormatting>
  <conditionalFormatting sqref="B61:K61">
    <cfRule type="top10" dxfId="2443" priority="626" bottom="1" rank="1"/>
    <cfRule type="top10" dxfId="2442" priority="627" bottom="1" rank="2"/>
    <cfRule type="top10" dxfId="2441" priority="628" bottom="1" rank="3"/>
    <cfRule type="top10" dxfId="2440" priority="629" bottom="1" rank="4"/>
  </conditionalFormatting>
  <conditionalFormatting sqref="M61 A61">
    <cfRule type="duplicateValues" dxfId="2439" priority="625"/>
  </conditionalFormatting>
  <conditionalFormatting sqref="B62:K62">
    <cfRule type="top10" dxfId="2438" priority="621" bottom="1" rank="1"/>
    <cfRule type="top10" dxfId="2437" priority="622" bottom="1" rank="2"/>
    <cfRule type="top10" dxfId="2436" priority="623" bottom="1" rank="3"/>
    <cfRule type="top10" dxfId="2435" priority="624" bottom="1" rank="4"/>
  </conditionalFormatting>
  <conditionalFormatting sqref="M62 A62">
    <cfRule type="duplicateValues" dxfId="2434" priority="620"/>
  </conditionalFormatting>
  <conditionalFormatting sqref="B63:K63">
    <cfRule type="top10" dxfId="2433" priority="616" bottom="1" rank="1"/>
    <cfRule type="top10" dxfId="2432" priority="617" bottom="1" rank="2"/>
    <cfRule type="top10" dxfId="2431" priority="618" bottom="1" rank="3"/>
    <cfRule type="top10" dxfId="2430" priority="619" bottom="1" rank="4"/>
  </conditionalFormatting>
  <conditionalFormatting sqref="M63 A63">
    <cfRule type="duplicateValues" dxfId="2429" priority="615"/>
  </conditionalFormatting>
  <conditionalFormatting sqref="B64:K64">
    <cfRule type="top10" dxfId="2428" priority="611" bottom="1" rank="1"/>
    <cfRule type="top10" dxfId="2427" priority="612" bottom="1" rank="2"/>
    <cfRule type="top10" dxfId="2426" priority="613" bottom="1" rank="3"/>
    <cfRule type="top10" dxfId="2425" priority="614" bottom="1" rank="4"/>
  </conditionalFormatting>
  <conditionalFormatting sqref="M64 A64">
    <cfRule type="duplicateValues" dxfId="2424" priority="610"/>
  </conditionalFormatting>
  <conditionalFormatting sqref="B65:K65">
    <cfRule type="top10" dxfId="2423" priority="606" bottom="1" rank="1"/>
    <cfRule type="top10" dxfId="2422" priority="607" bottom="1" rank="2"/>
    <cfRule type="top10" dxfId="2421" priority="608" bottom="1" rank="3"/>
    <cfRule type="top10" dxfId="2420" priority="609" bottom="1" rank="4"/>
  </conditionalFormatting>
  <conditionalFormatting sqref="M65 A65">
    <cfRule type="duplicateValues" dxfId="2419" priority="605"/>
  </conditionalFormatting>
  <conditionalFormatting sqref="B66:K66">
    <cfRule type="top10" dxfId="2418" priority="601" bottom="1" rank="1"/>
    <cfRule type="top10" dxfId="2417" priority="602" bottom="1" rank="2"/>
    <cfRule type="top10" dxfId="2416" priority="603" bottom="1" rank="3"/>
    <cfRule type="top10" dxfId="2415" priority="604" bottom="1" rank="4"/>
  </conditionalFormatting>
  <conditionalFormatting sqref="M66 A66">
    <cfRule type="duplicateValues" dxfId="2414" priority="600"/>
  </conditionalFormatting>
  <conditionalFormatting sqref="B67:K67">
    <cfRule type="top10" dxfId="2413" priority="596" bottom="1" rank="1"/>
    <cfRule type="top10" dxfId="2412" priority="597" bottom="1" rank="2"/>
    <cfRule type="top10" dxfId="2411" priority="598" bottom="1" rank="3"/>
    <cfRule type="top10" dxfId="2410" priority="599" bottom="1" rank="4"/>
  </conditionalFormatting>
  <conditionalFormatting sqref="M67 A67">
    <cfRule type="duplicateValues" dxfId="2409" priority="595"/>
  </conditionalFormatting>
  <conditionalFormatting sqref="B68:K68">
    <cfRule type="top10" dxfId="2408" priority="591" bottom="1" rank="1"/>
    <cfRule type="top10" dxfId="2407" priority="592" bottom="1" rank="2"/>
    <cfRule type="top10" dxfId="2406" priority="593" bottom="1" rank="3"/>
    <cfRule type="top10" dxfId="2405" priority="594" bottom="1" rank="4"/>
  </conditionalFormatting>
  <conditionalFormatting sqref="M68 A68">
    <cfRule type="duplicateValues" dxfId="2404" priority="590"/>
  </conditionalFormatting>
  <conditionalFormatting sqref="B69:K69">
    <cfRule type="top10" dxfId="2403" priority="586" bottom="1" rank="1"/>
    <cfRule type="top10" dxfId="2402" priority="587" bottom="1" rank="2"/>
    <cfRule type="top10" dxfId="2401" priority="588" bottom="1" rank="3"/>
    <cfRule type="top10" dxfId="2400" priority="589" bottom="1" rank="4"/>
  </conditionalFormatting>
  <conditionalFormatting sqref="M69 A69">
    <cfRule type="duplicateValues" dxfId="2399" priority="585"/>
  </conditionalFormatting>
  <conditionalFormatting sqref="B70:K70">
    <cfRule type="top10" dxfId="2398" priority="581" bottom="1" rank="1"/>
    <cfRule type="top10" dxfId="2397" priority="582" bottom="1" rank="2"/>
    <cfRule type="top10" dxfId="2396" priority="583" bottom="1" rank="3"/>
    <cfRule type="top10" dxfId="2395" priority="584" bottom="1" rank="4"/>
  </conditionalFormatting>
  <conditionalFormatting sqref="M70 A70">
    <cfRule type="duplicateValues" dxfId="2394" priority="580"/>
  </conditionalFormatting>
  <conditionalFormatting sqref="B71:K71">
    <cfRule type="top10" dxfId="2393" priority="576" bottom="1" rank="1"/>
    <cfRule type="top10" dxfId="2392" priority="577" bottom="1" rank="2"/>
    <cfRule type="top10" dxfId="2391" priority="578" bottom="1" rank="3"/>
    <cfRule type="top10" dxfId="2390" priority="579" bottom="1" rank="4"/>
  </conditionalFormatting>
  <conditionalFormatting sqref="M71 A71">
    <cfRule type="duplicateValues" dxfId="2389" priority="575"/>
  </conditionalFormatting>
  <conditionalFormatting sqref="B72:K72">
    <cfRule type="top10" dxfId="2388" priority="571" bottom="1" rank="1"/>
    <cfRule type="top10" dxfId="2387" priority="572" bottom="1" rank="2"/>
    <cfRule type="top10" dxfId="2386" priority="573" bottom="1" rank="3"/>
    <cfRule type="top10" dxfId="2385" priority="574" bottom="1" rank="4"/>
  </conditionalFormatting>
  <conditionalFormatting sqref="M72 A72">
    <cfRule type="duplicateValues" dxfId="2384" priority="570"/>
  </conditionalFormatting>
  <conditionalFormatting sqref="B73:K73">
    <cfRule type="top10" dxfId="2383" priority="566" bottom="1" rank="1"/>
    <cfRule type="top10" dxfId="2382" priority="567" bottom="1" rank="2"/>
    <cfRule type="top10" dxfId="2381" priority="568" bottom="1" rank="3"/>
    <cfRule type="top10" dxfId="2380" priority="569" bottom="1" rank="4"/>
  </conditionalFormatting>
  <conditionalFormatting sqref="M73 A73">
    <cfRule type="duplicateValues" dxfId="2379" priority="565"/>
  </conditionalFormatting>
  <conditionalFormatting sqref="B74:K74">
    <cfRule type="top10" dxfId="2378" priority="561" bottom="1" rank="1"/>
    <cfRule type="top10" dxfId="2377" priority="562" bottom="1" rank="2"/>
    <cfRule type="top10" dxfId="2376" priority="563" bottom="1" rank="3"/>
    <cfRule type="top10" dxfId="2375" priority="564" bottom="1" rank="4"/>
  </conditionalFormatting>
  <conditionalFormatting sqref="M74 A74">
    <cfRule type="duplicateValues" dxfId="2374" priority="560"/>
  </conditionalFormatting>
  <conditionalFormatting sqref="B75:K75">
    <cfRule type="top10" dxfId="2373" priority="556" bottom="1" rank="1"/>
    <cfRule type="top10" dxfId="2372" priority="557" bottom="1" rank="2"/>
    <cfRule type="top10" dxfId="2371" priority="558" bottom="1" rank="3"/>
    <cfRule type="top10" dxfId="2370" priority="559" bottom="1" rank="4"/>
  </conditionalFormatting>
  <conditionalFormatting sqref="M75 A75">
    <cfRule type="duplicateValues" dxfId="2369" priority="555"/>
  </conditionalFormatting>
  <conditionalFormatting sqref="B76:K76">
    <cfRule type="top10" dxfId="2368" priority="551" bottom="1" rank="1"/>
    <cfRule type="top10" dxfId="2367" priority="552" bottom="1" rank="2"/>
    <cfRule type="top10" dxfId="2366" priority="553" bottom="1" rank="3"/>
    <cfRule type="top10" dxfId="2365" priority="554" bottom="1" rank="4"/>
  </conditionalFormatting>
  <conditionalFormatting sqref="M76 A76">
    <cfRule type="duplicateValues" dxfId="2364" priority="550"/>
  </conditionalFormatting>
  <conditionalFormatting sqref="B77:K77">
    <cfRule type="top10" dxfId="2363" priority="546" bottom="1" rank="1"/>
    <cfRule type="top10" dxfId="2362" priority="547" bottom="1" rank="2"/>
    <cfRule type="top10" dxfId="2361" priority="548" bottom="1" rank="3"/>
    <cfRule type="top10" dxfId="2360" priority="549" bottom="1" rank="4"/>
  </conditionalFormatting>
  <conditionalFormatting sqref="M77 A77">
    <cfRule type="duplicateValues" dxfId="2359" priority="545"/>
  </conditionalFormatting>
  <conditionalFormatting sqref="B78:K78">
    <cfRule type="top10" dxfId="2358" priority="541" bottom="1" rank="1"/>
    <cfRule type="top10" dxfId="2357" priority="542" bottom="1" rank="2"/>
    <cfRule type="top10" dxfId="2356" priority="543" bottom="1" rank="3"/>
    <cfRule type="top10" dxfId="2355" priority="544" bottom="1" rank="4"/>
  </conditionalFormatting>
  <conditionalFormatting sqref="M78 A78">
    <cfRule type="duplicateValues" dxfId="2354" priority="540"/>
  </conditionalFormatting>
  <conditionalFormatting sqref="B79:K79">
    <cfRule type="top10" dxfId="2353" priority="536" bottom="1" rank="1"/>
    <cfRule type="top10" dxfId="2352" priority="537" bottom="1" rank="2"/>
    <cfRule type="top10" dxfId="2351" priority="538" bottom="1" rank="3"/>
    <cfRule type="top10" dxfId="2350" priority="539" bottom="1" rank="4"/>
  </conditionalFormatting>
  <conditionalFormatting sqref="M79 A79">
    <cfRule type="duplicateValues" dxfId="2349" priority="535"/>
  </conditionalFormatting>
  <conditionalFormatting sqref="B80:K80">
    <cfRule type="top10" dxfId="2348" priority="531" bottom="1" rank="1"/>
    <cfRule type="top10" dxfId="2347" priority="532" bottom="1" rank="2"/>
    <cfRule type="top10" dxfId="2346" priority="533" bottom="1" rank="3"/>
    <cfRule type="top10" dxfId="2345" priority="534" bottom="1" rank="4"/>
  </conditionalFormatting>
  <conditionalFormatting sqref="M80 A80">
    <cfRule type="duplicateValues" dxfId="2344" priority="530"/>
  </conditionalFormatting>
  <conditionalFormatting sqref="B81:K81">
    <cfRule type="top10" dxfId="2343" priority="526" bottom="1" rank="1"/>
    <cfRule type="top10" dxfId="2342" priority="527" bottom="1" rank="2"/>
    <cfRule type="top10" dxfId="2341" priority="528" bottom="1" rank="3"/>
    <cfRule type="top10" dxfId="2340" priority="529" bottom="1" rank="4"/>
  </conditionalFormatting>
  <conditionalFormatting sqref="M81 A81">
    <cfRule type="duplicateValues" dxfId="2339" priority="525"/>
  </conditionalFormatting>
  <conditionalFormatting sqref="B82:K82">
    <cfRule type="top10" dxfId="2338" priority="521" bottom="1" rank="1"/>
    <cfRule type="top10" dxfId="2337" priority="522" bottom="1" rank="2"/>
    <cfRule type="top10" dxfId="2336" priority="523" bottom="1" rank="3"/>
    <cfRule type="top10" dxfId="2335" priority="524" bottom="1" rank="4"/>
  </conditionalFormatting>
  <conditionalFormatting sqref="M82 A82">
    <cfRule type="duplicateValues" dxfId="2334" priority="520"/>
  </conditionalFormatting>
  <conditionalFormatting sqref="B83:K83">
    <cfRule type="top10" dxfId="2333" priority="516" bottom="1" rank="1"/>
    <cfRule type="top10" dxfId="2332" priority="517" bottom="1" rank="2"/>
    <cfRule type="top10" dxfId="2331" priority="518" bottom="1" rank="3"/>
    <cfRule type="top10" dxfId="2330" priority="519" bottom="1" rank="4"/>
  </conditionalFormatting>
  <conditionalFormatting sqref="M83 A83">
    <cfRule type="duplicateValues" dxfId="2329" priority="515"/>
  </conditionalFormatting>
  <conditionalFormatting sqref="B84:K84">
    <cfRule type="top10" dxfId="2328" priority="511" bottom="1" rank="1"/>
    <cfRule type="top10" dxfId="2327" priority="512" bottom="1" rank="2"/>
    <cfRule type="top10" dxfId="2326" priority="513" bottom="1" rank="3"/>
    <cfRule type="top10" dxfId="2325" priority="514" bottom="1" rank="4"/>
  </conditionalFormatting>
  <conditionalFormatting sqref="M84 A84">
    <cfRule type="duplicateValues" dxfId="2324" priority="510"/>
  </conditionalFormatting>
  <conditionalFormatting sqref="B85:K85">
    <cfRule type="top10" dxfId="2323" priority="506" bottom="1" rank="1"/>
    <cfRule type="top10" dxfId="2322" priority="507" bottom="1" rank="2"/>
    <cfRule type="top10" dxfId="2321" priority="508" bottom="1" rank="3"/>
    <cfRule type="top10" dxfId="2320" priority="509" bottom="1" rank="4"/>
  </conditionalFormatting>
  <conditionalFormatting sqref="M85 A85">
    <cfRule type="duplicateValues" dxfId="2319" priority="505"/>
  </conditionalFormatting>
  <conditionalFormatting sqref="B86:K86">
    <cfRule type="top10" dxfId="2318" priority="501" bottom="1" rank="1"/>
    <cfRule type="top10" dxfId="2317" priority="502" bottom="1" rank="2"/>
    <cfRule type="top10" dxfId="2316" priority="503" bottom="1" rank="3"/>
    <cfRule type="top10" dxfId="2315" priority="504" bottom="1" rank="4"/>
  </conditionalFormatting>
  <conditionalFormatting sqref="M86 A86">
    <cfRule type="duplicateValues" dxfId="2314" priority="500"/>
  </conditionalFormatting>
  <conditionalFormatting sqref="B87:K87">
    <cfRule type="top10" dxfId="2313" priority="496" bottom="1" rank="1"/>
    <cfRule type="top10" dxfId="2312" priority="497" bottom="1" rank="2"/>
    <cfRule type="top10" dxfId="2311" priority="498" bottom="1" rank="3"/>
    <cfRule type="top10" dxfId="2310" priority="499" bottom="1" rank="4"/>
  </conditionalFormatting>
  <conditionalFormatting sqref="M87 A87">
    <cfRule type="duplicateValues" dxfId="2309" priority="495"/>
  </conditionalFormatting>
  <conditionalFormatting sqref="B88:K88">
    <cfRule type="top10" dxfId="2308" priority="491" bottom="1" rank="1"/>
    <cfRule type="top10" dxfId="2307" priority="492" bottom="1" rank="2"/>
    <cfRule type="top10" dxfId="2306" priority="493" bottom="1" rank="3"/>
    <cfRule type="top10" dxfId="2305" priority="494" bottom="1" rank="4"/>
  </conditionalFormatting>
  <conditionalFormatting sqref="M88 A88">
    <cfRule type="duplicateValues" dxfId="2304" priority="490"/>
  </conditionalFormatting>
  <conditionalFormatting sqref="B89:K89">
    <cfRule type="top10" dxfId="2303" priority="486" bottom="1" rank="1"/>
    <cfRule type="top10" dxfId="2302" priority="487" bottom="1" rank="2"/>
    <cfRule type="top10" dxfId="2301" priority="488" bottom="1" rank="3"/>
    <cfRule type="top10" dxfId="2300" priority="489" bottom="1" rank="4"/>
  </conditionalFormatting>
  <conditionalFormatting sqref="M89 A89">
    <cfRule type="duplicateValues" dxfId="2299" priority="485"/>
  </conditionalFormatting>
  <conditionalFormatting sqref="B90:K90">
    <cfRule type="top10" dxfId="2298" priority="481" bottom="1" rank="1"/>
    <cfRule type="top10" dxfId="2297" priority="482" bottom="1" rank="2"/>
    <cfRule type="top10" dxfId="2296" priority="483" bottom="1" rank="3"/>
    <cfRule type="top10" dxfId="2295" priority="484" bottom="1" rank="4"/>
  </conditionalFormatting>
  <conditionalFormatting sqref="M90 A90">
    <cfRule type="duplicateValues" dxfId="2294" priority="480"/>
  </conditionalFormatting>
  <conditionalFormatting sqref="B91:K91">
    <cfRule type="top10" dxfId="2293" priority="476" bottom="1" rank="1"/>
    <cfRule type="top10" dxfId="2292" priority="477" bottom="1" rank="2"/>
    <cfRule type="top10" dxfId="2291" priority="478" bottom="1" rank="3"/>
    <cfRule type="top10" dxfId="2290" priority="479" bottom="1" rank="4"/>
  </conditionalFormatting>
  <conditionalFormatting sqref="M91 A91">
    <cfRule type="duplicateValues" dxfId="2289" priority="475"/>
  </conditionalFormatting>
  <conditionalFormatting sqref="B92:K92">
    <cfRule type="top10" dxfId="2288" priority="471" bottom="1" rank="1"/>
    <cfRule type="top10" dxfId="2287" priority="472" bottom="1" rank="2"/>
    <cfRule type="top10" dxfId="2286" priority="473" bottom="1" rank="3"/>
    <cfRule type="top10" dxfId="2285" priority="474" bottom="1" rank="4"/>
  </conditionalFormatting>
  <conditionalFormatting sqref="M92 A92">
    <cfRule type="duplicateValues" dxfId="2284" priority="470"/>
  </conditionalFormatting>
  <conditionalFormatting sqref="B93:K93">
    <cfRule type="top10" dxfId="2283" priority="466" bottom="1" rank="1"/>
    <cfRule type="top10" dxfId="2282" priority="467" bottom="1" rank="2"/>
    <cfRule type="top10" dxfId="2281" priority="468" bottom="1" rank="3"/>
    <cfRule type="top10" dxfId="2280" priority="469" bottom="1" rank="4"/>
  </conditionalFormatting>
  <conditionalFormatting sqref="M93 A93">
    <cfRule type="duplicateValues" dxfId="2279" priority="465"/>
  </conditionalFormatting>
  <conditionalFormatting sqref="B94:K94">
    <cfRule type="top10" dxfId="2278" priority="461" bottom="1" rank="1"/>
    <cfRule type="top10" dxfId="2277" priority="462" bottom="1" rank="2"/>
    <cfRule type="top10" dxfId="2276" priority="463" bottom="1" rank="3"/>
    <cfRule type="top10" dxfId="2275" priority="464" bottom="1" rank="4"/>
  </conditionalFormatting>
  <conditionalFormatting sqref="M94 A94">
    <cfRule type="duplicateValues" dxfId="2274" priority="460"/>
  </conditionalFormatting>
  <conditionalFormatting sqref="B95:K95">
    <cfRule type="top10" dxfId="2273" priority="456" bottom="1" rank="1"/>
    <cfRule type="top10" dxfId="2272" priority="457" bottom="1" rank="2"/>
    <cfRule type="top10" dxfId="2271" priority="458" bottom="1" rank="3"/>
    <cfRule type="top10" dxfId="2270" priority="459" bottom="1" rank="4"/>
  </conditionalFormatting>
  <conditionalFormatting sqref="M95 A95">
    <cfRule type="duplicateValues" dxfId="2269" priority="455"/>
  </conditionalFormatting>
  <conditionalFormatting sqref="B96:K96">
    <cfRule type="top10" dxfId="2268" priority="451" bottom="1" rank="1"/>
    <cfRule type="top10" dxfId="2267" priority="452" bottom="1" rank="2"/>
    <cfRule type="top10" dxfId="2266" priority="453" bottom="1" rank="3"/>
    <cfRule type="top10" dxfId="2265" priority="454" bottom="1" rank="4"/>
  </conditionalFormatting>
  <conditionalFormatting sqref="M96 A96">
    <cfRule type="duplicateValues" dxfId="2264" priority="450"/>
  </conditionalFormatting>
  <conditionalFormatting sqref="B97:K97">
    <cfRule type="top10" dxfId="2263" priority="446" bottom="1" rank="1"/>
    <cfRule type="top10" dxfId="2262" priority="447" bottom="1" rank="2"/>
    <cfRule type="top10" dxfId="2261" priority="448" bottom="1" rank="3"/>
    <cfRule type="top10" dxfId="2260" priority="449" bottom="1" rank="4"/>
  </conditionalFormatting>
  <conditionalFormatting sqref="M97 A97">
    <cfRule type="duplicateValues" dxfId="2259" priority="445"/>
  </conditionalFormatting>
  <conditionalFormatting sqref="B98:K98">
    <cfRule type="top10" dxfId="2258" priority="441" bottom="1" rank="1"/>
    <cfRule type="top10" dxfId="2257" priority="442" bottom="1" rank="2"/>
    <cfRule type="top10" dxfId="2256" priority="443" bottom="1" rank="3"/>
    <cfRule type="top10" dxfId="2255" priority="444" bottom="1" rank="4"/>
  </conditionalFormatting>
  <conditionalFormatting sqref="M98 A98">
    <cfRule type="duplicateValues" dxfId="2254" priority="440"/>
  </conditionalFormatting>
  <conditionalFormatting sqref="B99:K99">
    <cfRule type="top10" dxfId="2253" priority="436" bottom="1" rank="1"/>
    <cfRule type="top10" dxfId="2252" priority="437" bottom="1" rank="2"/>
    <cfRule type="top10" dxfId="2251" priority="438" bottom="1" rank="3"/>
    <cfRule type="top10" dxfId="2250" priority="439" bottom="1" rank="4"/>
  </conditionalFormatting>
  <conditionalFormatting sqref="M99 A99">
    <cfRule type="duplicateValues" dxfId="2249" priority="435"/>
  </conditionalFormatting>
  <conditionalFormatting sqref="B100:K100">
    <cfRule type="top10" dxfId="2248" priority="431" bottom="1" rank="1"/>
    <cfRule type="top10" dxfId="2247" priority="432" bottom="1" rank="2"/>
    <cfRule type="top10" dxfId="2246" priority="433" bottom="1" rank="3"/>
    <cfRule type="top10" dxfId="2245" priority="434" bottom="1" rank="4"/>
  </conditionalFormatting>
  <conditionalFormatting sqref="M100 A100">
    <cfRule type="duplicateValues" dxfId="2244" priority="430"/>
  </conditionalFormatting>
  <conditionalFormatting sqref="B101:K101">
    <cfRule type="top10" dxfId="2243" priority="426" bottom="1" rank="1"/>
    <cfRule type="top10" dxfId="2242" priority="427" bottom="1" rank="2"/>
    <cfRule type="top10" dxfId="2241" priority="428" bottom="1" rank="3"/>
    <cfRule type="top10" dxfId="2240" priority="429" bottom="1" rank="4"/>
  </conditionalFormatting>
  <conditionalFormatting sqref="M101 A101">
    <cfRule type="duplicateValues" dxfId="2239" priority="425"/>
  </conditionalFormatting>
  <conditionalFormatting sqref="B102:K102">
    <cfRule type="top10" dxfId="2238" priority="421" bottom="1" rank="1"/>
    <cfRule type="top10" dxfId="2237" priority="422" bottom="1" rank="2"/>
    <cfRule type="top10" dxfId="2236" priority="423" bottom="1" rank="3"/>
    <cfRule type="top10" dxfId="2235" priority="424" bottom="1" rank="4"/>
  </conditionalFormatting>
  <conditionalFormatting sqref="M102 A102">
    <cfRule type="duplicateValues" dxfId="2234" priority="420"/>
  </conditionalFormatting>
  <conditionalFormatting sqref="B103:K103">
    <cfRule type="top10" dxfId="2233" priority="416" bottom="1" rank="1"/>
    <cfRule type="top10" dxfId="2232" priority="417" bottom="1" rank="2"/>
    <cfRule type="top10" dxfId="2231" priority="418" bottom="1" rank="3"/>
    <cfRule type="top10" dxfId="2230" priority="419" bottom="1" rank="4"/>
  </conditionalFormatting>
  <conditionalFormatting sqref="M103 A103">
    <cfRule type="duplicateValues" dxfId="2229" priority="415"/>
  </conditionalFormatting>
  <conditionalFormatting sqref="B104:K104">
    <cfRule type="top10" dxfId="2228" priority="411" bottom="1" rank="1"/>
    <cfRule type="top10" dxfId="2227" priority="412" bottom="1" rank="2"/>
    <cfRule type="top10" dxfId="2226" priority="413" bottom="1" rank="3"/>
    <cfRule type="top10" dxfId="2225" priority="414" bottom="1" rank="4"/>
  </conditionalFormatting>
  <conditionalFormatting sqref="M104 A104">
    <cfRule type="duplicateValues" dxfId="2224" priority="410"/>
  </conditionalFormatting>
  <conditionalFormatting sqref="B105:K105">
    <cfRule type="top10" dxfId="2223" priority="406" bottom="1" rank="1"/>
    <cfRule type="top10" dxfId="2222" priority="407" bottom="1" rank="2"/>
    <cfRule type="top10" dxfId="2221" priority="408" bottom="1" rank="3"/>
    <cfRule type="top10" dxfId="2220" priority="409" bottom="1" rank="4"/>
  </conditionalFormatting>
  <conditionalFormatting sqref="M105 A105">
    <cfRule type="duplicateValues" dxfId="2219" priority="405"/>
  </conditionalFormatting>
  <conditionalFormatting sqref="N7">
    <cfRule type="duplicateValues" dxfId="2218" priority="404"/>
  </conditionalFormatting>
  <conditionalFormatting sqref="N8">
    <cfRule type="duplicateValues" dxfId="2217" priority="403"/>
  </conditionalFormatting>
  <conditionalFormatting sqref="N9">
    <cfRule type="duplicateValues" dxfId="2216" priority="402"/>
  </conditionalFormatting>
  <conditionalFormatting sqref="N10">
    <cfRule type="duplicateValues" dxfId="2215" priority="401"/>
  </conditionalFormatting>
  <conditionalFormatting sqref="N11">
    <cfRule type="duplicateValues" dxfId="2214" priority="400"/>
  </conditionalFormatting>
  <conditionalFormatting sqref="N12">
    <cfRule type="duplicateValues" dxfId="2213" priority="399"/>
  </conditionalFormatting>
  <conditionalFormatting sqref="N13">
    <cfRule type="duplicateValues" dxfId="2212" priority="398"/>
  </conditionalFormatting>
  <conditionalFormatting sqref="N14">
    <cfRule type="duplicateValues" dxfId="2211" priority="397"/>
  </conditionalFormatting>
  <conditionalFormatting sqref="N15">
    <cfRule type="duplicateValues" dxfId="2210" priority="396"/>
  </conditionalFormatting>
  <conditionalFormatting sqref="N16">
    <cfRule type="duplicateValues" dxfId="2209" priority="395"/>
  </conditionalFormatting>
  <conditionalFormatting sqref="N17">
    <cfRule type="duplicateValues" dxfId="2208" priority="394"/>
  </conditionalFormatting>
  <conditionalFormatting sqref="N18">
    <cfRule type="duplicateValues" dxfId="2207" priority="393"/>
  </conditionalFormatting>
  <conditionalFormatting sqref="N19">
    <cfRule type="duplicateValues" dxfId="2206" priority="392"/>
  </conditionalFormatting>
  <conditionalFormatting sqref="N20">
    <cfRule type="duplicateValues" dxfId="2205" priority="391"/>
  </conditionalFormatting>
  <conditionalFormatting sqref="N21">
    <cfRule type="duplicateValues" dxfId="2204" priority="390"/>
  </conditionalFormatting>
  <conditionalFormatting sqref="N22">
    <cfRule type="duplicateValues" dxfId="2203" priority="389"/>
  </conditionalFormatting>
  <conditionalFormatting sqref="N23">
    <cfRule type="duplicateValues" dxfId="2202" priority="388"/>
  </conditionalFormatting>
  <conditionalFormatting sqref="N24">
    <cfRule type="duplicateValues" dxfId="2201" priority="387"/>
  </conditionalFormatting>
  <conditionalFormatting sqref="N25">
    <cfRule type="duplicateValues" dxfId="2200" priority="386"/>
  </conditionalFormatting>
  <conditionalFormatting sqref="N26">
    <cfRule type="duplicateValues" dxfId="2199" priority="385"/>
  </conditionalFormatting>
  <conditionalFormatting sqref="N27">
    <cfRule type="duplicateValues" dxfId="2198" priority="384"/>
  </conditionalFormatting>
  <conditionalFormatting sqref="N28">
    <cfRule type="duplicateValues" dxfId="2197" priority="383"/>
  </conditionalFormatting>
  <conditionalFormatting sqref="N29">
    <cfRule type="duplicateValues" dxfId="2196" priority="382"/>
  </conditionalFormatting>
  <conditionalFormatting sqref="N30">
    <cfRule type="duplicateValues" dxfId="2195" priority="381"/>
  </conditionalFormatting>
  <conditionalFormatting sqref="N31">
    <cfRule type="duplicateValues" dxfId="2194" priority="380"/>
  </conditionalFormatting>
  <conditionalFormatting sqref="N32">
    <cfRule type="duplicateValues" dxfId="2193" priority="379"/>
  </conditionalFormatting>
  <conditionalFormatting sqref="N33">
    <cfRule type="duplicateValues" dxfId="2192" priority="378"/>
  </conditionalFormatting>
  <conditionalFormatting sqref="N34">
    <cfRule type="duplicateValues" dxfId="2191" priority="377"/>
  </conditionalFormatting>
  <conditionalFormatting sqref="N35">
    <cfRule type="duplicateValues" dxfId="2190" priority="376"/>
  </conditionalFormatting>
  <conditionalFormatting sqref="N36">
    <cfRule type="duplicateValues" dxfId="2189" priority="375"/>
  </conditionalFormatting>
  <conditionalFormatting sqref="N37">
    <cfRule type="duplicateValues" dxfId="2188" priority="374"/>
  </conditionalFormatting>
  <conditionalFormatting sqref="N38">
    <cfRule type="duplicateValues" dxfId="2187" priority="373"/>
  </conditionalFormatting>
  <conditionalFormatting sqref="N39">
    <cfRule type="duplicateValues" dxfId="2186" priority="372"/>
  </conditionalFormatting>
  <conditionalFormatting sqref="N40">
    <cfRule type="duplicateValues" dxfId="2185" priority="371"/>
  </conditionalFormatting>
  <conditionalFormatting sqref="N41">
    <cfRule type="duplicateValues" dxfId="2184" priority="370"/>
  </conditionalFormatting>
  <conditionalFormatting sqref="N42">
    <cfRule type="duplicateValues" dxfId="2183" priority="369"/>
  </conditionalFormatting>
  <conditionalFormatting sqref="N43">
    <cfRule type="duplicateValues" dxfId="2182" priority="368"/>
  </conditionalFormatting>
  <conditionalFormatting sqref="N44">
    <cfRule type="duplicateValues" dxfId="2181" priority="367"/>
  </conditionalFormatting>
  <conditionalFormatting sqref="N45">
    <cfRule type="duplicateValues" dxfId="2180" priority="366"/>
  </conditionalFormatting>
  <conditionalFormatting sqref="N46">
    <cfRule type="duplicateValues" dxfId="2179" priority="365"/>
  </conditionalFormatting>
  <conditionalFormatting sqref="N47">
    <cfRule type="duplicateValues" dxfId="2178" priority="364"/>
  </conditionalFormatting>
  <conditionalFormatting sqref="N48">
    <cfRule type="duplicateValues" dxfId="2177" priority="363"/>
  </conditionalFormatting>
  <conditionalFormatting sqref="N49">
    <cfRule type="duplicateValues" dxfId="2176" priority="362"/>
  </conditionalFormatting>
  <conditionalFormatting sqref="N50">
    <cfRule type="duplicateValues" dxfId="2175" priority="361"/>
  </conditionalFormatting>
  <conditionalFormatting sqref="N51">
    <cfRule type="duplicateValues" dxfId="2174" priority="360"/>
  </conditionalFormatting>
  <conditionalFormatting sqref="N52">
    <cfRule type="duplicateValues" dxfId="2173" priority="359"/>
  </conditionalFormatting>
  <conditionalFormatting sqref="N53">
    <cfRule type="duplicateValues" dxfId="2172" priority="358"/>
  </conditionalFormatting>
  <conditionalFormatting sqref="N54">
    <cfRule type="duplicateValues" dxfId="2171" priority="357"/>
  </conditionalFormatting>
  <conditionalFormatting sqref="N55">
    <cfRule type="duplicateValues" dxfId="2170" priority="356"/>
  </conditionalFormatting>
  <conditionalFormatting sqref="N56">
    <cfRule type="duplicateValues" dxfId="2169" priority="355"/>
  </conditionalFormatting>
  <conditionalFormatting sqref="N57">
    <cfRule type="duplicateValues" dxfId="2168" priority="354"/>
  </conditionalFormatting>
  <conditionalFormatting sqref="N58">
    <cfRule type="duplicateValues" dxfId="2167" priority="353"/>
  </conditionalFormatting>
  <conditionalFormatting sqref="N59">
    <cfRule type="duplicateValues" dxfId="2166" priority="352"/>
  </conditionalFormatting>
  <conditionalFormatting sqref="N60">
    <cfRule type="duplicateValues" dxfId="2165" priority="351"/>
  </conditionalFormatting>
  <conditionalFormatting sqref="N61">
    <cfRule type="duplicateValues" dxfId="2164" priority="350"/>
  </conditionalFormatting>
  <conditionalFormatting sqref="N62">
    <cfRule type="duplicateValues" dxfId="2163" priority="349"/>
  </conditionalFormatting>
  <conditionalFormatting sqref="N63">
    <cfRule type="duplicateValues" dxfId="2162" priority="348"/>
  </conditionalFormatting>
  <conditionalFormatting sqref="N64">
    <cfRule type="duplicateValues" dxfId="2161" priority="347"/>
  </conditionalFormatting>
  <conditionalFormatting sqref="N65">
    <cfRule type="duplicateValues" dxfId="2160" priority="346"/>
  </conditionalFormatting>
  <conditionalFormatting sqref="N66">
    <cfRule type="duplicateValues" dxfId="2159" priority="345"/>
  </conditionalFormatting>
  <conditionalFormatting sqref="N67">
    <cfRule type="duplicateValues" dxfId="2158" priority="344"/>
  </conditionalFormatting>
  <conditionalFormatting sqref="N68">
    <cfRule type="duplicateValues" dxfId="2157" priority="343"/>
  </conditionalFormatting>
  <conditionalFormatting sqref="N69">
    <cfRule type="duplicateValues" dxfId="2156" priority="342"/>
  </conditionalFormatting>
  <conditionalFormatting sqref="N70">
    <cfRule type="duplicateValues" dxfId="2155" priority="341"/>
  </conditionalFormatting>
  <conditionalFormatting sqref="N71">
    <cfRule type="duplicateValues" dxfId="2154" priority="340"/>
  </conditionalFormatting>
  <conditionalFormatting sqref="N72">
    <cfRule type="duplicateValues" dxfId="2153" priority="339"/>
  </conditionalFormatting>
  <conditionalFormatting sqref="N73">
    <cfRule type="duplicateValues" dxfId="2152" priority="338"/>
  </conditionalFormatting>
  <conditionalFormatting sqref="N74">
    <cfRule type="duplicateValues" dxfId="2151" priority="337"/>
  </conditionalFormatting>
  <conditionalFormatting sqref="N75">
    <cfRule type="duplicateValues" dxfId="2150" priority="336"/>
  </conditionalFormatting>
  <conditionalFormatting sqref="N76">
    <cfRule type="duplicateValues" dxfId="2149" priority="335"/>
  </conditionalFormatting>
  <conditionalFormatting sqref="N77">
    <cfRule type="duplicateValues" dxfId="2148" priority="334"/>
  </conditionalFormatting>
  <conditionalFormatting sqref="N78">
    <cfRule type="duplicateValues" dxfId="2147" priority="333"/>
  </conditionalFormatting>
  <conditionalFormatting sqref="N79">
    <cfRule type="duplicateValues" dxfId="2146" priority="332"/>
  </conditionalFormatting>
  <conditionalFormatting sqref="N80">
    <cfRule type="duplicateValues" dxfId="2145" priority="331"/>
  </conditionalFormatting>
  <conditionalFormatting sqref="N81">
    <cfRule type="duplicateValues" dxfId="2144" priority="330"/>
  </conditionalFormatting>
  <conditionalFormatting sqref="N82">
    <cfRule type="duplicateValues" dxfId="2143" priority="329"/>
  </conditionalFormatting>
  <conditionalFormatting sqref="N83">
    <cfRule type="duplicateValues" dxfId="2142" priority="328"/>
  </conditionalFormatting>
  <conditionalFormatting sqref="N84">
    <cfRule type="duplicateValues" dxfId="2141" priority="327"/>
  </conditionalFormatting>
  <conditionalFormatting sqref="N85">
    <cfRule type="duplicateValues" dxfId="2140" priority="326"/>
  </conditionalFormatting>
  <conditionalFormatting sqref="N86">
    <cfRule type="duplicateValues" dxfId="2139" priority="325"/>
  </conditionalFormatting>
  <conditionalFormatting sqref="N87">
    <cfRule type="duplicateValues" dxfId="2138" priority="324"/>
  </conditionalFormatting>
  <conditionalFormatting sqref="N88">
    <cfRule type="duplicateValues" dxfId="2137" priority="323"/>
  </conditionalFormatting>
  <conditionalFormatting sqref="N89">
    <cfRule type="duplicateValues" dxfId="2136" priority="322"/>
  </conditionalFormatting>
  <conditionalFormatting sqref="N90">
    <cfRule type="duplicateValues" dxfId="2135" priority="321"/>
  </conditionalFormatting>
  <conditionalFormatting sqref="N91">
    <cfRule type="duplicateValues" dxfId="2134" priority="320"/>
  </conditionalFormatting>
  <conditionalFormatting sqref="N92">
    <cfRule type="duplicateValues" dxfId="2133" priority="319"/>
  </conditionalFormatting>
  <conditionalFormatting sqref="N93">
    <cfRule type="duplicateValues" dxfId="2132" priority="318"/>
  </conditionalFormatting>
  <conditionalFormatting sqref="N94">
    <cfRule type="duplicateValues" dxfId="2131" priority="317"/>
  </conditionalFormatting>
  <conditionalFormatting sqref="N95">
    <cfRule type="duplicateValues" dxfId="2130" priority="316"/>
  </conditionalFormatting>
  <conditionalFormatting sqref="N96">
    <cfRule type="duplicateValues" dxfId="2129" priority="315"/>
  </conditionalFormatting>
  <conditionalFormatting sqref="N97">
    <cfRule type="duplicateValues" dxfId="2128" priority="314"/>
  </conditionalFormatting>
  <conditionalFormatting sqref="N98">
    <cfRule type="duplicateValues" dxfId="2127" priority="313"/>
  </conditionalFormatting>
  <conditionalFormatting sqref="N99">
    <cfRule type="duplicateValues" dxfId="2126" priority="312"/>
  </conditionalFormatting>
  <conditionalFormatting sqref="N100">
    <cfRule type="duplicateValues" dxfId="2125" priority="311"/>
  </conditionalFormatting>
  <conditionalFormatting sqref="N101">
    <cfRule type="duplicateValues" dxfId="2124" priority="310"/>
  </conditionalFormatting>
  <conditionalFormatting sqref="N102">
    <cfRule type="duplicateValues" dxfId="2123" priority="309"/>
  </conditionalFormatting>
  <conditionalFormatting sqref="N103">
    <cfRule type="duplicateValues" dxfId="2122" priority="308"/>
  </conditionalFormatting>
  <conditionalFormatting sqref="N104">
    <cfRule type="duplicateValues" dxfId="2121" priority="307"/>
  </conditionalFormatting>
  <conditionalFormatting sqref="N105">
    <cfRule type="duplicateValues" dxfId="2120" priority="306"/>
  </conditionalFormatting>
  <conditionalFormatting sqref="M6:N105">
    <cfRule type="expression" dxfId="2119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2118" priority="303"/>
  </conditionalFormatting>
  <conditionalFormatting sqref="U7">
    <cfRule type="duplicateValues" dxfId="2117" priority="302"/>
  </conditionalFormatting>
  <conditionalFormatting sqref="U8">
    <cfRule type="duplicateValues" dxfId="2116" priority="301"/>
  </conditionalFormatting>
  <conditionalFormatting sqref="U9">
    <cfRule type="duplicateValues" dxfId="2115" priority="300"/>
  </conditionalFormatting>
  <conditionalFormatting sqref="U10">
    <cfRule type="duplicateValues" dxfId="2114" priority="299"/>
  </conditionalFormatting>
  <conditionalFormatting sqref="U11">
    <cfRule type="duplicateValues" dxfId="2113" priority="298"/>
  </conditionalFormatting>
  <conditionalFormatting sqref="U12">
    <cfRule type="duplicateValues" dxfId="2112" priority="297"/>
  </conditionalFormatting>
  <conditionalFormatting sqref="U13">
    <cfRule type="duplicateValues" dxfId="2111" priority="296"/>
  </conditionalFormatting>
  <conditionalFormatting sqref="U14">
    <cfRule type="duplicateValues" dxfId="2110" priority="295"/>
  </conditionalFormatting>
  <conditionalFormatting sqref="U15">
    <cfRule type="duplicateValues" dxfId="2109" priority="294"/>
  </conditionalFormatting>
  <conditionalFormatting sqref="U16">
    <cfRule type="duplicateValues" dxfId="2108" priority="293"/>
  </conditionalFormatting>
  <conditionalFormatting sqref="U17">
    <cfRule type="duplicateValues" dxfId="2107" priority="292"/>
  </conditionalFormatting>
  <conditionalFormatting sqref="U18">
    <cfRule type="duplicateValues" dxfId="2106" priority="291"/>
  </conditionalFormatting>
  <conditionalFormatting sqref="U19">
    <cfRule type="duplicateValues" dxfId="2105" priority="290"/>
  </conditionalFormatting>
  <conditionalFormatting sqref="U20">
    <cfRule type="duplicateValues" dxfId="2104" priority="289"/>
  </conditionalFormatting>
  <conditionalFormatting sqref="U21">
    <cfRule type="duplicateValues" dxfId="2103" priority="288"/>
  </conditionalFormatting>
  <conditionalFormatting sqref="U22">
    <cfRule type="duplicateValues" dxfId="2102" priority="287"/>
  </conditionalFormatting>
  <conditionalFormatting sqref="U23">
    <cfRule type="duplicateValues" dxfId="2101" priority="286"/>
  </conditionalFormatting>
  <conditionalFormatting sqref="U24">
    <cfRule type="duplicateValues" dxfId="2100" priority="285"/>
  </conditionalFormatting>
  <conditionalFormatting sqref="U25">
    <cfRule type="duplicateValues" dxfId="2099" priority="284"/>
  </conditionalFormatting>
  <conditionalFormatting sqref="U26">
    <cfRule type="duplicateValues" dxfId="2098" priority="283"/>
  </conditionalFormatting>
  <conditionalFormatting sqref="U27">
    <cfRule type="duplicateValues" dxfId="2097" priority="282"/>
  </conditionalFormatting>
  <conditionalFormatting sqref="U28">
    <cfRule type="duplicateValues" dxfId="2096" priority="281"/>
  </conditionalFormatting>
  <conditionalFormatting sqref="U29">
    <cfRule type="duplicateValues" dxfId="2095" priority="280"/>
  </conditionalFormatting>
  <conditionalFormatting sqref="U30">
    <cfRule type="duplicateValues" dxfId="2094" priority="279"/>
  </conditionalFormatting>
  <conditionalFormatting sqref="U31">
    <cfRule type="duplicateValues" dxfId="2093" priority="278"/>
  </conditionalFormatting>
  <conditionalFormatting sqref="U32">
    <cfRule type="duplicateValues" dxfId="2092" priority="277"/>
  </conditionalFormatting>
  <conditionalFormatting sqref="U33">
    <cfRule type="duplicateValues" dxfId="2091" priority="276"/>
  </conditionalFormatting>
  <conditionalFormatting sqref="U34">
    <cfRule type="duplicateValues" dxfId="2090" priority="275"/>
  </conditionalFormatting>
  <conditionalFormatting sqref="U35">
    <cfRule type="duplicateValues" dxfId="2089" priority="274"/>
  </conditionalFormatting>
  <conditionalFormatting sqref="U36">
    <cfRule type="duplicateValues" dxfId="2088" priority="273"/>
  </conditionalFormatting>
  <conditionalFormatting sqref="U37">
    <cfRule type="duplicateValues" dxfId="2087" priority="272"/>
  </conditionalFormatting>
  <conditionalFormatting sqref="U38">
    <cfRule type="duplicateValues" dxfId="2086" priority="271"/>
  </conditionalFormatting>
  <conditionalFormatting sqref="U39">
    <cfRule type="duplicateValues" dxfId="2085" priority="270"/>
  </conditionalFormatting>
  <conditionalFormatting sqref="U40">
    <cfRule type="duplicateValues" dxfId="2084" priority="269"/>
  </conditionalFormatting>
  <conditionalFormatting sqref="U41">
    <cfRule type="duplicateValues" dxfId="2083" priority="268"/>
  </conditionalFormatting>
  <conditionalFormatting sqref="U42">
    <cfRule type="duplicateValues" dxfId="2082" priority="267"/>
  </conditionalFormatting>
  <conditionalFormatting sqref="U43">
    <cfRule type="duplicateValues" dxfId="2081" priority="266"/>
  </conditionalFormatting>
  <conditionalFormatting sqref="U44">
    <cfRule type="duplicateValues" dxfId="2080" priority="265"/>
  </conditionalFormatting>
  <conditionalFormatting sqref="U45">
    <cfRule type="duplicateValues" dxfId="2079" priority="264"/>
  </conditionalFormatting>
  <conditionalFormatting sqref="U46">
    <cfRule type="duplicateValues" dxfId="2078" priority="263"/>
  </conditionalFormatting>
  <conditionalFormatting sqref="U47">
    <cfRule type="duplicateValues" dxfId="2077" priority="262"/>
  </conditionalFormatting>
  <conditionalFormatting sqref="U48">
    <cfRule type="duplicateValues" dxfId="2076" priority="261"/>
  </conditionalFormatting>
  <conditionalFormatting sqref="U49">
    <cfRule type="duplicateValues" dxfId="2075" priority="260"/>
  </conditionalFormatting>
  <conditionalFormatting sqref="U50">
    <cfRule type="duplicateValues" dxfId="2074" priority="259"/>
  </conditionalFormatting>
  <conditionalFormatting sqref="U51">
    <cfRule type="duplicateValues" dxfId="2073" priority="258"/>
  </conditionalFormatting>
  <conditionalFormatting sqref="U52">
    <cfRule type="duplicateValues" dxfId="2072" priority="257"/>
  </conditionalFormatting>
  <conditionalFormatting sqref="U53">
    <cfRule type="duplicateValues" dxfId="2071" priority="256"/>
  </conditionalFormatting>
  <conditionalFormatting sqref="U54">
    <cfRule type="duplicateValues" dxfId="2070" priority="255"/>
  </conditionalFormatting>
  <conditionalFormatting sqref="U55">
    <cfRule type="duplicateValues" dxfId="2069" priority="254"/>
  </conditionalFormatting>
  <conditionalFormatting sqref="U56">
    <cfRule type="duplicateValues" dxfId="2068" priority="253"/>
  </conditionalFormatting>
  <conditionalFormatting sqref="U57">
    <cfRule type="duplicateValues" dxfId="2067" priority="252"/>
  </conditionalFormatting>
  <conditionalFormatting sqref="U58">
    <cfRule type="duplicateValues" dxfId="2066" priority="251"/>
  </conditionalFormatting>
  <conditionalFormatting sqref="U59">
    <cfRule type="duplicateValues" dxfId="2065" priority="250"/>
  </conditionalFormatting>
  <conditionalFormatting sqref="U60">
    <cfRule type="duplicateValues" dxfId="2064" priority="249"/>
  </conditionalFormatting>
  <conditionalFormatting sqref="U61">
    <cfRule type="duplicateValues" dxfId="2063" priority="248"/>
  </conditionalFormatting>
  <conditionalFormatting sqref="U62">
    <cfRule type="duplicateValues" dxfId="2062" priority="247"/>
  </conditionalFormatting>
  <conditionalFormatting sqref="U63">
    <cfRule type="duplicateValues" dxfId="2061" priority="246"/>
  </conditionalFormatting>
  <conditionalFormatting sqref="U64">
    <cfRule type="duplicateValues" dxfId="2060" priority="245"/>
  </conditionalFormatting>
  <conditionalFormatting sqref="U65">
    <cfRule type="duplicateValues" dxfId="2059" priority="244"/>
  </conditionalFormatting>
  <conditionalFormatting sqref="U66">
    <cfRule type="duplicateValues" dxfId="2058" priority="243"/>
  </conditionalFormatting>
  <conditionalFormatting sqref="U67">
    <cfRule type="duplicateValues" dxfId="2057" priority="242"/>
  </conditionalFormatting>
  <conditionalFormatting sqref="U68">
    <cfRule type="duplicateValues" dxfId="2056" priority="241"/>
  </conditionalFormatting>
  <conditionalFormatting sqref="U69">
    <cfRule type="duplicateValues" dxfId="2055" priority="240"/>
  </conditionalFormatting>
  <conditionalFormatting sqref="U70">
    <cfRule type="duplicateValues" dxfId="2054" priority="239"/>
  </conditionalFormatting>
  <conditionalFormatting sqref="U71">
    <cfRule type="duplicateValues" dxfId="2053" priority="238"/>
  </conditionalFormatting>
  <conditionalFormatting sqref="U72">
    <cfRule type="duplicateValues" dxfId="2052" priority="237"/>
  </conditionalFormatting>
  <conditionalFormatting sqref="U73">
    <cfRule type="duplicateValues" dxfId="2051" priority="236"/>
  </conditionalFormatting>
  <conditionalFormatting sqref="U74">
    <cfRule type="duplicateValues" dxfId="2050" priority="235"/>
  </conditionalFormatting>
  <conditionalFormatting sqref="U75">
    <cfRule type="duplicateValues" dxfId="2049" priority="234"/>
  </conditionalFormatting>
  <conditionalFormatting sqref="U76">
    <cfRule type="duplicateValues" dxfId="2048" priority="233"/>
  </conditionalFormatting>
  <conditionalFormatting sqref="U77">
    <cfRule type="duplicateValues" dxfId="2047" priority="232"/>
  </conditionalFormatting>
  <conditionalFormatting sqref="U78">
    <cfRule type="duplicateValues" dxfId="2046" priority="231"/>
  </conditionalFormatting>
  <conditionalFormatting sqref="U79">
    <cfRule type="duplicateValues" dxfId="2045" priority="230"/>
  </conditionalFormatting>
  <conditionalFormatting sqref="U80">
    <cfRule type="duplicateValues" dxfId="2044" priority="229"/>
  </conditionalFormatting>
  <conditionalFormatting sqref="U81">
    <cfRule type="duplicateValues" dxfId="2043" priority="228"/>
  </conditionalFormatting>
  <conditionalFormatting sqref="U82">
    <cfRule type="duplicateValues" dxfId="2042" priority="227"/>
  </conditionalFormatting>
  <conditionalFormatting sqref="U83">
    <cfRule type="duplicateValues" dxfId="2041" priority="226"/>
  </conditionalFormatting>
  <conditionalFormatting sqref="U84">
    <cfRule type="duplicateValues" dxfId="2040" priority="225"/>
  </conditionalFormatting>
  <conditionalFormatting sqref="U85">
    <cfRule type="duplicateValues" dxfId="2039" priority="224"/>
  </conditionalFormatting>
  <conditionalFormatting sqref="U86">
    <cfRule type="duplicateValues" dxfId="2038" priority="223"/>
  </conditionalFormatting>
  <conditionalFormatting sqref="U87">
    <cfRule type="duplicateValues" dxfId="2037" priority="222"/>
  </conditionalFormatting>
  <conditionalFormatting sqref="U88">
    <cfRule type="duplicateValues" dxfId="2036" priority="221"/>
  </conditionalFormatting>
  <conditionalFormatting sqref="U89">
    <cfRule type="duplicateValues" dxfId="2035" priority="220"/>
  </conditionalFormatting>
  <conditionalFormatting sqref="U90">
    <cfRule type="duplicateValues" dxfId="2034" priority="219"/>
  </conditionalFormatting>
  <conditionalFormatting sqref="U91">
    <cfRule type="duplicateValues" dxfId="2033" priority="218"/>
  </conditionalFormatting>
  <conditionalFormatting sqref="U92">
    <cfRule type="duplicateValues" dxfId="2032" priority="217"/>
  </conditionalFormatting>
  <conditionalFormatting sqref="U93">
    <cfRule type="duplicateValues" dxfId="2031" priority="216"/>
  </conditionalFormatting>
  <conditionalFormatting sqref="U94">
    <cfRule type="duplicateValues" dxfId="2030" priority="215"/>
  </conditionalFormatting>
  <conditionalFormatting sqref="U95">
    <cfRule type="duplicateValues" dxfId="2029" priority="214"/>
  </conditionalFormatting>
  <conditionalFormatting sqref="U96">
    <cfRule type="duplicateValues" dxfId="2028" priority="213"/>
  </conditionalFormatting>
  <conditionalFormatting sqref="U97">
    <cfRule type="duplicateValues" dxfId="2027" priority="212"/>
  </conditionalFormatting>
  <conditionalFormatting sqref="U98">
    <cfRule type="duplicateValues" dxfId="2026" priority="211"/>
  </conditionalFormatting>
  <conditionalFormatting sqref="U99">
    <cfRule type="duplicateValues" dxfId="2025" priority="210"/>
  </conditionalFormatting>
  <conditionalFormatting sqref="U100">
    <cfRule type="duplicateValues" dxfId="2024" priority="209"/>
  </conditionalFormatting>
  <conditionalFormatting sqref="U101">
    <cfRule type="duplicateValues" dxfId="2023" priority="208"/>
  </conditionalFormatting>
  <conditionalFormatting sqref="U102">
    <cfRule type="duplicateValues" dxfId="2022" priority="207"/>
  </conditionalFormatting>
  <conditionalFormatting sqref="U103">
    <cfRule type="duplicateValues" dxfId="2021" priority="206"/>
  </conditionalFormatting>
  <conditionalFormatting sqref="U104">
    <cfRule type="duplicateValues" dxfId="2020" priority="205"/>
  </conditionalFormatting>
  <conditionalFormatting sqref="U105">
    <cfRule type="duplicateValues" dxfId="2019" priority="204"/>
  </conditionalFormatting>
  <conditionalFormatting sqref="U6:U105">
    <cfRule type="expression" dxfId="2018" priority="203">
      <formula>ISNA($N6)</formula>
    </cfRule>
  </conditionalFormatting>
  <conditionalFormatting sqref="V6">
    <cfRule type="duplicateValues" dxfId="2017" priority="202"/>
  </conditionalFormatting>
  <conditionalFormatting sqref="V7">
    <cfRule type="duplicateValues" dxfId="2016" priority="201"/>
  </conditionalFormatting>
  <conditionalFormatting sqref="V8">
    <cfRule type="duplicateValues" dxfId="2015" priority="200"/>
  </conditionalFormatting>
  <conditionalFormatting sqref="V9">
    <cfRule type="duplicateValues" dxfId="2014" priority="199"/>
  </conditionalFormatting>
  <conditionalFormatting sqref="V10">
    <cfRule type="duplicateValues" dxfId="2013" priority="198"/>
  </conditionalFormatting>
  <conditionalFormatting sqref="V11">
    <cfRule type="duplicateValues" dxfId="2012" priority="197"/>
  </conditionalFormatting>
  <conditionalFormatting sqref="V12">
    <cfRule type="duplicateValues" dxfId="2011" priority="196"/>
  </conditionalFormatting>
  <conditionalFormatting sqref="V13">
    <cfRule type="duplicateValues" dxfId="2010" priority="195"/>
  </conditionalFormatting>
  <conditionalFormatting sqref="V14">
    <cfRule type="duplicateValues" dxfId="2009" priority="194"/>
  </conditionalFormatting>
  <conditionalFormatting sqref="V15">
    <cfRule type="duplicateValues" dxfId="2008" priority="193"/>
  </conditionalFormatting>
  <conditionalFormatting sqref="V16">
    <cfRule type="duplicateValues" dxfId="2007" priority="192"/>
  </conditionalFormatting>
  <conditionalFormatting sqref="V17">
    <cfRule type="duplicateValues" dxfId="2006" priority="191"/>
  </conditionalFormatting>
  <conditionalFormatting sqref="V18">
    <cfRule type="duplicateValues" dxfId="2005" priority="190"/>
  </conditionalFormatting>
  <conditionalFormatting sqref="V19">
    <cfRule type="duplicateValues" dxfId="2004" priority="189"/>
  </conditionalFormatting>
  <conditionalFormatting sqref="V20">
    <cfRule type="duplicateValues" dxfId="2003" priority="188"/>
  </conditionalFormatting>
  <conditionalFormatting sqref="V21">
    <cfRule type="duplicateValues" dxfId="2002" priority="187"/>
  </conditionalFormatting>
  <conditionalFormatting sqref="V22">
    <cfRule type="duplicateValues" dxfId="2001" priority="186"/>
  </conditionalFormatting>
  <conditionalFormatting sqref="V23">
    <cfRule type="duplicateValues" dxfId="2000" priority="185"/>
  </conditionalFormatting>
  <conditionalFormatting sqref="V24">
    <cfRule type="duplicateValues" dxfId="1999" priority="184"/>
  </conditionalFormatting>
  <conditionalFormatting sqref="V25">
    <cfRule type="duplicateValues" dxfId="1998" priority="183"/>
  </conditionalFormatting>
  <conditionalFormatting sqref="V26">
    <cfRule type="duplicateValues" dxfId="1997" priority="182"/>
  </conditionalFormatting>
  <conditionalFormatting sqref="V27">
    <cfRule type="duplicateValues" dxfId="1996" priority="181"/>
  </conditionalFormatting>
  <conditionalFormatting sqref="V28">
    <cfRule type="duplicateValues" dxfId="1995" priority="180"/>
  </conditionalFormatting>
  <conditionalFormatting sqref="V29">
    <cfRule type="duplicateValues" dxfId="1994" priority="179"/>
  </conditionalFormatting>
  <conditionalFormatting sqref="V30">
    <cfRule type="duplicateValues" dxfId="1993" priority="178"/>
  </conditionalFormatting>
  <conditionalFormatting sqref="V31">
    <cfRule type="duplicateValues" dxfId="1992" priority="177"/>
  </conditionalFormatting>
  <conditionalFormatting sqref="V32">
    <cfRule type="duplicateValues" dxfId="1991" priority="176"/>
  </conditionalFormatting>
  <conditionalFormatting sqref="V33">
    <cfRule type="duplicateValues" dxfId="1990" priority="175"/>
  </conditionalFormatting>
  <conditionalFormatting sqref="V34">
    <cfRule type="duplicateValues" dxfId="1989" priority="174"/>
  </conditionalFormatting>
  <conditionalFormatting sqref="V35">
    <cfRule type="duplicateValues" dxfId="1988" priority="173"/>
  </conditionalFormatting>
  <conditionalFormatting sqref="V36">
    <cfRule type="duplicateValues" dxfId="1987" priority="172"/>
  </conditionalFormatting>
  <conditionalFormatting sqref="V37">
    <cfRule type="duplicateValues" dxfId="1986" priority="171"/>
  </conditionalFormatting>
  <conditionalFormatting sqref="V38">
    <cfRule type="duplicateValues" dxfId="1985" priority="170"/>
  </conditionalFormatting>
  <conditionalFormatting sqref="V39">
    <cfRule type="duplicateValues" dxfId="1984" priority="169"/>
  </conditionalFormatting>
  <conditionalFormatting sqref="V40">
    <cfRule type="duplicateValues" dxfId="1983" priority="168"/>
  </conditionalFormatting>
  <conditionalFormatting sqref="V41">
    <cfRule type="duplicateValues" dxfId="1982" priority="167"/>
  </conditionalFormatting>
  <conditionalFormatting sqref="V42">
    <cfRule type="duplicateValues" dxfId="1981" priority="166"/>
  </conditionalFormatting>
  <conditionalFormatting sqref="V43">
    <cfRule type="duplicateValues" dxfId="1980" priority="165"/>
  </conditionalFormatting>
  <conditionalFormatting sqref="V44">
    <cfRule type="duplicateValues" dxfId="1979" priority="164"/>
  </conditionalFormatting>
  <conditionalFormatting sqref="V45">
    <cfRule type="duplicateValues" dxfId="1978" priority="163"/>
  </conditionalFormatting>
  <conditionalFormatting sqref="V46">
    <cfRule type="duplicateValues" dxfId="1977" priority="162"/>
  </conditionalFormatting>
  <conditionalFormatting sqref="V47">
    <cfRule type="duplicateValues" dxfId="1976" priority="161"/>
  </conditionalFormatting>
  <conditionalFormatting sqref="V48">
    <cfRule type="duplicateValues" dxfId="1975" priority="160"/>
  </conditionalFormatting>
  <conditionalFormatting sqref="V49">
    <cfRule type="duplicateValues" dxfId="1974" priority="159"/>
  </conditionalFormatting>
  <conditionalFormatting sqref="V50">
    <cfRule type="duplicateValues" dxfId="1973" priority="158"/>
  </conditionalFormatting>
  <conditionalFormatting sqref="V51">
    <cfRule type="duplicateValues" dxfId="1972" priority="157"/>
  </conditionalFormatting>
  <conditionalFormatting sqref="V52">
    <cfRule type="duplicateValues" dxfId="1971" priority="156"/>
  </conditionalFormatting>
  <conditionalFormatting sqref="V53">
    <cfRule type="duplicateValues" dxfId="1970" priority="155"/>
  </conditionalFormatting>
  <conditionalFormatting sqref="V54">
    <cfRule type="duplicateValues" dxfId="1969" priority="154"/>
  </conditionalFormatting>
  <conditionalFormatting sqref="V55">
    <cfRule type="duplicateValues" dxfId="1968" priority="153"/>
  </conditionalFormatting>
  <conditionalFormatting sqref="V56">
    <cfRule type="duplicateValues" dxfId="1967" priority="152"/>
  </conditionalFormatting>
  <conditionalFormatting sqref="V57">
    <cfRule type="duplicateValues" dxfId="1966" priority="151"/>
  </conditionalFormatting>
  <conditionalFormatting sqref="V58">
    <cfRule type="duplicateValues" dxfId="1965" priority="150"/>
  </conditionalFormatting>
  <conditionalFormatting sqref="V59">
    <cfRule type="duplicateValues" dxfId="1964" priority="149"/>
  </conditionalFormatting>
  <conditionalFormatting sqref="V60">
    <cfRule type="duplicateValues" dxfId="1963" priority="148"/>
  </conditionalFormatting>
  <conditionalFormatting sqref="V61">
    <cfRule type="duplicateValues" dxfId="1962" priority="147"/>
  </conditionalFormatting>
  <conditionalFormatting sqref="V62">
    <cfRule type="duplicateValues" dxfId="1961" priority="146"/>
  </conditionalFormatting>
  <conditionalFormatting sqref="V63">
    <cfRule type="duplicateValues" dxfId="1960" priority="145"/>
  </conditionalFormatting>
  <conditionalFormatting sqref="V64">
    <cfRule type="duplicateValues" dxfId="1959" priority="144"/>
  </conditionalFormatting>
  <conditionalFormatting sqref="V65">
    <cfRule type="duplicateValues" dxfId="1958" priority="143"/>
  </conditionalFormatting>
  <conditionalFormatting sqref="V66">
    <cfRule type="duplicateValues" dxfId="1957" priority="142"/>
  </conditionalFormatting>
  <conditionalFormatting sqref="V67">
    <cfRule type="duplicateValues" dxfId="1956" priority="141"/>
  </conditionalFormatting>
  <conditionalFormatting sqref="V68">
    <cfRule type="duplicateValues" dxfId="1955" priority="140"/>
  </conditionalFormatting>
  <conditionalFormatting sqref="V69">
    <cfRule type="duplicateValues" dxfId="1954" priority="139"/>
  </conditionalFormatting>
  <conditionalFormatting sqref="V70">
    <cfRule type="duplicateValues" dxfId="1953" priority="138"/>
  </conditionalFormatting>
  <conditionalFormatting sqref="V71">
    <cfRule type="duplicateValues" dxfId="1952" priority="137"/>
  </conditionalFormatting>
  <conditionalFormatting sqref="V72">
    <cfRule type="duplicateValues" dxfId="1951" priority="136"/>
  </conditionalFormatting>
  <conditionalFormatting sqref="V73">
    <cfRule type="duplicateValues" dxfId="1950" priority="135"/>
  </conditionalFormatting>
  <conditionalFormatting sqref="V74">
    <cfRule type="duplicateValues" dxfId="1949" priority="134"/>
  </conditionalFormatting>
  <conditionalFormatting sqref="V75">
    <cfRule type="duplicateValues" dxfId="1948" priority="133"/>
  </conditionalFormatting>
  <conditionalFormatting sqref="V76">
    <cfRule type="duplicateValues" dxfId="1947" priority="132"/>
  </conditionalFormatting>
  <conditionalFormatting sqref="V77">
    <cfRule type="duplicateValues" dxfId="1946" priority="131"/>
  </conditionalFormatting>
  <conditionalFormatting sqref="V78">
    <cfRule type="duplicateValues" dxfId="1945" priority="130"/>
  </conditionalFormatting>
  <conditionalFormatting sqref="V79">
    <cfRule type="duplicateValues" dxfId="1944" priority="129"/>
  </conditionalFormatting>
  <conditionalFormatting sqref="V80">
    <cfRule type="duplicateValues" dxfId="1943" priority="128"/>
  </conditionalFormatting>
  <conditionalFormatting sqref="V81">
    <cfRule type="duplicateValues" dxfId="1942" priority="127"/>
  </conditionalFormatting>
  <conditionalFormatting sqref="V82">
    <cfRule type="duplicateValues" dxfId="1941" priority="126"/>
  </conditionalFormatting>
  <conditionalFormatting sqref="V83">
    <cfRule type="duplicateValues" dxfId="1940" priority="125"/>
  </conditionalFormatting>
  <conditionalFormatting sqref="V84">
    <cfRule type="duplicateValues" dxfId="1939" priority="124"/>
  </conditionalFormatting>
  <conditionalFormatting sqref="V85">
    <cfRule type="duplicateValues" dxfId="1938" priority="123"/>
  </conditionalFormatting>
  <conditionalFormatting sqref="V86">
    <cfRule type="duplicateValues" dxfId="1937" priority="122"/>
  </conditionalFormatting>
  <conditionalFormatting sqref="V87">
    <cfRule type="duplicateValues" dxfId="1936" priority="121"/>
  </conditionalFormatting>
  <conditionalFormatting sqref="V88">
    <cfRule type="duplicateValues" dxfId="1935" priority="120"/>
  </conditionalFormatting>
  <conditionalFormatting sqref="V89">
    <cfRule type="duplicateValues" dxfId="1934" priority="119"/>
  </conditionalFormatting>
  <conditionalFormatting sqref="V90">
    <cfRule type="duplicateValues" dxfId="1933" priority="118"/>
  </conditionalFormatting>
  <conditionalFormatting sqref="V91">
    <cfRule type="duplicateValues" dxfId="1932" priority="117"/>
  </conditionalFormatting>
  <conditionalFormatting sqref="V92">
    <cfRule type="duplicateValues" dxfId="1931" priority="116"/>
  </conditionalFormatting>
  <conditionalFormatting sqref="V93">
    <cfRule type="duplicateValues" dxfId="1930" priority="115"/>
  </conditionalFormatting>
  <conditionalFormatting sqref="V94">
    <cfRule type="duplicateValues" dxfId="1929" priority="114"/>
  </conditionalFormatting>
  <conditionalFormatting sqref="V95">
    <cfRule type="duplicateValues" dxfId="1928" priority="113"/>
  </conditionalFormatting>
  <conditionalFormatting sqref="V96">
    <cfRule type="duplicateValues" dxfId="1927" priority="112"/>
  </conditionalFormatting>
  <conditionalFormatting sqref="V97">
    <cfRule type="duplicateValues" dxfId="1926" priority="111"/>
  </conditionalFormatting>
  <conditionalFormatting sqref="V98">
    <cfRule type="duplicateValues" dxfId="1925" priority="110"/>
  </conditionalFormatting>
  <conditionalFormatting sqref="V99">
    <cfRule type="duplicateValues" dxfId="1924" priority="109"/>
  </conditionalFormatting>
  <conditionalFormatting sqref="V100">
    <cfRule type="duplicateValues" dxfId="1923" priority="108"/>
  </conditionalFormatting>
  <conditionalFormatting sqref="V101">
    <cfRule type="duplicateValues" dxfId="1922" priority="107"/>
  </conditionalFormatting>
  <conditionalFormatting sqref="V102">
    <cfRule type="duplicateValues" dxfId="1921" priority="106"/>
  </conditionalFormatting>
  <conditionalFormatting sqref="V103">
    <cfRule type="duplicateValues" dxfId="1920" priority="105"/>
  </conditionalFormatting>
  <conditionalFormatting sqref="V104">
    <cfRule type="duplicateValues" dxfId="1919" priority="104"/>
  </conditionalFormatting>
  <conditionalFormatting sqref="V105">
    <cfRule type="duplicateValues" dxfId="1918" priority="103"/>
  </conditionalFormatting>
  <conditionalFormatting sqref="V6:V105">
    <cfRule type="expression" dxfId="1917" priority="102">
      <formula>ISNA($N6)</formula>
    </cfRule>
  </conditionalFormatting>
  <conditionalFormatting sqref="W6">
    <cfRule type="duplicateValues" dxfId="1916" priority="101"/>
  </conditionalFormatting>
  <conditionalFormatting sqref="W7">
    <cfRule type="duplicateValues" dxfId="1915" priority="100"/>
  </conditionalFormatting>
  <conditionalFormatting sqref="W8">
    <cfRule type="duplicateValues" dxfId="1914" priority="99"/>
  </conditionalFormatting>
  <conditionalFormatting sqref="W9">
    <cfRule type="duplicateValues" dxfId="1913" priority="98"/>
  </conditionalFormatting>
  <conditionalFormatting sqref="W10">
    <cfRule type="duplicateValues" dxfId="1912" priority="97"/>
  </conditionalFormatting>
  <conditionalFormatting sqref="W11">
    <cfRule type="duplicateValues" dxfId="1911" priority="96"/>
  </conditionalFormatting>
  <conditionalFormatting sqref="W12">
    <cfRule type="duplicateValues" dxfId="1910" priority="95"/>
  </conditionalFormatting>
  <conditionalFormatting sqref="W13">
    <cfRule type="duplicateValues" dxfId="1909" priority="94"/>
  </conditionalFormatting>
  <conditionalFormatting sqref="W14">
    <cfRule type="duplicateValues" dxfId="1908" priority="93"/>
  </conditionalFormatting>
  <conditionalFormatting sqref="W15">
    <cfRule type="duplicateValues" dxfId="1907" priority="92"/>
  </conditionalFormatting>
  <conditionalFormatting sqref="W16">
    <cfRule type="duplicateValues" dxfId="1906" priority="91"/>
  </conditionalFormatting>
  <conditionalFormatting sqref="W17">
    <cfRule type="duplicateValues" dxfId="1905" priority="90"/>
  </conditionalFormatting>
  <conditionalFormatting sqref="W18">
    <cfRule type="duplicateValues" dxfId="1904" priority="89"/>
  </conditionalFormatting>
  <conditionalFormatting sqref="W19">
    <cfRule type="duplicateValues" dxfId="1903" priority="88"/>
  </conditionalFormatting>
  <conditionalFormatting sqref="W20">
    <cfRule type="duplicateValues" dxfId="1902" priority="87"/>
  </conditionalFormatting>
  <conditionalFormatting sqref="W21">
    <cfRule type="duplicateValues" dxfId="1901" priority="86"/>
  </conditionalFormatting>
  <conditionalFormatting sqref="W22">
    <cfRule type="duplicateValues" dxfId="1900" priority="85"/>
  </conditionalFormatting>
  <conditionalFormatting sqref="W23">
    <cfRule type="duplicateValues" dxfId="1899" priority="84"/>
  </conditionalFormatting>
  <conditionalFormatting sqref="W24">
    <cfRule type="duplicateValues" dxfId="1898" priority="83"/>
  </conditionalFormatting>
  <conditionalFormatting sqref="W25">
    <cfRule type="duplicateValues" dxfId="1897" priority="82"/>
  </conditionalFormatting>
  <conditionalFormatting sqref="W26">
    <cfRule type="duplicateValues" dxfId="1896" priority="81"/>
  </conditionalFormatting>
  <conditionalFormatting sqref="W27">
    <cfRule type="duplicateValues" dxfId="1895" priority="80"/>
  </conditionalFormatting>
  <conditionalFormatting sqref="W28">
    <cfRule type="duplicateValues" dxfId="1894" priority="79"/>
  </conditionalFormatting>
  <conditionalFormatting sqref="W29">
    <cfRule type="duplicateValues" dxfId="1893" priority="78"/>
  </conditionalFormatting>
  <conditionalFormatting sqref="W30">
    <cfRule type="duplicateValues" dxfId="1892" priority="77"/>
  </conditionalFormatting>
  <conditionalFormatting sqref="W31">
    <cfRule type="duplicateValues" dxfId="1891" priority="76"/>
  </conditionalFormatting>
  <conditionalFormatting sqref="W32">
    <cfRule type="duplicateValues" dxfId="1890" priority="75"/>
  </conditionalFormatting>
  <conditionalFormatting sqref="W33">
    <cfRule type="duplicateValues" dxfId="1889" priority="74"/>
  </conditionalFormatting>
  <conditionalFormatting sqref="W34">
    <cfRule type="duplicateValues" dxfId="1888" priority="73"/>
  </conditionalFormatting>
  <conditionalFormatting sqref="W35">
    <cfRule type="duplicateValues" dxfId="1887" priority="72"/>
  </conditionalFormatting>
  <conditionalFormatting sqref="W36">
    <cfRule type="duplicateValues" dxfId="1886" priority="71"/>
  </conditionalFormatting>
  <conditionalFormatting sqref="W37">
    <cfRule type="duplicateValues" dxfId="1885" priority="70"/>
  </conditionalFormatting>
  <conditionalFormatting sqref="W38">
    <cfRule type="duplicateValues" dxfId="1884" priority="69"/>
  </conditionalFormatting>
  <conditionalFormatting sqref="W39">
    <cfRule type="duplicateValues" dxfId="1883" priority="68"/>
  </conditionalFormatting>
  <conditionalFormatting sqref="W40">
    <cfRule type="duplicateValues" dxfId="1882" priority="67"/>
  </conditionalFormatting>
  <conditionalFormatting sqref="W41">
    <cfRule type="duplicateValues" dxfId="1881" priority="66"/>
  </conditionalFormatting>
  <conditionalFormatting sqref="W42">
    <cfRule type="duplicateValues" dxfId="1880" priority="65"/>
  </conditionalFormatting>
  <conditionalFormatting sqref="W43">
    <cfRule type="duplicateValues" dxfId="1879" priority="64"/>
  </conditionalFormatting>
  <conditionalFormatting sqref="W44">
    <cfRule type="duplicateValues" dxfId="1878" priority="63"/>
  </conditionalFormatting>
  <conditionalFormatting sqref="W45">
    <cfRule type="duplicateValues" dxfId="1877" priority="62"/>
  </conditionalFormatting>
  <conditionalFormatting sqref="W46">
    <cfRule type="duplicateValues" dxfId="1876" priority="61"/>
  </conditionalFormatting>
  <conditionalFormatting sqref="W47">
    <cfRule type="duplicateValues" dxfId="1875" priority="60"/>
  </conditionalFormatting>
  <conditionalFormatting sqref="W48">
    <cfRule type="duplicateValues" dxfId="1874" priority="59"/>
  </conditionalFormatting>
  <conditionalFormatting sqref="W49">
    <cfRule type="duplicateValues" dxfId="1873" priority="58"/>
  </conditionalFormatting>
  <conditionalFormatting sqref="W50">
    <cfRule type="duplicateValues" dxfId="1872" priority="57"/>
  </conditionalFormatting>
  <conditionalFormatting sqref="W51">
    <cfRule type="duplicateValues" dxfId="1871" priority="56"/>
  </conditionalFormatting>
  <conditionalFormatting sqref="W52">
    <cfRule type="duplicateValues" dxfId="1870" priority="55"/>
  </conditionalFormatting>
  <conditionalFormatting sqref="W53">
    <cfRule type="duplicateValues" dxfId="1869" priority="54"/>
  </conditionalFormatting>
  <conditionalFormatting sqref="W54">
    <cfRule type="duplicateValues" dxfId="1868" priority="53"/>
  </conditionalFormatting>
  <conditionalFormatting sqref="W55">
    <cfRule type="duplicateValues" dxfId="1867" priority="52"/>
  </conditionalFormatting>
  <conditionalFormatting sqref="W56">
    <cfRule type="duplicateValues" dxfId="1866" priority="51"/>
  </conditionalFormatting>
  <conditionalFormatting sqref="W57">
    <cfRule type="duplicateValues" dxfId="1865" priority="50"/>
  </conditionalFormatting>
  <conditionalFormatting sqref="W58">
    <cfRule type="duplicateValues" dxfId="1864" priority="49"/>
  </conditionalFormatting>
  <conditionalFormatting sqref="W59">
    <cfRule type="duplicateValues" dxfId="1863" priority="48"/>
  </conditionalFormatting>
  <conditionalFormatting sqref="W60">
    <cfRule type="duplicateValues" dxfId="1862" priority="47"/>
  </conditionalFormatting>
  <conditionalFormatting sqref="W61">
    <cfRule type="duplicateValues" dxfId="1861" priority="46"/>
  </conditionalFormatting>
  <conditionalFormatting sqref="W62">
    <cfRule type="duplicateValues" dxfId="1860" priority="45"/>
  </conditionalFormatting>
  <conditionalFormatting sqref="W63">
    <cfRule type="duplicateValues" dxfId="1859" priority="44"/>
  </conditionalFormatting>
  <conditionalFormatting sqref="W64">
    <cfRule type="duplicateValues" dxfId="1858" priority="43"/>
  </conditionalFormatting>
  <conditionalFormatting sqref="W65">
    <cfRule type="duplicateValues" dxfId="1857" priority="42"/>
  </conditionalFormatting>
  <conditionalFormatting sqref="W66">
    <cfRule type="duplicateValues" dxfId="1856" priority="41"/>
  </conditionalFormatting>
  <conditionalFormatting sqref="W67">
    <cfRule type="duplicateValues" dxfId="1855" priority="40"/>
  </conditionalFormatting>
  <conditionalFormatting sqref="W68">
    <cfRule type="duplicateValues" dxfId="1854" priority="39"/>
  </conditionalFormatting>
  <conditionalFormatting sqref="W69">
    <cfRule type="duplicateValues" dxfId="1853" priority="38"/>
  </conditionalFormatting>
  <conditionalFormatting sqref="W70">
    <cfRule type="duplicateValues" dxfId="1852" priority="37"/>
  </conditionalFormatting>
  <conditionalFormatting sqref="W71">
    <cfRule type="duplicateValues" dxfId="1851" priority="36"/>
  </conditionalFormatting>
  <conditionalFormatting sqref="W72">
    <cfRule type="duplicateValues" dxfId="1850" priority="35"/>
  </conditionalFormatting>
  <conditionalFormatting sqref="W73">
    <cfRule type="duplicateValues" dxfId="1849" priority="34"/>
  </conditionalFormatting>
  <conditionalFormatting sqref="W74">
    <cfRule type="duplicateValues" dxfId="1848" priority="33"/>
  </conditionalFormatting>
  <conditionalFormatting sqref="W75">
    <cfRule type="duplicateValues" dxfId="1847" priority="32"/>
  </conditionalFormatting>
  <conditionalFormatting sqref="W76">
    <cfRule type="duplicateValues" dxfId="1846" priority="31"/>
  </conditionalFormatting>
  <conditionalFormatting sqref="W77">
    <cfRule type="duplicateValues" dxfId="1845" priority="30"/>
  </conditionalFormatting>
  <conditionalFormatting sqref="W78">
    <cfRule type="duplicateValues" dxfId="1844" priority="29"/>
  </conditionalFormatting>
  <conditionalFormatting sqref="W79">
    <cfRule type="duplicateValues" dxfId="1843" priority="28"/>
  </conditionalFormatting>
  <conditionalFormatting sqref="W80">
    <cfRule type="duplicateValues" dxfId="1842" priority="27"/>
  </conditionalFormatting>
  <conditionalFormatting sqref="W81">
    <cfRule type="duplicateValues" dxfId="1841" priority="26"/>
  </conditionalFormatting>
  <conditionalFormatting sqref="W82">
    <cfRule type="duplicateValues" dxfId="1840" priority="25"/>
  </conditionalFormatting>
  <conditionalFormatting sqref="W83">
    <cfRule type="duplicateValues" dxfId="1839" priority="24"/>
  </conditionalFormatting>
  <conditionalFormatting sqref="W84">
    <cfRule type="duplicateValues" dxfId="1838" priority="23"/>
  </conditionalFormatting>
  <conditionalFormatting sqref="W85">
    <cfRule type="duplicateValues" dxfId="1837" priority="22"/>
  </conditionalFormatting>
  <conditionalFormatting sqref="W86">
    <cfRule type="duplicateValues" dxfId="1836" priority="21"/>
  </conditionalFormatting>
  <conditionalFormatting sqref="W87">
    <cfRule type="duplicateValues" dxfId="1835" priority="20"/>
  </conditionalFormatting>
  <conditionalFormatting sqref="W88">
    <cfRule type="duplicateValues" dxfId="1834" priority="19"/>
  </conditionalFormatting>
  <conditionalFormatting sqref="W89">
    <cfRule type="duplicateValues" dxfId="1833" priority="18"/>
  </conditionalFormatting>
  <conditionalFormatting sqref="W90">
    <cfRule type="duplicateValues" dxfId="1832" priority="17"/>
  </conditionalFormatting>
  <conditionalFormatting sqref="W91">
    <cfRule type="duplicateValues" dxfId="1831" priority="16"/>
  </conditionalFormatting>
  <conditionalFormatting sqref="W92">
    <cfRule type="duplicateValues" dxfId="1830" priority="15"/>
  </conditionalFormatting>
  <conditionalFormatting sqref="W93">
    <cfRule type="duplicateValues" dxfId="1829" priority="14"/>
  </conditionalFormatting>
  <conditionalFormatting sqref="W94">
    <cfRule type="duplicateValues" dxfId="1828" priority="13"/>
  </conditionalFormatting>
  <conditionalFormatting sqref="W95">
    <cfRule type="duplicateValues" dxfId="1827" priority="12"/>
  </conditionalFormatting>
  <conditionalFormatting sqref="W96">
    <cfRule type="duplicateValues" dxfId="1826" priority="11"/>
  </conditionalFormatting>
  <conditionalFormatting sqref="W97">
    <cfRule type="duplicateValues" dxfId="1825" priority="10"/>
  </conditionalFormatting>
  <conditionalFormatting sqref="W98">
    <cfRule type="duplicateValues" dxfId="1824" priority="9"/>
  </conditionalFormatting>
  <conditionalFormatting sqref="W99">
    <cfRule type="duplicateValues" dxfId="1823" priority="8"/>
  </conditionalFormatting>
  <conditionalFormatting sqref="W100">
    <cfRule type="duplicateValues" dxfId="1822" priority="7"/>
  </conditionalFormatting>
  <conditionalFormatting sqref="W101">
    <cfRule type="duplicateValues" dxfId="1821" priority="6"/>
  </conditionalFormatting>
  <conditionalFormatting sqref="W102">
    <cfRule type="duplicateValues" dxfId="1820" priority="5"/>
  </conditionalFormatting>
  <conditionalFormatting sqref="W103">
    <cfRule type="duplicateValues" dxfId="1819" priority="4"/>
  </conditionalFormatting>
  <conditionalFormatting sqref="W104">
    <cfRule type="duplicateValues" dxfId="1818" priority="3"/>
  </conditionalFormatting>
  <conditionalFormatting sqref="W105">
    <cfRule type="duplicateValues" dxfId="1817" priority="2"/>
  </conditionalFormatting>
  <conditionalFormatting sqref="W6:W105">
    <cfRule type="expression" dxfId="1816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B6" sqref="B6:K105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57</v>
      </c>
      <c r="C1" s="65" t="s">
        <v>57</v>
      </c>
      <c r="D1" s="65" t="s">
        <v>57</v>
      </c>
      <c r="E1" s="32" t="s">
        <v>4</v>
      </c>
      <c r="F1" s="62"/>
      <c r="G1" s="65" t="s">
        <v>61</v>
      </c>
      <c r="H1" s="65" t="s">
        <v>61</v>
      </c>
      <c r="I1" s="32" t="s">
        <v>2</v>
      </c>
      <c r="J1" s="65" t="s">
        <v>59</v>
      </c>
      <c r="K1" s="66" t="s">
        <v>59</v>
      </c>
    </row>
    <row r="2" spans="1:23" ht="15.75" thickBot="1" x14ac:dyDescent="0.3">
      <c r="A2" s="33" t="s">
        <v>1</v>
      </c>
      <c r="B2" s="67" t="s">
        <v>58</v>
      </c>
      <c r="C2" s="67" t="s">
        <v>58</v>
      </c>
      <c r="D2" s="67" t="s">
        <v>58</v>
      </c>
      <c r="E2" s="34" t="s">
        <v>3</v>
      </c>
      <c r="F2" s="63"/>
      <c r="G2" s="67" t="s">
        <v>62</v>
      </c>
      <c r="H2" s="67" t="s">
        <v>62</v>
      </c>
      <c r="I2" s="34" t="s">
        <v>24</v>
      </c>
      <c r="J2" s="67" t="s">
        <v>60</v>
      </c>
      <c r="K2" s="68" t="s">
        <v>60</v>
      </c>
      <c r="M2" s="5"/>
    </row>
    <row r="3" spans="1:23" x14ac:dyDescent="0.25">
      <c r="A3" s="6"/>
    </row>
    <row r="4" spans="1:23" ht="15.75" thickBot="1" x14ac:dyDescent="0.3">
      <c r="A4" s="2"/>
      <c r="B4" s="125" t="s">
        <v>22</v>
      </c>
      <c r="C4" s="125"/>
      <c r="D4" s="125"/>
      <c r="E4" s="125"/>
      <c r="F4" s="125"/>
      <c r="G4" s="125"/>
      <c r="H4" s="125"/>
      <c r="I4" s="125"/>
      <c r="J4" s="125"/>
      <c r="K4" s="125"/>
    </row>
    <row r="5" spans="1:23" s="6" customFormat="1" ht="15.75" thickBot="1" x14ac:dyDescent="0.3">
      <c r="A5" s="6" t="s">
        <v>23</v>
      </c>
      <c r="B5" s="9" t="s">
        <v>63</v>
      </c>
      <c r="C5" s="1" t="s">
        <v>64</v>
      </c>
      <c r="D5" s="1" t="s">
        <v>65</v>
      </c>
      <c r="E5" s="1" t="s">
        <v>66</v>
      </c>
      <c r="F5" s="1" t="b">
        <v>1</v>
      </c>
      <c r="G5" s="1" t="s">
        <v>67</v>
      </c>
      <c r="H5" s="1" t="s">
        <v>68</v>
      </c>
      <c r="I5" s="1" t="s">
        <v>69</v>
      </c>
      <c r="J5" s="1" t="s">
        <v>70</v>
      </c>
      <c r="K5" s="10" t="s">
        <v>71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63</v>
      </c>
      <c r="B6" s="41">
        <v>2.7441680913929414</v>
      </c>
      <c r="C6" s="42">
        <v>2.1033885138299011</v>
      </c>
      <c r="D6" s="42">
        <v>4.9730686832785791</v>
      </c>
      <c r="E6" s="42">
        <v>4.8450880044072049</v>
      </c>
      <c r="F6" s="42">
        <v>4.5209184845893162</v>
      </c>
      <c r="G6" s="42">
        <v>3.1973496442289617</v>
      </c>
      <c r="H6" s="42">
        <v>2.4064725995240468</v>
      </c>
      <c r="I6" s="42">
        <v>2.7502439684289954</v>
      </c>
      <c r="J6" s="42">
        <v>3.8944933747068715</v>
      </c>
      <c r="K6" s="43">
        <v>3.0367174612218153</v>
      </c>
      <c r="M6" s="16" t="str">
        <f t="shared" ref="M6:M69" si="0">INDEX($B$5:$K$5,MATCH(MIN($B6:$K6),$B6:$K6,0))</f>
        <v>MISSISSIPPI</v>
      </c>
      <c r="N6" s="20" t="b">
        <f t="shared" ref="N6:N69" si="1">$M6 = $A6</f>
        <v>0</v>
      </c>
      <c r="Q6" s="22" t="s">
        <v>7</v>
      </c>
      <c r="R6" s="25">
        <f>IF(ISERR($O$15)," ",$O$15)</f>
        <v>0</v>
      </c>
      <c r="S6" s="20">
        <f>(10 - COUNTIF($N6:$N15,"#N/A"))</f>
        <v>10</v>
      </c>
      <c r="U6" s="16" t="str">
        <f t="shared" ref="U6:U69" si="2">INDEX($B$5:$K$5,MATCH(MIN($B6:$K6),$B6:$K6,0))</f>
        <v>MISSISSIPPI</v>
      </c>
      <c r="V6" s="16">
        <f>MIN(B6:K6)</f>
        <v>2.1033885138299011</v>
      </c>
      <c r="W6" s="16">
        <f>SMALL(B6:K6,2)-V6</f>
        <v>0.30308408569414569</v>
      </c>
    </row>
    <row r="7" spans="1:23" x14ac:dyDescent="0.25">
      <c r="A7" s="12" t="s">
        <v>63</v>
      </c>
      <c r="B7" s="44">
        <v>2.6428801492156158</v>
      </c>
      <c r="C7" s="45">
        <v>2.1226634510518942</v>
      </c>
      <c r="D7" s="45">
        <v>3.3913268956186693</v>
      </c>
      <c r="E7" s="45">
        <v>3.3117151495155905</v>
      </c>
      <c r="F7" s="45">
        <v>3.5212977860112877</v>
      </c>
      <c r="G7" s="45">
        <v>2.2335569381021454</v>
      </c>
      <c r="H7" s="45">
        <v>1.5667695600086924</v>
      </c>
      <c r="I7" s="45">
        <v>1.9419161453739004</v>
      </c>
      <c r="J7" s="45">
        <v>2.716479805830244</v>
      </c>
      <c r="K7" s="46">
        <v>3.4476862297448507</v>
      </c>
      <c r="M7" s="18" t="str">
        <f t="shared" si="0"/>
        <v>JASON</v>
      </c>
      <c r="N7" s="17" t="b">
        <f t="shared" si="1"/>
        <v>0</v>
      </c>
      <c r="Q7" s="23" t="s">
        <v>6</v>
      </c>
      <c r="R7" s="26">
        <f>IF(ISERR($O$25)," ",$O$25)</f>
        <v>0.6</v>
      </c>
      <c r="S7" s="17">
        <f>(10 - COUNTIF($N16:$N25,"#N/A"))</f>
        <v>10</v>
      </c>
      <c r="U7" s="18" t="str">
        <f t="shared" si="2"/>
        <v>JASON</v>
      </c>
      <c r="V7" s="18">
        <f t="shared" ref="V7:V70" si="3">MIN(B7:K7)</f>
        <v>1.5667695600086924</v>
      </c>
      <c r="W7" s="18">
        <f t="shared" ref="W7:W70" si="4">SMALL(B7:K7,2)-V7</f>
        <v>0.37514658536520806</v>
      </c>
    </row>
    <row r="8" spans="1:23" x14ac:dyDescent="0.25">
      <c r="A8" s="12" t="s">
        <v>63</v>
      </c>
      <c r="B8" s="44">
        <v>1.7223889293723396</v>
      </c>
      <c r="C8" s="45">
        <v>1.1125077815668736</v>
      </c>
      <c r="D8" s="45">
        <v>2.649717794448649</v>
      </c>
      <c r="E8" s="45">
        <v>2.2274286235017775</v>
      </c>
      <c r="F8" s="45">
        <v>2.3768441202544968</v>
      </c>
      <c r="G8" s="45">
        <v>2.2626257062802573</v>
      </c>
      <c r="H8" s="45">
        <v>1.5943318955164667</v>
      </c>
      <c r="I8" s="45">
        <v>2.1623231489835106</v>
      </c>
      <c r="J8" s="45">
        <v>1.5954632392144463</v>
      </c>
      <c r="K8" s="46">
        <v>2.0246355961641687</v>
      </c>
      <c r="M8" s="18" t="str">
        <f t="shared" si="0"/>
        <v>MISSISSIPPI</v>
      </c>
      <c r="N8" s="17" t="b">
        <f t="shared" si="1"/>
        <v>0</v>
      </c>
      <c r="Q8" s="23" t="s">
        <v>8</v>
      </c>
      <c r="R8" s="26">
        <f>IF(ISERR($O$35)," ",$O$35)</f>
        <v>0.4</v>
      </c>
      <c r="S8" s="17">
        <f>(10 - COUNTIF($N26:$N35,"#N/A"))</f>
        <v>10</v>
      </c>
      <c r="U8" s="18" t="str">
        <f t="shared" si="2"/>
        <v>MISSISSIPPI</v>
      </c>
      <c r="V8" s="18">
        <f t="shared" si="3"/>
        <v>1.1125077815668736</v>
      </c>
      <c r="W8" s="18">
        <f t="shared" si="4"/>
        <v>0.48182411394959312</v>
      </c>
    </row>
    <row r="9" spans="1:23" x14ac:dyDescent="0.25">
      <c r="A9" s="12" t="s">
        <v>63</v>
      </c>
      <c r="B9" s="44">
        <v>1.5396585737426394</v>
      </c>
      <c r="C9" s="45">
        <v>1.3857357032071795</v>
      </c>
      <c r="D9" s="45">
        <v>2.7647383367881169</v>
      </c>
      <c r="E9" s="45">
        <v>2.6805361832265016</v>
      </c>
      <c r="F9" s="45">
        <v>2.525464755580157</v>
      </c>
      <c r="G9" s="45">
        <v>2.4759412858088967</v>
      </c>
      <c r="H9" s="45">
        <v>1.8863541823713983</v>
      </c>
      <c r="I9" s="45">
        <v>2.1131744426757444</v>
      </c>
      <c r="J9" s="45">
        <v>1.9502368043249603</v>
      </c>
      <c r="K9" s="46">
        <v>2.0416831475817876</v>
      </c>
      <c r="M9" s="18" t="str">
        <f t="shared" si="0"/>
        <v>MISSISSIPPI</v>
      </c>
      <c r="N9" s="17" t="b">
        <f t="shared" si="1"/>
        <v>0</v>
      </c>
      <c r="Q9" s="23" t="s">
        <v>9</v>
      </c>
      <c r="R9" s="26">
        <f>IF(ISERR($O$45)," ",$O$45)</f>
        <v>0.7</v>
      </c>
      <c r="S9" s="17">
        <f>(10 - COUNTIF($N36:$N45,"#N/A"))</f>
        <v>10</v>
      </c>
      <c r="U9" s="18" t="str">
        <f t="shared" si="2"/>
        <v>MISSISSIPPI</v>
      </c>
      <c r="V9" s="18">
        <f t="shared" si="3"/>
        <v>1.3857357032071795</v>
      </c>
      <c r="W9" s="18">
        <f t="shared" si="4"/>
        <v>0.15392287053545983</v>
      </c>
    </row>
    <row r="10" spans="1:23" x14ac:dyDescent="0.25">
      <c r="A10" s="12" t="s">
        <v>63</v>
      </c>
      <c r="B10" s="44">
        <v>2.2968532521866138</v>
      </c>
      <c r="C10" s="45">
        <v>1.6907971921973086</v>
      </c>
      <c r="D10" s="45">
        <v>3.1284549801465356</v>
      </c>
      <c r="E10" s="45">
        <v>3.2825756824639152</v>
      </c>
      <c r="F10" s="45">
        <v>2.9973918256587901</v>
      </c>
      <c r="G10" s="45">
        <v>1.7491538615197753</v>
      </c>
      <c r="H10" s="45">
        <v>1.1114121936324253</v>
      </c>
      <c r="I10" s="45">
        <v>1.3772338494895013</v>
      </c>
      <c r="J10" s="45">
        <v>2.5877849089339109</v>
      </c>
      <c r="K10" s="46">
        <v>2.8882525089226574</v>
      </c>
      <c r="M10" s="18" t="str">
        <f t="shared" si="0"/>
        <v>JASON</v>
      </c>
      <c r="N10" s="17" t="b">
        <f t="shared" si="1"/>
        <v>0</v>
      </c>
      <c r="Q10" s="23" t="s">
        <v>10</v>
      </c>
      <c r="R10" s="26">
        <f>IF(ISERR($O$55)," ",$O$55)</f>
        <v>0.8</v>
      </c>
      <c r="S10" s="17">
        <f>(10 - COUNTIF($N46:$N55,"#N/A"))</f>
        <v>10</v>
      </c>
      <c r="U10" s="18" t="str">
        <f t="shared" si="2"/>
        <v>JASON</v>
      </c>
      <c r="V10" s="18">
        <f t="shared" si="3"/>
        <v>1.1114121936324253</v>
      </c>
      <c r="W10" s="18">
        <f t="shared" si="4"/>
        <v>0.26582165585707607</v>
      </c>
    </row>
    <row r="11" spans="1:23" x14ac:dyDescent="0.25">
      <c r="A11" s="12" t="s">
        <v>63</v>
      </c>
      <c r="B11" s="44">
        <v>2.70121885625873</v>
      </c>
      <c r="C11" s="45">
        <v>2.1159150739124128</v>
      </c>
      <c r="D11" s="45">
        <v>3.3653371883052339</v>
      </c>
      <c r="E11" s="45">
        <v>2.9926074459947318</v>
      </c>
      <c r="F11" s="45">
        <v>3.098244026779827</v>
      </c>
      <c r="G11" s="45">
        <v>2.2739686420773322</v>
      </c>
      <c r="H11" s="45">
        <v>1.6127030993420259</v>
      </c>
      <c r="I11" s="45">
        <v>2.1882385006877771</v>
      </c>
      <c r="J11" s="45">
        <v>2.7221423885371823</v>
      </c>
      <c r="K11" s="46">
        <v>3.3958545011477081</v>
      </c>
      <c r="M11" s="18" t="str">
        <f t="shared" si="0"/>
        <v>JASON</v>
      </c>
      <c r="N11" s="17" t="b">
        <f t="shared" si="1"/>
        <v>0</v>
      </c>
      <c r="Q11" s="23" t="s">
        <v>11</v>
      </c>
      <c r="R11" s="26">
        <f>IF(ISERR($O$65)," ",$O$65)</f>
        <v>0.5</v>
      </c>
      <c r="S11" s="17">
        <f>(10 - COUNTIF($N56:$N65,"#N/A"))</f>
        <v>10</v>
      </c>
      <c r="U11" s="18" t="str">
        <f t="shared" si="2"/>
        <v>JASON</v>
      </c>
      <c r="V11" s="18">
        <f t="shared" si="3"/>
        <v>1.6127030993420259</v>
      </c>
      <c r="W11" s="18">
        <f t="shared" si="4"/>
        <v>0.50321197457038691</v>
      </c>
    </row>
    <row r="12" spans="1:23" x14ac:dyDescent="0.25">
      <c r="A12" s="12" t="s">
        <v>63</v>
      </c>
      <c r="B12" s="44">
        <v>1.7533923021092579</v>
      </c>
      <c r="C12" s="45">
        <v>1.7462445377409528</v>
      </c>
      <c r="D12" s="45">
        <v>2.3794750697536373</v>
      </c>
      <c r="E12" s="45">
        <v>2.5294199781731894</v>
      </c>
      <c r="F12" s="45">
        <v>2.6044389870130606</v>
      </c>
      <c r="G12" s="45">
        <v>2.6938747652473864</v>
      </c>
      <c r="H12" s="45">
        <v>2.0271850727865162</v>
      </c>
      <c r="I12" s="45">
        <v>2.3114678956118393</v>
      </c>
      <c r="J12" s="45">
        <v>2.0938565977989509</v>
      </c>
      <c r="K12" s="46">
        <v>2.4708638796873585</v>
      </c>
      <c r="M12" s="18" t="str">
        <f t="shared" si="0"/>
        <v>MISSISSIPPI</v>
      </c>
      <c r="N12" s="17" t="b">
        <f t="shared" si="1"/>
        <v>0</v>
      </c>
      <c r="Q12" s="23" t="s">
        <v>12</v>
      </c>
      <c r="R12" s="26">
        <f>IF(ISERR($O$75)," ",$O$75)</f>
        <v>0.6</v>
      </c>
      <c r="S12" s="17">
        <f>(10 - COUNTIF($N66:$N75,"#N/A"))</f>
        <v>10</v>
      </c>
      <c r="U12" s="18" t="str">
        <f t="shared" si="2"/>
        <v>MISSISSIPPI</v>
      </c>
      <c r="V12" s="18">
        <f t="shared" si="3"/>
        <v>1.7462445377409528</v>
      </c>
      <c r="W12" s="18">
        <f t="shared" si="4"/>
        <v>7.1477643683051095E-3</v>
      </c>
    </row>
    <row r="13" spans="1:23" x14ac:dyDescent="0.25">
      <c r="A13" s="12" t="s">
        <v>63</v>
      </c>
      <c r="B13" s="44">
        <v>1.6708074971060909</v>
      </c>
      <c r="C13" s="45">
        <v>1.3411226576643904</v>
      </c>
      <c r="D13" s="45">
        <v>2.0860089124371597</v>
      </c>
      <c r="E13" s="45">
        <v>2.0581642376643736</v>
      </c>
      <c r="F13" s="45">
        <v>2.1064920783630021</v>
      </c>
      <c r="G13" s="45">
        <v>2.1421989896830222</v>
      </c>
      <c r="H13" s="45">
        <v>1.7777551981000212</v>
      </c>
      <c r="I13" s="45">
        <v>2.0273818789971716</v>
      </c>
      <c r="J13" s="45">
        <v>1.8511947663928776</v>
      </c>
      <c r="K13" s="46">
        <v>2.2368758650904144</v>
      </c>
      <c r="M13" s="18" t="str">
        <f t="shared" si="0"/>
        <v>MISSISSIPPI</v>
      </c>
      <c r="N13" s="17" t="b">
        <f t="shared" si="1"/>
        <v>0</v>
      </c>
      <c r="Q13" s="23" t="s">
        <v>13</v>
      </c>
      <c r="R13" s="26">
        <f>IF(ISERR($O$85)," ",$O$85)</f>
        <v>1</v>
      </c>
      <c r="S13" s="17">
        <f>(10 - COUNTIF($N76:$N85,"#N/A"))</f>
        <v>10</v>
      </c>
      <c r="U13" s="18" t="str">
        <f t="shared" si="2"/>
        <v>MISSISSIPPI</v>
      </c>
      <c r="V13" s="18">
        <f t="shared" si="3"/>
        <v>1.3411226576643904</v>
      </c>
      <c r="W13" s="18">
        <f t="shared" si="4"/>
        <v>0.32968483944170046</v>
      </c>
    </row>
    <row r="14" spans="1:23" ht="15.75" thickBot="1" x14ac:dyDescent="0.3">
      <c r="A14" s="12" t="s">
        <v>63</v>
      </c>
      <c r="B14" s="44">
        <v>2.5428011421894716</v>
      </c>
      <c r="C14" s="45">
        <v>2.1471747167380948</v>
      </c>
      <c r="D14" s="45">
        <v>2.1993036576656046</v>
      </c>
      <c r="E14" s="45">
        <v>2.2965440821192562</v>
      </c>
      <c r="F14" s="45">
        <v>2.6626635460628174</v>
      </c>
      <c r="G14" s="45">
        <v>3.0957348535494251</v>
      </c>
      <c r="H14" s="45">
        <v>2.3495113057532029</v>
      </c>
      <c r="I14" s="45">
        <v>2.9189057433501358</v>
      </c>
      <c r="J14" s="45">
        <v>2.3329553267478964</v>
      </c>
      <c r="K14" s="46">
        <v>2.6030893081601074</v>
      </c>
      <c r="M14" s="18" t="str">
        <f t="shared" si="0"/>
        <v>MISSISSIPPI</v>
      </c>
      <c r="N14" s="17" t="b">
        <f t="shared" si="1"/>
        <v>0</v>
      </c>
      <c r="Q14" s="23" t="s">
        <v>14</v>
      </c>
      <c r="R14" s="26">
        <f>IF(ISERR($O$95)," ",$O$95)</f>
        <v>0.3</v>
      </c>
      <c r="S14" s="17">
        <f>(10 - COUNTIF($N86:$N95,"#N/A"))</f>
        <v>10</v>
      </c>
      <c r="U14" s="18" t="str">
        <f t="shared" si="2"/>
        <v>MISSISSIPPI</v>
      </c>
      <c r="V14" s="18">
        <f t="shared" si="3"/>
        <v>2.1471747167380948</v>
      </c>
      <c r="W14" s="18">
        <f t="shared" si="4"/>
        <v>5.2128940927509859E-2</v>
      </c>
    </row>
    <row r="15" spans="1:23" ht="15.75" thickBot="1" x14ac:dyDescent="0.3">
      <c r="A15" s="13" t="s">
        <v>63</v>
      </c>
      <c r="B15" s="47">
        <v>2.3544889682084351</v>
      </c>
      <c r="C15" s="48">
        <v>1.9009837032484775</v>
      </c>
      <c r="D15" s="48">
        <v>3.6828524729281096</v>
      </c>
      <c r="E15" s="48">
        <v>3.6873722358807282</v>
      </c>
      <c r="F15" s="48">
        <v>3.291600855360389</v>
      </c>
      <c r="G15" s="48">
        <v>1.9859510759148875</v>
      </c>
      <c r="H15" s="48">
        <v>1.5166249427376779</v>
      </c>
      <c r="I15" s="48">
        <v>1.8938144862839974</v>
      </c>
      <c r="J15" s="48">
        <v>2.9122479238209817</v>
      </c>
      <c r="K15" s="49">
        <v>2.8407592260284575</v>
      </c>
      <c r="M15" s="19" t="str">
        <f t="shared" si="0"/>
        <v>JASON</v>
      </c>
      <c r="N15" s="21" t="b">
        <f t="shared" si="1"/>
        <v>0</v>
      </c>
      <c r="O15" s="30">
        <f>COUNTIF($N6:$N15,TRUE)/(10 - COUNTIF($N6:$N15,"#N/A"))</f>
        <v>0</v>
      </c>
      <c r="Q15" s="24" t="s">
        <v>15</v>
      </c>
      <c r="R15" s="27">
        <f>IF(ISERR($O$105)," ",$O$105)</f>
        <v>0.9</v>
      </c>
      <c r="S15" s="21">
        <f>(10 - COUNTIF($N96:$N105,"#N/A"))</f>
        <v>10</v>
      </c>
      <c r="U15" s="19" t="str">
        <f t="shared" si="2"/>
        <v>JASON</v>
      </c>
      <c r="V15" s="19">
        <f t="shared" si="3"/>
        <v>1.5166249427376779</v>
      </c>
      <c r="W15" s="19">
        <f t="shared" si="4"/>
        <v>0.37718954354631951</v>
      </c>
    </row>
    <row r="16" spans="1:23" ht="15.75" thickBot="1" x14ac:dyDescent="0.3">
      <c r="A16" s="11" t="s">
        <v>64</v>
      </c>
      <c r="B16" s="41">
        <v>3.1278331888694919</v>
      </c>
      <c r="C16" s="42">
        <v>1.2709849563127249</v>
      </c>
      <c r="D16" s="42">
        <v>3.9199525174130634</v>
      </c>
      <c r="E16" s="42">
        <v>4.0672977073459959</v>
      </c>
      <c r="F16" s="42">
        <v>3.3859706157981924</v>
      </c>
      <c r="G16" s="42">
        <v>2.2257603611097059</v>
      </c>
      <c r="H16" s="42">
        <v>1.2404644916726064</v>
      </c>
      <c r="I16" s="42">
        <v>2.0558487572838136</v>
      </c>
      <c r="J16" s="42">
        <v>3.2499517373442073</v>
      </c>
      <c r="K16" s="43">
        <v>2.8137033307611241</v>
      </c>
      <c r="M16" s="16" t="str">
        <f t="shared" si="0"/>
        <v>JASON</v>
      </c>
      <c r="N16" s="20" t="b">
        <f t="shared" si="1"/>
        <v>0</v>
      </c>
      <c r="U16" s="16" t="str">
        <f t="shared" si="2"/>
        <v>JASON</v>
      </c>
      <c r="V16" s="16">
        <f t="shared" si="3"/>
        <v>1.2404644916726064</v>
      </c>
      <c r="W16" s="16">
        <f t="shared" si="4"/>
        <v>3.0520464640118483E-2</v>
      </c>
    </row>
    <row r="17" spans="1:23" ht="15.75" thickBot="1" x14ac:dyDescent="0.3">
      <c r="A17" s="12" t="s">
        <v>64</v>
      </c>
      <c r="B17" s="44">
        <v>2.5660133550120414</v>
      </c>
      <c r="C17" s="45">
        <v>1.2776213937206877</v>
      </c>
      <c r="D17" s="45">
        <v>2.9831095956922526</v>
      </c>
      <c r="E17" s="45">
        <v>2.9911816425295381</v>
      </c>
      <c r="F17" s="45">
        <v>2.8778371401015361</v>
      </c>
      <c r="G17" s="45">
        <v>2.6406586241111918</v>
      </c>
      <c r="H17" s="45">
        <v>2.2430140599882749</v>
      </c>
      <c r="I17" s="45">
        <v>2.6496340449440483</v>
      </c>
      <c r="J17" s="45">
        <v>2.3612945707349873</v>
      </c>
      <c r="K17" s="46">
        <v>2.4579437099151984</v>
      </c>
      <c r="M17" s="18" t="str">
        <f t="shared" si="0"/>
        <v>MISSISSIPPI</v>
      </c>
      <c r="N17" s="17" t="b">
        <f t="shared" si="1"/>
        <v>1</v>
      </c>
      <c r="Q17" s="61" t="s">
        <v>21</v>
      </c>
      <c r="R17" s="126">
        <f>COUNTIF($N6:$N105,TRUE)/(100 - COUNTIF($N6:$N105,"#N/A"))</f>
        <v>0.57999999999999996</v>
      </c>
      <c r="S17" s="127"/>
      <c r="U17" s="18" t="str">
        <f t="shared" si="2"/>
        <v>MISSISSIPPI</v>
      </c>
      <c r="V17" s="18">
        <f t="shared" si="3"/>
        <v>1.2776213937206877</v>
      </c>
      <c r="W17" s="18">
        <f t="shared" si="4"/>
        <v>0.96539266626758713</v>
      </c>
    </row>
    <row r="18" spans="1:23" x14ac:dyDescent="0.25">
      <c r="A18" s="12" t="s">
        <v>64</v>
      </c>
      <c r="B18" s="44">
        <v>3.1524314601607286</v>
      </c>
      <c r="C18" s="45">
        <v>1.5734150364549815</v>
      </c>
      <c r="D18" s="45">
        <v>3.3812825331717939</v>
      </c>
      <c r="E18" s="45">
        <v>3.4850940215542954</v>
      </c>
      <c r="F18" s="45">
        <v>3.0565607654123061</v>
      </c>
      <c r="G18" s="45">
        <v>1.5885091624184309</v>
      </c>
      <c r="H18" s="45">
        <v>1.0914380679534061</v>
      </c>
      <c r="I18" s="45">
        <v>1.7013201924647039</v>
      </c>
      <c r="J18" s="45">
        <v>3.1111988078471207</v>
      </c>
      <c r="K18" s="46">
        <v>2.5885210098514668</v>
      </c>
      <c r="M18" s="18" t="str">
        <f t="shared" si="0"/>
        <v>JASON</v>
      </c>
      <c r="N18" s="17" t="b">
        <f t="shared" si="1"/>
        <v>0</v>
      </c>
      <c r="U18" s="18" t="str">
        <f t="shared" si="2"/>
        <v>JASON</v>
      </c>
      <c r="V18" s="18">
        <f t="shared" si="3"/>
        <v>1.0914380679534061</v>
      </c>
      <c r="W18" s="18">
        <f t="shared" si="4"/>
        <v>0.48197696850157534</v>
      </c>
    </row>
    <row r="19" spans="1:23" x14ac:dyDescent="0.25">
      <c r="A19" s="12" t="s">
        <v>64</v>
      </c>
      <c r="B19" s="44">
        <v>2.8453270752291338</v>
      </c>
      <c r="C19" s="45">
        <v>1.199366949709912</v>
      </c>
      <c r="D19" s="45">
        <v>2.6730618102088632</v>
      </c>
      <c r="E19" s="45">
        <v>2.7102602044299737</v>
      </c>
      <c r="F19" s="45">
        <v>2.707917229519917</v>
      </c>
      <c r="G19" s="45">
        <v>1.886541645572964</v>
      </c>
      <c r="H19" s="45">
        <v>1.4588752924902209</v>
      </c>
      <c r="I19" s="45">
        <v>1.8917379951699376</v>
      </c>
      <c r="J19" s="45">
        <v>2.6382272206406192</v>
      </c>
      <c r="K19" s="46">
        <v>1.9540925992813927</v>
      </c>
      <c r="M19" s="18" t="str">
        <f t="shared" si="0"/>
        <v>MISSISSIPPI</v>
      </c>
      <c r="N19" s="17" t="b">
        <f t="shared" si="1"/>
        <v>1</v>
      </c>
      <c r="U19" s="18" t="str">
        <f t="shared" si="2"/>
        <v>MISSISSIPPI</v>
      </c>
      <c r="V19" s="18">
        <f t="shared" si="3"/>
        <v>1.199366949709912</v>
      </c>
      <c r="W19" s="18">
        <f t="shared" si="4"/>
        <v>0.25950834278030888</v>
      </c>
    </row>
    <row r="20" spans="1:23" x14ac:dyDescent="0.25">
      <c r="A20" s="12" t="s">
        <v>64</v>
      </c>
      <c r="B20" s="44">
        <v>2.8237472767023011</v>
      </c>
      <c r="C20" s="45">
        <v>1.3914842737491928</v>
      </c>
      <c r="D20" s="45">
        <v>3.1858314356189834</v>
      </c>
      <c r="E20" s="45">
        <v>3.3310515307021049</v>
      </c>
      <c r="F20" s="45">
        <v>3.2485111189463014</v>
      </c>
      <c r="G20" s="45">
        <v>1.9958246709322403</v>
      </c>
      <c r="H20" s="45">
        <v>1.3713987363946187</v>
      </c>
      <c r="I20" s="45">
        <v>1.9808518728177824</v>
      </c>
      <c r="J20" s="45">
        <v>2.8643180300203825</v>
      </c>
      <c r="K20" s="46">
        <v>2.7822787215241047</v>
      </c>
      <c r="M20" s="18" t="str">
        <f t="shared" si="0"/>
        <v>JASON</v>
      </c>
      <c r="N20" s="17" t="b">
        <f t="shared" si="1"/>
        <v>0</v>
      </c>
      <c r="U20" s="18" t="str">
        <f t="shared" si="2"/>
        <v>JASON</v>
      </c>
      <c r="V20" s="18">
        <f t="shared" si="3"/>
        <v>1.3713987363946187</v>
      </c>
      <c r="W20" s="18">
        <f t="shared" si="4"/>
        <v>2.0085537354574079E-2</v>
      </c>
    </row>
    <row r="21" spans="1:23" x14ac:dyDescent="0.25">
      <c r="A21" s="12" t="s">
        <v>64</v>
      </c>
      <c r="B21" s="44">
        <v>2.9558524515207019</v>
      </c>
      <c r="C21" s="45">
        <v>1.8778928355662652</v>
      </c>
      <c r="D21" s="45">
        <v>3.2617188249243148</v>
      </c>
      <c r="E21" s="45">
        <v>3.0171530342995037</v>
      </c>
      <c r="F21" s="45">
        <v>2.8121510287936284</v>
      </c>
      <c r="G21" s="45">
        <v>2.6110189574851645</v>
      </c>
      <c r="H21" s="45">
        <v>2.4053480059049663</v>
      </c>
      <c r="I21" s="45">
        <v>2.4942366218540912</v>
      </c>
      <c r="J21" s="45">
        <v>3.1492584441845257</v>
      </c>
      <c r="K21" s="46">
        <v>2.8737746222357821</v>
      </c>
      <c r="M21" s="18" t="str">
        <f t="shared" si="0"/>
        <v>MISSISSIPPI</v>
      </c>
      <c r="N21" s="17" t="b">
        <f t="shared" si="1"/>
        <v>1</v>
      </c>
      <c r="U21" s="18" t="str">
        <f t="shared" si="2"/>
        <v>MISSISSIPPI</v>
      </c>
      <c r="V21" s="18">
        <f t="shared" si="3"/>
        <v>1.8778928355662652</v>
      </c>
      <c r="W21" s="18">
        <f t="shared" si="4"/>
        <v>0.52745517033870115</v>
      </c>
    </row>
    <row r="22" spans="1:23" x14ac:dyDescent="0.25">
      <c r="A22" s="12" t="s">
        <v>64</v>
      </c>
      <c r="B22" s="44">
        <v>2.6037392358201528</v>
      </c>
      <c r="C22" s="45">
        <v>1.0995601620483952</v>
      </c>
      <c r="D22" s="45">
        <v>2.9016997612790698</v>
      </c>
      <c r="E22" s="45">
        <v>2.8841225545640552</v>
      </c>
      <c r="F22" s="45">
        <v>2.798568204415786</v>
      </c>
      <c r="G22" s="45">
        <v>2.5325195751177807</v>
      </c>
      <c r="H22" s="45">
        <v>1.7508533868714444</v>
      </c>
      <c r="I22" s="45">
        <v>2.0527710407956583</v>
      </c>
      <c r="J22" s="45">
        <v>2.2152141249467152</v>
      </c>
      <c r="K22" s="46">
        <v>2.7737380894978334</v>
      </c>
      <c r="M22" s="18" t="str">
        <f t="shared" si="0"/>
        <v>MISSISSIPPI</v>
      </c>
      <c r="N22" s="17" t="b">
        <f t="shared" si="1"/>
        <v>1</v>
      </c>
      <c r="U22" s="18" t="str">
        <f t="shared" si="2"/>
        <v>MISSISSIPPI</v>
      </c>
      <c r="V22" s="18">
        <f t="shared" si="3"/>
        <v>1.0995601620483952</v>
      </c>
      <c r="W22" s="18">
        <f t="shared" si="4"/>
        <v>0.65129322482304919</v>
      </c>
    </row>
    <row r="23" spans="1:23" x14ac:dyDescent="0.25">
      <c r="A23" s="12" t="s">
        <v>64</v>
      </c>
      <c r="B23" s="44">
        <v>2.8523598031357422</v>
      </c>
      <c r="C23" s="45">
        <v>1.3441572416278875</v>
      </c>
      <c r="D23" s="45">
        <v>2.0831710539713946</v>
      </c>
      <c r="E23" s="45">
        <v>2.3621614063066647</v>
      </c>
      <c r="F23" s="45">
        <v>1.6761280685763156</v>
      </c>
      <c r="G23" s="45">
        <v>2.0058312291027778</v>
      </c>
      <c r="H23" s="45">
        <v>1.8642850841878491</v>
      </c>
      <c r="I23" s="45">
        <v>2.0479430585844169</v>
      </c>
      <c r="J23" s="45">
        <v>2.2662994625111281</v>
      </c>
      <c r="K23" s="46">
        <v>2.5638902903868925</v>
      </c>
      <c r="M23" s="18" t="str">
        <f t="shared" si="0"/>
        <v>MISSISSIPPI</v>
      </c>
      <c r="N23" s="17" t="b">
        <f t="shared" si="1"/>
        <v>1</v>
      </c>
      <c r="U23" s="18" t="str">
        <f t="shared" si="2"/>
        <v>MISSISSIPPI</v>
      </c>
      <c r="V23" s="18">
        <f t="shared" si="3"/>
        <v>1.3441572416278875</v>
      </c>
      <c r="W23" s="18">
        <f t="shared" si="4"/>
        <v>0.33197082694842805</v>
      </c>
    </row>
    <row r="24" spans="1:23" ht="15.75" thickBot="1" x14ac:dyDescent="0.3">
      <c r="A24" s="12" t="s">
        <v>64</v>
      </c>
      <c r="B24" s="44">
        <v>2.869205862832759</v>
      </c>
      <c r="C24" s="45">
        <v>1.0761109458533613</v>
      </c>
      <c r="D24" s="45">
        <v>2.6535730589484747</v>
      </c>
      <c r="E24" s="45">
        <v>2.7297656859412056</v>
      </c>
      <c r="F24" s="45">
        <v>2.628499635756282</v>
      </c>
      <c r="G24" s="45">
        <v>1.8149035156015572</v>
      </c>
      <c r="H24" s="50">
        <v>1.336728493773879</v>
      </c>
      <c r="I24" s="45">
        <v>1.6431573009978506</v>
      </c>
      <c r="J24" s="45">
        <v>2.2723719099434145</v>
      </c>
      <c r="K24" s="46">
        <v>2.0967028804430452</v>
      </c>
      <c r="M24" s="18" t="str">
        <f t="shared" si="0"/>
        <v>MISSISSIPPI</v>
      </c>
      <c r="N24" s="17" t="b">
        <f t="shared" si="1"/>
        <v>1</v>
      </c>
      <c r="U24" s="18" t="str">
        <f t="shared" si="2"/>
        <v>MISSISSIPPI</v>
      </c>
      <c r="V24" s="18">
        <f t="shared" si="3"/>
        <v>1.0761109458533613</v>
      </c>
      <c r="W24" s="18">
        <f t="shared" si="4"/>
        <v>0.26061754792051772</v>
      </c>
    </row>
    <row r="25" spans="1:23" ht="15.75" thickBot="1" x14ac:dyDescent="0.3">
      <c r="A25" s="13" t="s">
        <v>64</v>
      </c>
      <c r="B25" s="47">
        <v>2.5943215838154918</v>
      </c>
      <c r="C25" s="48">
        <v>1.7535257938800126</v>
      </c>
      <c r="D25" s="48">
        <v>2.6416776731173863</v>
      </c>
      <c r="E25" s="48">
        <v>2.6124188440539839</v>
      </c>
      <c r="F25" s="48">
        <v>2.7523609042071611</v>
      </c>
      <c r="G25" s="48">
        <v>2.8190042971542324</v>
      </c>
      <c r="H25" s="48">
        <v>2.2128779171086954</v>
      </c>
      <c r="I25" s="48">
        <v>2.4495035602199353</v>
      </c>
      <c r="J25" s="48">
        <v>1.7322923563728176</v>
      </c>
      <c r="K25" s="49">
        <v>2.8720502785029769</v>
      </c>
      <c r="M25" s="19" t="str">
        <f t="shared" si="0"/>
        <v>DAVE</v>
      </c>
      <c r="N25" s="21" t="b">
        <f t="shared" si="1"/>
        <v>0</v>
      </c>
      <c r="O25" s="30">
        <f>COUNTIF($N16:$N25,TRUE)/(10 - COUNTIF($N16:$N25,"#N/A"))</f>
        <v>0.6</v>
      </c>
      <c r="U25" s="19" t="str">
        <f t="shared" si="2"/>
        <v>DAVE</v>
      </c>
      <c r="V25" s="19">
        <f t="shared" si="3"/>
        <v>1.7322923563728176</v>
      </c>
      <c r="W25" s="19">
        <f t="shared" si="4"/>
        <v>2.1233437507194974E-2</v>
      </c>
    </row>
    <row r="26" spans="1:23" x14ac:dyDescent="0.25">
      <c r="A26" s="11" t="s">
        <v>65</v>
      </c>
      <c r="B26" s="41">
        <v>3.7589326628196336</v>
      </c>
      <c r="C26" s="42">
        <v>2.4616446717050495</v>
      </c>
      <c r="D26" s="42">
        <v>1.7759011970021517</v>
      </c>
      <c r="E26" s="42">
        <v>2.1896107961736444</v>
      </c>
      <c r="F26" s="42">
        <v>1.988513761172233</v>
      </c>
      <c r="G26" s="42">
        <v>1.0256638690503692</v>
      </c>
      <c r="H26" s="42">
        <v>1.5143307718707895</v>
      </c>
      <c r="I26" s="42">
        <v>1.0806482702525755</v>
      </c>
      <c r="J26" s="42">
        <v>2.8124533337597173</v>
      </c>
      <c r="K26" s="43">
        <v>3.2032642248200838</v>
      </c>
      <c r="M26" s="16" t="str">
        <f t="shared" si="0"/>
        <v>TRUMPET</v>
      </c>
      <c r="N26" s="20" t="b">
        <f t="shared" si="1"/>
        <v>0</v>
      </c>
      <c r="U26" s="16" t="str">
        <f t="shared" si="2"/>
        <v>TRUMPET</v>
      </c>
      <c r="V26" s="16">
        <f t="shared" si="3"/>
        <v>1.0256638690503692</v>
      </c>
      <c r="W26" s="16">
        <f t="shared" si="4"/>
        <v>5.4984401202206268E-2</v>
      </c>
    </row>
    <row r="27" spans="1:23" x14ac:dyDescent="0.25">
      <c r="A27" s="12" t="s">
        <v>65</v>
      </c>
      <c r="B27" s="44">
        <v>3.2164289723021042</v>
      </c>
      <c r="C27" s="45">
        <v>2.1148144834815299</v>
      </c>
      <c r="D27" s="45">
        <v>0.6749508759026821</v>
      </c>
      <c r="E27" s="45">
        <v>1.6876452683232486</v>
      </c>
      <c r="F27" s="45">
        <v>1.4396730580523882</v>
      </c>
      <c r="G27" s="45">
        <v>1.9955323728317687</v>
      </c>
      <c r="H27" s="45">
        <v>2.3136999315019686</v>
      </c>
      <c r="I27" s="45">
        <v>1.9812920654551527</v>
      </c>
      <c r="J27" s="45">
        <v>2.1794113406429561</v>
      </c>
      <c r="K27" s="46">
        <v>2.8482199512897561</v>
      </c>
      <c r="M27" s="18" t="str">
        <f t="shared" si="0"/>
        <v>BLUE</v>
      </c>
      <c r="N27" s="17" t="b">
        <f t="shared" si="1"/>
        <v>1</v>
      </c>
      <c r="U27" s="18" t="str">
        <f t="shared" si="2"/>
        <v>BLUE</v>
      </c>
      <c r="V27" s="18">
        <f t="shared" si="3"/>
        <v>0.6749508759026821</v>
      </c>
      <c r="W27" s="18">
        <f t="shared" si="4"/>
        <v>0.76472218214970611</v>
      </c>
    </row>
    <row r="28" spans="1:23" x14ac:dyDescent="0.25">
      <c r="A28" s="12" t="s">
        <v>65</v>
      </c>
      <c r="B28" s="44">
        <v>4.2173232011574893</v>
      </c>
      <c r="C28" s="45">
        <v>3.6025279492513769</v>
      </c>
      <c r="D28" s="45">
        <v>2.9072234616546195</v>
      </c>
      <c r="E28" s="45">
        <v>2.7243496635831477</v>
      </c>
      <c r="F28" s="45">
        <v>3.7952194284219245</v>
      </c>
      <c r="G28" s="45">
        <v>2.9287972741643875</v>
      </c>
      <c r="H28" s="45">
        <v>2.9156711231871535</v>
      </c>
      <c r="I28" s="45">
        <v>2.5749977793867105</v>
      </c>
      <c r="J28" s="45">
        <v>3.348417452868035</v>
      </c>
      <c r="K28" s="46">
        <v>4.3998217312979264</v>
      </c>
      <c r="M28" s="18" t="str">
        <f t="shared" si="0"/>
        <v>SCOTT</v>
      </c>
      <c r="N28" s="17" t="b">
        <f t="shared" si="1"/>
        <v>0</v>
      </c>
      <c r="U28" s="18" t="str">
        <f t="shared" si="2"/>
        <v>SCOTT</v>
      </c>
      <c r="V28" s="18">
        <f t="shared" si="3"/>
        <v>2.5749977793867105</v>
      </c>
      <c r="W28" s="18">
        <f t="shared" si="4"/>
        <v>0.14935188419643719</v>
      </c>
    </row>
    <row r="29" spans="1:23" x14ac:dyDescent="0.25">
      <c r="A29" s="12" t="s">
        <v>65</v>
      </c>
      <c r="B29" s="44">
        <v>4.0799316474297216</v>
      </c>
      <c r="C29" s="45">
        <v>3.3849678188115306</v>
      </c>
      <c r="D29" s="45">
        <v>2.1924037643415883</v>
      </c>
      <c r="E29" s="45">
        <v>2.105232443525237</v>
      </c>
      <c r="F29" s="45">
        <v>1.7609203005855971</v>
      </c>
      <c r="G29" s="45">
        <v>2.9881600916594064</v>
      </c>
      <c r="H29" s="45">
        <v>2.9070146940671826</v>
      </c>
      <c r="I29" s="45">
        <v>3.0476220682620534</v>
      </c>
      <c r="J29" s="45">
        <v>2.3922269058150549</v>
      </c>
      <c r="K29" s="46">
        <v>3.8533147468951667</v>
      </c>
      <c r="M29" s="18" t="b">
        <f t="shared" si="0"/>
        <v>1</v>
      </c>
      <c r="N29" s="17" t="b">
        <f t="shared" si="1"/>
        <v>0</v>
      </c>
      <c r="U29" s="18" t="b">
        <f t="shared" si="2"/>
        <v>1</v>
      </c>
      <c r="V29" s="18">
        <f t="shared" si="3"/>
        <v>1.7609203005855971</v>
      </c>
      <c r="W29" s="18">
        <f t="shared" si="4"/>
        <v>0.34431214293963985</v>
      </c>
    </row>
    <row r="30" spans="1:23" x14ac:dyDescent="0.25">
      <c r="A30" s="12" t="s">
        <v>65</v>
      </c>
      <c r="B30" s="44">
        <v>3.1686526095479652</v>
      </c>
      <c r="C30" s="45">
        <v>2.1430795152460043</v>
      </c>
      <c r="D30" s="45">
        <v>1.0275846057329905</v>
      </c>
      <c r="E30" s="45">
        <v>1.634637547222038</v>
      </c>
      <c r="F30" s="45">
        <v>1.5139626943430242</v>
      </c>
      <c r="G30" s="45">
        <v>2.006383907904032</v>
      </c>
      <c r="H30" s="45">
        <v>2.1911895596027202</v>
      </c>
      <c r="I30" s="45">
        <v>1.9532395944714833</v>
      </c>
      <c r="J30" s="45">
        <v>2.148727277531242</v>
      </c>
      <c r="K30" s="46">
        <v>2.697097505798054</v>
      </c>
      <c r="M30" s="18" t="str">
        <f t="shared" si="0"/>
        <v>BLUE</v>
      </c>
      <c r="N30" s="17" t="b">
        <f t="shared" si="1"/>
        <v>1</v>
      </c>
      <c r="U30" s="18" t="str">
        <f t="shared" si="2"/>
        <v>BLUE</v>
      </c>
      <c r="V30" s="18">
        <f t="shared" si="3"/>
        <v>1.0275846057329905</v>
      </c>
      <c r="W30" s="18">
        <f t="shared" si="4"/>
        <v>0.48637808861003373</v>
      </c>
    </row>
    <row r="31" spans="1:23" x14ac:dyDescent="0.25">
      <c r="A31" s="12" t="s">
        <v>65</v>
      </c>
      <c r="B31" s="44">
        <v>4.0231167992180321</v>
      </c>
      <c r="C31" s="45">
        <v>2.7968061680187972</v>
      </c>
      <c r="D31" s="45">
        <v>1.7122006978101281</v>
      </c>
      <c r="E31" s="45">
        <v>1.7345894802016701</v>
      </c>
      <c r="F31" s="45">
        <v>2.142197124554365</v>
      </c>
      <c r="G31" s="45">
        <v>1.727375105301189</v>
      </c>
      <c r="H31" s="45">
        <v>1.8017619542476591</v>
      </c>
      <c r="I31" s="45">
        <v>1.5013453089691868</v>
      </c>
      <c r="J31" s="45">
        <v>2.4746570847019225</v>
      </c>
      <c r="K31" s="46">
        <v>4.126481621129205</v>
      </c>
      <c r="M31" s="18" t="str">
        <f t="shared" si="0"/>
        <v>SCOTT</v>
      </c>
      <c r="N31" s="17" t="b">
        <f t="shared" si="1"/>
        <v>0</v>
      </c>
      <c r="U31" s="18" t="str">
        <f t="shared" si="2"/>
        <v>SCOTT</v>
      </c>
      <c r="V31" s="18">
        <f t="shared" si="3"/>
        <v>1.5013453089691868</v>
      </c>
      <c r="W31" s="18">
        <f t="shared" si="4"/>
        <v>0.21085538884094124</v>
      </c>
    </row>
    <row r="32" spans="1:23" x14ac:dyDescent="0.25">
      <c r="A32" s="12" t="s">
        <v>65</v>
      </c>
      <c r="B32" s="44">
        <v>3.7817324947564428</v>
      </c>
      <c r="C32" s="45">
        <v>2.494969874073115</v>
      </c>
      <c r="D32" s="45">
        <v>1.7016983389154992</v>
      </c>
      <c r="E32" s="45">
        <v>2.0216870409882515</v>
      </c>
      <c r="F32" s="45">
        <v>2.2012991117170722</v>
      </c>
      <c r="G32" s="45">
        <v>1.3260693750016241</v>
      </c>
      <c r="H32" s="45">
        <v>1.4039594483317961</v>
      </c>
      <c r="I32" s="45">
        <v>1.383437674676802</v>
      </c>
      <c r="J32" s="45">
        <v>2.8107137740609049</v>
      </c>
      <c r="K32" s="46">
        <v>3.4339256299128649</v>
      </c>
      <c r="M32" s="18" t="str">
        <f t="shared" si="0"/>
        <v>TRUMPET</v>
      </c>
      <c r="N32" s="17" t="b">
        <f t="shared" si="1"/>
        <v>0</v>
      </c>
      <c r="U32" s="18" t="str">
        <f t="shared" si="2"/>
        <v>TRUMPET</v>
      </c>
      <c r="V32" s="18">
        <f t="shared" si="3"/>
        <v>1.3260693750016241</v>
      </c>
      <c r="W32" s="18">
        <f t="shared" si="4"/>
        <v>5.736829967517787E-2</v>
      </c>
    </row>
    <row r="33" spans="1:23" x14ac:dyDescent="0.25">
      <c r="A33" s="12" t="s">
        <v>65</v>
      </c>
      <c r="B33" s="44">
        <v>3.5317972727756697</v>
      </c>
      <c r="C33" s="45">
        <v>2.2028460524863362</v>
      </c>
      <c r="D33" s="45">
        <v>0.95941463464816001</v>
      </c>
      <c r="E33" s="45">
        <v>1.3926605434586654</v>
      </c>
      <c r="F33" s="45">
        <v>1.4188374327599496</v>
      </c>
      <c r="G33" s="45">
        <v>2.1574841435343179</v>
      </c>
      <c r="H33" s="45">
        <v>2.4830338613537624</v>
      </c>
      <c r="I33" s="45">
        <v>2.129614422270893</v>
      </c>
      <c r="J33" s="45">
        <v>2.4737053808544616</v>
      </c>
      <c r="K33" s="46">
        <v>2.6307033797302339</v>
      </c>
      <c r="M33" s="18" t="str">
        <f t="shared" si="0"/>
        <v>BLUE</v>
      </c>
      <c r="N33" s="17" t="b">
        <f t="shared" si="1"/>
        <v>1</v>
      </c>
      <c r="U33" s="18" t="str">
        <f t="shared" si="2"/>
        <v>BLUE</v>
      </c>
      <c r="V33" s="18">
        <f t="shared" si="3"/>
        <v>0.95941463464816001</v>
      </c>
      <c r="W33" s="18">
        <f t="shared" si="4"/>
        <v>0.4332459088105054</v>
      </c>
    </row>
    <row r="34" spans="1:23" ht="15.75" thickBot="1" x14ac:dyDescent="0.3">
      <c r="A34" s="12" t="s">
        <v>65</v>
      </c>
      <c r="B34" s="44">
        <v>3.5544490245200291</v>
      </c>
      <c r="C34" s="45">
        <v>3.1849757830801195</v>
      </c>
      <c r="D34" s="45">
        <v>1.6917230271205912</v>
      </c>
      <c r="E34" s="45">
        <v>1.6979206806890974</v>
      </c>
      <c r="F34" s="45">
        <v>2.3117211237278257</v>
      </c>
      <c r="G34" s="45">
        <v>2.5336942806095313</v>
      </c>
      <c r="H34" s="45">
        <v>2.7516659184831145</v>
      </c>
      <c r="I34" s="45">
        <v>2.7010087367226294</v>
      </c>
      <c r="J34" s="45">
        <v>2.8224414426648945</v>
      </c>
      <c r="K34" s="46">
        <v>3.4714327221481742</v>
      </c>
      <c r="M34" s="18" t="str">
        <f t="shared" si="0"/>
        <v>BLUE</v>
      </c>
      <c r="N34" s="17" t="b">
        <f t="shared" si="1"/>
        <v>1</v>
      </c>
      <c r="U34" s="18" t="str">
        <f t="shared" si="2"/>
        <v>BLUE</v>
      </c>
      <c r="V34" s="18">
        <f t="shared" si="3"/>
        <v>1.6917230271205912</v>
      </c>
      <c r="W34" s="18">
        <f t="shared" si="4"/>
        <v>6.1976535685062117E-3</v>
      </c>
    </row>
    <row r="35" spans="1:23" ht="15.75" thickBot="1" x14ac:dyDescent="0.3">
      <c r="A35" s="13" t="s">
        <v>65</v>
      </c>
      <c r="B35" s="47">
        <v>4.0529467420117555</v>
      </c>
      <c r="C35" s="48">
        <v>2.7248138369460637</v>
      </c>
      <c r="D35" s="48">
        <v>2.1372751949605617</v>
      </c>
      <c r="E35" s="48">
        <v>2.1974934995015034</v>
      </c>
      <c r="F35" s="48">
        <v>1.8363192461526656</v>
      </c>
      <c r="G35" s="48">
        <v>2.1518220841020979</v>
      </c>
      <c r="H35" s="48">
        <v>2.3429351411592005</v>
      </c>
      <c r="I35" s="48">
        <v>2.3323841460112993</v>
      </c>
      <c r="J35" s="48">
        <v>2.5615206784844142</v>
      </c>
      <c r="K35" s="49">
        <v>3.1764722327979231</v>
      </c>
      <c r="M35" s="19" t="b">
        <f t="shared" si="0"/>
        <v>1</v>
      </c>
      <c r="N35" s="21" t="b">
        <f t="shared" si="1"/>
        <v>0</v>
      </c>
      <c r="O35" s="30">
        <f>COUNTIF($N26:$N35,TRUE)/(10 - COUNTIF($N26:$N35,"#N/A"))</f>
        <v>0.4</v>
      </c>
      <c r="U35" s="19" t="b">
        <f t="shared" si="2"/>
        <v>1</v>
      </c>
      <c r="V35" s="19">
        <f t="shared" si="3"/>
        <v>1.8363192461526656</v>
      </c>
      <c r="W35" s="19">
        <f t="shared" si="4"/>
        <v>0.30095594880789611</v>
      </c>
    </row>
    <row r="36" spans="1:23" x14ac:dyDescent="0.25">
      <c r="A36" s="11" t="s">
        <v>66</v>
      </c>
      <c r="B36" s="41">
        <v>2.9520118394902592</v>
      </c>
      <c r="C36" s="42">
        <v>2.1208147993821793</v>
      </c>
      <c r="D36" s="42">
        <v>2.5539904453726066</v>
      </c>
      <c r="E36" s="42">
        <v>1.9137677612208872</v>
      </c>
      <c r="F36" s="42">
        <v>2.353099779649098</v>
      </c>
      <c r="G36" s="42">
        <v>2.7548182040993487</v>
      </c>
      <c r="H36" s="42">
        <v>2.3463835173632654</v>
      </c>
      <c r="I36" s="42">
        <v>2.8355928924268148</v>
      </c>
      <c r="J36" s="42">
        <v>2.1592032723433676</v>
      </c>
      <c r="K36" s="43">
        <v>2.455935385675335</v>
      </c>
      <c r="M36" s="16" t="str">
        <f t="shared" si="0"/>
        <v>BLOOM</v>
      </c>
      <c r="N36" s="20" t="b">
        <f t="shared" si="1"/>
        <v>1</v>
      </c>
      <c r="U36" s="16" t="str">
        <f t="shared" si="2"/>
        <v>BLOOM</v>
      </c>
      <c r="V36" s="16">
        <f t="shared" si="3"/>
        <v>1.9137677612208872</v>
      </c>
      <c r="W36" s="16">
        <f t="shared" si="4"/>
        <v>0.20704703816129211</v>
      </c>
    </row>
    <row r="37" spans="1:23" x14ac:dyDescent="0.25">
      <c r="A37" s="12" t="s">
        <v>66</v>
      </c>
      <c r="B37" s="44">
        <v>2.7745915889786601</v>
      </c>
      <c r="C37" s="45">
        <v>2.1694432970079904</v>
      </c>
      <c r="D37" s="45">
        <v>2.0914502700107986</v>
      </c>
      <c r="E37" s="45">
        <v>1.7592020831782997</v>
      </c>
      <c r="F37" s="45">
        <v>2.1522494235560119</v>
      </c>
      <c r="G37" s="45">
        <v>2.5360760146677181</v>
      </c>
      <c r="H37" s="45">
        <v>2.4036125775763253</v>
      </c>
      <c r="I37" s="45">
        <v>2.2712245954001471</v>
      </c>
      <c r="J37" s="45">
        <v>1.9136429586181452</v>
      </c>
      <c r="K37" s="46">
        <v>2.5545637455799719</v>
      </c>
      <c r="M37" s="18" t="str">
        <f t="shared" si="0"/>
        <v>BLOOM</v>
      </c>
      <c r="N37" s="17" t="b">
        <f t="shared" si="1"/>
        <v>1</v>
      </c>
      <c r="U37" s="18" t="str">
        <f t="shared" si="2"/>
        <v>BLOOM</v>
      </c>
      <c r="V37" s="18">
        <f t="shared" si="3"/>
        <v>1.7592020831782997</v>
      </c>
      <c r="W37" s="18">
        <f t="shared" si="4"/>
        <v>0.15444087543984542</v>
      </c>
    </row>
    <row r="38" spans="1:23" x14ac:dyDescent="0.25">
      <c r="A38" s="12" t="s">
        <v>66</v>
      </c>
      <c r="B38" s="44">
        <v>3.9473828886469504</v>
      </c>
      <c r="C38" s="45">
        <v>3.2355286146698905</v>
      </c>
      <c r="D38" s="45">
        <v>2.292466990525214</v>
      </c>
      <c r="E38" s="45">
        <v>1.984744652128636</v>
      </c>
      <c r="F38" s="45">
        <v>2.4900339692406619</v>
      </c>
      <c r="G38" s="45">
        <v>2.1137790890647046</v>
      </c>
      <c r="H38" s="45">
        <v>2.3872144249363343</v>
      </c>
      <c r="I38" s="45">
        <v>2.2005257499181323</v>
      </c>
      <c r="J38" s="45">
        <v>3.0945101060760454</v>
      </c>
      <c r="K38" s="46">
        <v>3.9843814424824449</v>
      </c>
      <c r="M38" s="18" t="str">
        <f t="shared" si="0"/>
        <v>BLOOM</v>
      </c>
      <c r="N38" s="17" t="b">
        <f t="shared" si="1"/>
        <v>1</v>
      </c>
      <c r="U38" s="18" t="str">
        <f t="shared" si="2"/>
        <v>BLOOM</v>
      </c>
      <c r="V38" s="18">
        <f t="shared" si="3"/>
        <v>1.984744652128636</v>
      </c>
      <c r="W38" s="18">
        <f t="shared" si="4"/>
        <v>0.12903443693606853</v>
      </c>
    </row>
    <row r="39" spans="1:23" x14ac:dyDescent="0.25">
      <c r="A39" s="12" t="s">
        <v>66</v>
      </c>
      <c r="B39" s="44">
        <v>3.7435046959232836</v>
      </c>
      <c r="C39" s="45">
        <v>2.8775323101598245</v>
      </c>
      <c r="D39" s="45">
        <v>1.1272254809762408</v>
      </c>
      <c r="E39" s="45">
        <v>1.7899816510445525</v>
      </c>
      <c r="F39" s="45">
        <v>1.5573179579072616</v>
      </c>
      <c r="G39" s="45">
        <v>2.1494895348104945</v>
      </c>
      <c r="H39" s="45">
        <v>2.2075469293795704</v>
      </c>
      <c r="I39" s="45">
        <v>2.1771939930688387</v>
      </c>
      <c r="J39" s="45">
        <v>2.2624965039517675</v>
      </c>
      <c r="K39" s="46">
        <v>3.136599037901755</v>
      </c>
      <c r="M39" s="18" t="str">
        <f t="shared" si="0"/>
        <v>BLUE</v>
      </c>
      <c r="N39" s="17" t="b">
        <f t="shared" si="1"/>
        <v>0</v>
      </c>
      <c r="U39" s="18" t="str">
        <f t="shared" si="2"/>
        <v>BLUE</v>
      </c>
      <c r="V39" s="18">
        <f t="shared" si="3"/>
        <v>1.1272254809762408</v>
      </c>
      <c r="W39" s="18">
        <f t="shared" si="4"/>
        <v>0.43009247693102082</v>
      </c>
    </row>
    <row r="40" spans="1:23" x14ac:dyDescent="0.25">
      <c r="A40" s="12" t="s">
        <v>66</v>
      </c>
      <c r="B40" s="44">
        <v>3.0405500782736983</v>
      </c>
      <c r="C40" s="45">
        <v>2.41147857047104</v>
      </c>
      <c r="D40" s="45">
        <v>1.1744800402651694</v>
      </c>
      <c r="E40" s="45">
        <v>1.3888929643554024</v>
      </c>
      <c r="F40" s="45">
        <v>1.5195705335450387</v>
      </c>
      <c r="G40" s="45">
        <v>2.3136449425113659</v>
      </c>
      <c r="H40" s="45">
        <v>2.4826847133912393</v>
      </c>
      <c r="I40" s="45">
        <v>2.2526241722709393</v>
      </c>
      <c r="J40" s="45">
        <v>2.0463005439957116</v>
      </c>
      <c r="K40" s="46">
        <v>3.2925607997964983</v>
      </c>
      <c r="M40" s="18" t="str">
        <f t="shared" si="0"/>
        <v>BLUE</v>
      </c>
      <c r="N40" s="17" t="b">
        <f t="shared" si="1"/>
        <v>0</v>
      </c>
      <c r="U40" s="18" t="str">
        <f t="shared" si="2"/>
        <v>BLUE</v>
      </c>
      <c r="V40" s="18">
        <f t="shared" si="3"/>
        <v>1.1744800402651694</v>
      </c>
      <c r="W40" s="18">
        <f t="shared" si="4"/>
        <v>0.21441292409023305</v>
      </c>
    </row>
    <row r="41" spans="1:23" x14ac:dyDescent="0.25">
      <c r="A41" s="12" t="s">
        <v>66</v>
      </c>
      <c r="B41" s="44">
        <v>3.8546518718477971</v>
      </c>
      <c r="C41" s="45">
        <v>3.2352509936049354</v>
      </c>
      <c r="D41" s="45">
        <v>2.3408446401141125</v>
      </c>
      <c r="E41" s="45">
        <v>2.2948412295851792</v>
      </c>
      <c r="F41" s="45">
        <v>3.0270623966353662</v>
      </c>
      <c r="G41" s="45">
        <v>3.1892915888745401</v>
      </c>
      <c r="H41" s="45">
        <v>3.3381375428329116</v>
      </c>
      <c r="I41" s="45">
        <v>3.1195238551708542</v>
      </c>
      <c r="J41" s="45">
        <v>2.8476649003048511</v>
      </c>
      <c r="K41" s="46">
        <v>3.18215275171401</v>
      </c>
      <c r="M41" s="18" t="str">
        <f t="shared" si="0"/>
        <v>BLOOM</v>
      </c>
      <c r="N41" s="17" t="b">
        <f t="shared" si="1"/>
        <v>1</v>
      </c>
      <c r="U41" s="18" t="str">
        <f t="shared" si="2"/>
        <v>BLOOM</v>
      </c>
      <c r="V41" s="18">
        <f t="shared" si="3"/>
        <v>2.2948412295851792</v>
      </c>
      <c r="W41" s="18">
        <f t="shared" si="4"/>
        <v>4.6003410528933308E-2</v>
      </c>
    </row>
    <row r="42" spans="1:23" x14ac:dyDescent="0.25">
      <c r="A42" s="12" t="s">
        <v>66</v>
      </c>
      <c r="B42" s="44">
        <v>3.5154188210502495</v>
      </c>
      <c r="C42" s="45">
        <v>3.5705953485265587</v>
      </c>
      <c r="D42" s="45">
        <v>2.3290502437297693</v>
      </c>
      <c r="E42" s="45">
        <v>2.2405566636823906</v>
      </c>
      <c r="F42" s="45">
        <v>2.6482330200567832</v>
      </c>
      <c r="G42" s="45">
        <v>3.3810675990143455</v>
      </c>
      <c r="H42" s="45">
        <v>3.4560431642915592</v>
      </c>
      <c r="I42" s="45">
        <v>3.4176433838825337</v>
      </c>
      <c r="J42" s="45">
        <v>2.2579178920479932</v>
      </c>
      <c r="K42" s="46">
        <v>3.6702616613675678</v>
      </c>
      <c r="M42" s="18" t="str">
        <f t="shared" si="0"/>
        <v>BLOOM</v>
      </c>
      <c r="N42" s="17" t="b">
        <f t="shared" si="1"/>
        <v>1</v>
      </c>
      <c r="U42" s="18" t="str">
        <f t="shared" si="2"/>
        <v>BLOOM</v>
      </c>
      <c r="V42" s="18">
        <f t="shared" si="3"/>
        <v>2.2405566636823906</v>
      </c>
      <c r="W42" s="18">
        <f t="shared" si="4"/>
        <v>1.736122836560261E-2</v>
      </c>
    </row>
    <row r="43" spans="1:23" x14ac:dyDescent="0.25">
      <c r="A43" s="12" t="s">
        <v>66</v>
      </c>
      <c r="B43" s="44">
        <v>3.2085067460415115</v>
      </c>
      <c r="C43" s="45">
        <v>2.9779588807467188</v>
      </c>
      <c r="D43" s="45">
        <v>1.4910838928040198</v>
      </c>
      <c r="E43" s="45">
        <v>1.2814552547279026</v>
      </c>
      <c r="F43" s="45">
        <v>1.5784357687389015</v>
      </c>
      <c r="G43" s="45">
        <v>2.2043847810565436</v>
      </c>
      <c r="H43" s="45">
        <v>2.5287247147281553</v>
      </c>
      <c r="I43" s="45">
        <v>2.3449296816354979</v>
      </c>
      <c r="J43" s="45">
        <v>2.1389926520150802</v>
      </c>
      <c r="K43" s="46">
        <v>3.604148988754849</v>
      </c>
      <c r="M43" s="18" t="str">
        <f t="shared" si="0"/>
        <v>BLOOM</v>
      </c>
      <c r="N43" s="17" t="b">
        <f t="shared" si="1"/>
        <v>1</v>
      </c>
      <c r="U43" s="18" t="str">
        <f t="shared" si="2"/>
        <v>BLOOM</v>
      </c>
      <c r="V43" s="18">
        <f t="shared" si="3"/>
        <v>1.2814552547279026</v>
      </c>
      <c r="W43" s="18">
        <f t="shared" si="4"/>
        <v>0.2096286380761172</v>
      </c>
    </row>
    <row r="44" spans="1:23" ht="15.75" thickBot="1" x14ac:dyDescent="0.3">
      <c r="A44" s="12" t="s">
        <v>66</v>
      </c>
      <c r="B44" s="44">
        <v>2.9012760522122587</v>
      </c>
      <c r="C44" s="45">
        <v>3.2561318826144534</v>
      </c>
      <c r="D44" s="45">
        <v>1.8719583145551189</v>
      </c>
      <c r="E44" s="45">
        <v>1.3973216147986447</v>
      </c>
      <c r="F44" s="45">
        <v>2.2177053337293455</v>
      </c>
      <c r="G44" s="45">
        <v>3.1314582855324602</v>
      </c>
      <c r="H44" s="45">
        <v>3.2702291684480285</v>
      </c>
      <c r="I44" s="45">
        <v>3.0793645649319519</v>
      </c>
      <c r="J44" s="45">
        <v>2.3767230552355132</v>
      </c>
      <c r="K44" s="46">
        <v>3.7417735513124475</v>
      </c>
      <c r="M44" s="18" t="str">
        <f t="shared" si="0"/>
        <v>BLOOM</v>
      </c>
      <c r="N44" s="17" t="b">
        <f t="shared" si="1"/>
        <v>1</v>
      </c>
      <c r="U44" s="18" t="str">
        <f t="shared" si="2"/>
        <v>BLOOM</v>
      </c>
      <c r="V44" s="18">
        <f t="shared" si="3"/>
        <v>1.3973216147986447</v>
      </c>
      <c r="W44" s="18">
        <f t="shared" si="4"/>
        <v>0.47463669975647416</v>
      </c>
    </row>
    <row r="45" spans="1:23" ht="15.75" thickBot="1" x14ac:dyDescent="0.3">
      <c r="A45" s="13" t="s">
        <v>66</v>
      </c>
      <c r="B45" s="47">
        <v>3.3728580316894443</v>
      </c>
      <c r="C45" s="48">
        <v>2.6449632375019219</v>
      </c>
      <c r="D45" s="48">
        <v>2.340328609418159</v>
      </c>
      <c r="E45" s="48">
        <v>2.2164673705506717</v>
      </c>
      <c r="F45" s="48">
        <v>2.1054257365237214</v>
      </c>
      <c r="G45" s="48">
        <v>2.2026083273467671</v>
      </c>
      <c r="H45" s="48">
        <v>1.930978731505814</v>
      </c>
      <c r="I45" s="48">
        <v>2.0777557727809843</v>
      </c>
      <c r="J45" s="48">
        <v>2.4911625485297657</v>
      </c>
      <c r="K45" s="49">
        <v>2.8714648176853244</v>
      </c>
      <c r="M45" s="19" t="str">
        <f t="shared" si="0"/>
        <v>JASON</v>
      </c>
      <c r="N45" s="21" t="b">
        <f t="shared" si="1"/>
        <v>0</v>
      </c>
      <c r="O45" s="30">
        <f>COUNTIF($N36:$N45,TRUE)/(10 - COUNTIF($N36:$N45,"#N/A"))</f>
        <v>0.7</v>
      </c>
      <c r="U45" s="19" t="str">
        <f t="shared" si="2"/>
        <v>JASON</v>
      </c>
      <c r="V45" s="19">
        <f t="shared" si="3"/>
        <v>1.930978731505814</v>
      </c>
      <c r="W45" s="19">
        <f t="shared" si="4"/>
        <v>0.14677704127517033</v>
      </c>
    </row>
    <row r="46" spans="1:23" x14ac:dyDescent="0.25">
      <c r="A46" s="11" t="b">
        <v>1</v>
      </c>
      <c r="B46" s="41">
        <v>2.989818726283298</v>
      </c>
      <c r="C46" s="42">
        <v>1.9780756237748713</v>
      </c>
      <c r="D46" s="42">
        <v>1.7652690813242784</v>
      </c>
      <c r="E46" s="42">
        <v>1.7655724570996658</v>
      </c>
      <c r="F46" s="42">
        <v>0.93264898549998654</v>
      </c>
      <c r="G46" s="42">
        <v>1.839744369969095</v>
      </c>
      <c r="H46" s="42">
        <v>1.9777353755211888</v>
      </c>
      <c r="I46" s="42">
        <v>1.9664999920221944</v>
      </c>
      <c r="J46" s="42">
        <v>1.9513467116140413</v>
      </c>
      <c r="K46" s="43">
        <v>2.4157351718593683</v>
      </c>
      <c r="M46" s="16" t="b">
        <f t="shared" si="0"/>
        <v>1</v>
      </c>
      <c r="N46" s="20" t="b">
        <f t="shared" si="1"/>
        <v>1</v>
      </c>
      <c r="U46" s="16" t="b">
        <f t="shared" si="2"/>
        <v>1</v>
      </c>
      <c r="V46" s="16">
        <f t="shared" si="3"/>
        <v>0.93264898549998654</v>
      </c>
      <c r="W46" s="16">
        <f t="shared" si="4"/>
        <v>0.83262009582429186</v>
      </c>
    </row>
    <row r="47" spans="1:23" x14ac:dyDescent="0.25">
      <c r="A47" s="12" t="b">
        <v>1</v>
      </c>
      <c r="B47" s="44">
        <v>2.7779072771667948</v>
      </c>
      <c r="C47" s="45">
        <v>2.0711325591936749</v>
      </c>
      <c r="D47" s="45">
        <v>1.6341459265491629</v>
      </c>
      <c r="E47" s="45">
        <v>2.1226258677516761</v>
      </c>
      <c r="F47" s="45">
        <v>0.99285710988543896</v>
      </c>
      <c r="G47" s="45">
        <v>1.8538216304124608</v>
      </c>
      <c r="H47" s="45">
        <v>2.1847490773767078</v>
      </c>
      <c r="I47" s="45">
        <v>1.9168612607650957</v>
      </c>
      <c r="J47" s="45">
        <v>1.7537343036675122</v>
      </c>
      <c r="K47" s="46">
        <v>2.5309125274035909</v>
      </c>
      <c r="M47" s="18" t="b">
        <f t="shared" si="0"/>
        <v>1</v>
      </c>
      <c r="N47" s="17" t="b">
        <f t="shared" si="1"/>
        <v>1</v>
      </c>
      <c r="U47" s="18" t="b">
        <f t="shared" si="2"/>
        <v>1</v>
      </c>
      <c r="V47" s="18">
        <f t="shared" si="3"/>
        <v>0.99285710988543896</v>
      </c>
      <c r="W47" s="18">
        <f t="shared" si="4"/>
        <v>0.64128881666372395</v>
      </c>
    </row>
    <row r="48" spans="1:23" x14ac:dyDescent="0.25">
      <c r="A48" s="12" t="b">
        <v>1</v>
      </c>
      <c r="B48" s="44">
        <v>3.0590356943310026</v>
      </c>
      <c r="C48" s="45">
        <v>2.3053977508967725</v>
      </c>
      <c r="D48" s="45">
        <v>1.9004179078079715</v>
      </c>
      <c r="E48" s="45">
        <v>2.0158371717309418</v>
      </c>
      <c r="F48" s="45">
        <v>1.1387054974907584</v>
      </c>
      <c r="G48" s="45">
        <v>2.6260019781306156</v>
      </c>
      <c r="H48" s="45">
        <v>2.3008979096602156</v>
      </c>
      <c r="I48" s="45">
        <v>2.6671866232378112</v>
      </c>
      <c r="J48" s="45">
        <v>2.1927487310184697</v>
      </c>
      <c r="K48" s="46">
        <v>3.0092766817365759</v>
      </c>
      <c r="M48" s="18" t="b">
        <f t="shared" si="0"/>
        <v>1</v>
      </c>
      <c r="N48" s="17" t="b">
        <f t="shared" si="1"/>
        <v>1</v>
      </c>
      <c r="U48" s="18" t="b">
        <f t="shared" si="2"/>
        <v>1</v>
      </c>
      <c r="V48" s="18">
        <f t="shared" si="3"/>
        <v>1.1387054974907584</v>
      </c>
      <c r="W48" s="18">
        <f t="shared" si="4"/>
        <v>0.76171241031721304</v>
      </c>
    </row>
    <row r="49" spans="1:23" x14ac:dyDescent="0.25">
      <c r="A49" s="12" t="b">
        <v>1</v>
      </c>
      <c r="B49" s="44">
        <v>2.6783896131061984</v>
      </c>
      <c r="C49" s="45">
        <v>2.7670548655485265</v>
      </c>
      <c r="D49" s="45">
        <v>1.735888382781837</v>
      </c>
      <c r="E49" s="45">
        <v>1.8071804019281197</v>
      </c>
      <c r="F49" s="45">
        <v>1.3223354008296773</v>
      </c>
      <c r="G49" s="45">
        <v>2.4482656898960862</v>
      </c>
      <c r="H49" s="45">
        <v>2.6659307082080486</v>
      </c>
      <c r="I49" s="45">
        <v>2.1696455411941762</v>
      </c>
      <c r="J49" s="45">
        <v>2.125398727382787</v>
      </c>
      <c r="K49" s="46">
        <v>3.7289219300710092</v>
      </c>
      <c r="M49" s="18" t="b">
        <f t="shared" si="0"/>
        <v>1</v>
      </c>
      <c r="N49" s="17" t="b">
        <f t="shared" si="1"/>
        <v>1</v>
      </c>
      <c r="U49" s="18" t="b">
        <f t="shared" si="2"/>
        <v>1</v>
      </c>
      <c r="V49" s="18">
        <f t="shared" si="3"/>
        <v>1.3223354008296773</v>
      </c>
      <c r="W49" s="18">
        <f t="shared" si="4"/>
        <v>0.41355298195215973</v>
      </c>
    </row>
    <row r="50" spans="1:23" x14ac:dyDescent="0.25">
      <c r="A50" s="12" t="b">
        <v>1</v>
      </c>
      <c r="B50" s="44">
        <v>3.1155096873637316</v>
      </c>
      <c r="C50" s="45">
        <v>2.2770618567332628</v>
      </c>
      <c r="D50" s="45">
        <v>1.3366946537313391</v>
      </c>
      <c r="E50" s="45">
        <v>2.2160584271388619</v>
      </c>
      <c r="F50" s="45">
        <v>1.1344840570792432</v>
      </c>
      <c r="G50" s="45">
        <v>1.719907368040642</v>
      </c>
      <c r="H50" s="45">
        <v>1.8583270699701289</v>
      </c>
      <c r="I50" s="45">
        <v>1.8425080876320092</v>
      </c>
      <c r="J50" s="45">
        <v>2.3711601346846352</v>
      </c>
      <c r="K50" s="46">
        <v>2.7080151369199856</v>
      </c>
      <c r="M50" s="18" t="b">
        <f t="shared" si="0"/>
        <v>1</v>
      </c>
      <c r="N50" s="17" t="b">
        <f t="shared" si="1"/>
        <v>1</v>
      </c>
      <c r="U50" s="18" t="b">
        <f t="shared" si="2"/>
        <v>1</v>
      </c>
      <c r="V50" s="18">
        <f t="shared" si="3"/>
        <v>1.1344840570792432</v>
      </c>
      <c r="W50" s="18">
        <f t="shared" si="4"/>
        <v>0.20221059665209595</v>
      </c>
    </row>
    <row r="51" spans="1:23" x14ac:dyDescent="0.25">
      <c r="A51" s="12" t="b">
        <v>1</v>
      </c>
      <c r="B51" s="44">
        <v>3.8260980733897427</v>
      </c>
      <c r="C51" s="45">
        <v>2.7412846909074435</v>
      </c>
      <c r="D51" s="45">
        <v>2.3948641499665699</v>
      </c>
      <c r="E51" s="45">
        <v>2.2822551776024858</v>
      </c>
      <c r="F51" s="45">
        <v>1.7699920648873846</v>
      </c>
      <c r="G51" s="45">
        <v>1.6122233949740663</v>
      </c>
      <c r="H51" s="45">
        <v>1.4358416092848114</v>
      </c>
      <c r="I51" s="45">
        <v>1.7027003163998731</v>
      </c>
      <c r="J51" s="45">
        <v>2.6852139492640257</v>
      </c>
      <c r="K51" s="46">
        <v>3.6136189754599291</v>
      </c>
      <c r="M51" s="18" t="str">
        <f t="shared" si="0"/>
        <v>JASON</v>
      </c>
      <c r="N51" s="17" t="b">
        <f t="shared" si="1"/>
        <v>0</v>
      </c>
      <c r="U51" s="18" t="str">
        <f t="shared" si="2"/>
        <v>JASON</v>
      </c>
      <c r="V51" s="18">
        <f t="shared" si="3"/>
        <v>1.4358416092848114</v>
      </c>
      <c r="W51" s="18">
        <f t="shared" si="4"/>
        <v>0.17638178568925489</v>
      </c>
    </row>
    <row r="52" spans="1:23" x14ac:dyDescent="0.25">
      <c r="A52" s="12" t="b">
        <v>1</v>
      </c>
      <c r="B52" s="44">
        <v>3.829679492106334</v>
      </c>
      <c r="C52" s="45">
        <v>3.0100728540927202</v>
      </c>
      <c r="D52" s="45">
        <v>2.3467906773202198</v>
      </c>
      <c r="E52" s="45">
        <v>2.0387906624547121</v>
      </c>
      <c r="F52" s="45">
        <v>1.8011148861644997</v>
      </c>
      <c r="G52" s="45">
        <v>2.4449036288688291</v>
      </c>
      <c r="H52" s="45">
        <v>2.5950006238603036</v>
      </c>
      <c r="I52" s="45">
        <v>2.655437559595311</v>
      </c>
      <c r="J52" s="45">
        <v>1.941756657348251</v>
      </c>
      <c r="K52" s="46">
        <v>3.2172835628799392</v>
      </c>
      <c r="M52" s="18" t="b">
        <f t="shared" si="0"/>
        <v>1</v>
      </c>
      <c r="N52" s="17" t="b">
        <f t="shared" si="1"/>
        <v>1</v>
      </c>
      <c r="U52" s="18" t="b">
        <f t="shared" si="2"/>
        <v>1</v>
      </c>
      <c r="V52" s="18">
        <f t="shared" si="3"/>
        <v>1.8011148861644997</v>
      </c>
      <c r="W52" s="18">
        <f t="shared" si="4"/>
        <v>0.14064177118375132</v>
      </c>
    </row>
    <row r="53" spans="1:23" x14ac:dyDescent="0.25">
      <c r="A53" s="12" t="b">
        <v>1</v>
      </c>
      <c r="B53" s="44">
        <v>2.3992979208864829</v>
      </c>
      <c r="C53" s="45">
        <v>2.0468251787502814</v>
      </c>
      <c r="D53" s="45">
        <v>1.5500309032302173</v>
      </c>
      <c r="E53" s="45">
        <v>1.7604320083298037</v>
      </c>
      <c r="F53" s="45">
        <v>1.3369519985270495</v>
      </c>
      <c r="G53" s="45">
        <v>2.0048496011789556</v>
      </c>
      <c r="H53" s="45">
        <v>2.1452261858082</v>
      </c>
      <c r="I53" s="45">
        <v>1.9543137610676613</v>
      </c>
      <c r="J53" s="45">
        <v>1.9127295994144871</v>
      </c>
      <c r="K53" s="46">
        <v>2.5657584981221331</v>
      </c>
      <c r="M53" s="18" t="b">
        <f t="shared" si="0"/>
        <v>1</v>
      </c>
      <c r="N53" s="17" t="b">
        <f t="shared" si="1"/>
        <v>1</v>
      </c>
      <c r="U53" s="18" t="b">
        <f t="shared" si="2"/>
        <v>1</v>
      </c>
      <c r="V53" s="18">
        <f t="shared" si="3"/>
        <v>1.3369519985270495</v>
      </c>
      <c r="W53" s="18">
        <f t="shared" si="4"/>
        <v>0.21307890470316782</v>
      </c>
    </row>
    <row r="54" spans="1:23" ht="15.75" thickBot="1" x14ac:dyDescent="0.3">
      <c r="A54" s="12" t="b">
        <v>1</v>
      </c>
      <c r="B54" s="44">
        <v>3.428156758293154</v>
      </c>
      <c r="C54" s="45">
        <v>2.7112268091944607</v>
      </c>
      <c r="D54" s="45">
        <v>2.3044849458002705</v>
      </c>
      <c r="E54" s="45">
        <v>2.1689040813625993</v>
      </c>
      <c r="F54" s="45">
        <v>1.0102465993444421</v>
      </c>
      <c r="G54" s="45">
        <v>2.5326976743001044</v>
      </c>
      <c r="H54" s="45">
        <v>2.4828049514318855</v>
      </c>
      <c r="I54" s="45">
        <v>2.5382146036072299</v>
      </c>
      <c r="J54" s="45">
        <v>1.631010883488675</v>
      </c>
      <c r="K54" s="46">
        <v>2.7789689789851386</v>
      </c>
      <c r="M54" s="18" t="b">
        <f t="shared" si="0"/>
        <v>1</v>
      </c>
      <c r="N54" s="17" t="b">
        <f t="shared" si="1"/>
        <v>1</v>
      </c>
      <c r="U54" s="18" t="b">
        <f t="shared" si="2"/>
        <v>1</v>
      </c>
      <c r="V54" s="18">
        <f t="shared" si="3"/>
        <v>1.0102465993444421</v>
      </c>
      <c r="W54" s="18">
        <f t="shared" si="4"/>
        <v>0.6207642841442329</v>
      </c>
    </row>
    <row r="55" spans="1:23" ht="15.75" thickBot="1" x14ac:dyDescent="0.3">
      <c r="A55" s="13" t="b">
        <v>1</v>
      </c>
      <c r="B55" s="47">
        <v>4.0217468216169703</v>
      </c>
      <c r="C55" s="48">
        <v>2.9486838935643873</v>
      </c>
      <c r="D55" s="48">
        <v>2.7157134098430631</v>
      </c>
      <c r="E55" s="48">
        <v>2.4241571666266304</v>
      </c>
      <c r="F55" s="48">
        <v>2.0949496563248977</v>
      </c>
      <c r="G55" s="48">
        <v>2.0424583900579867</v>
      </c>
      <c r="H55" s="48">
        <v>1.7094800187414965</v>
      </c>
      <c r="I55" s="48">
        <v>2.0719094061295116</v>
      </c>
      <c r="J55" s="48">
        <v>2.7916928487738257</v>
      </c>
      <c r="K55" s="49">
        <v>3.8684787403924368</v>
      </c>
      <c r="M55" s="19" t="str">
        <f t="shared" si="0"/>
        <v>JASON</v>
      </c>
      <c r="N55" s="21" t="b">
        <f t="shared" si="1"/>
        <v>0</v>
      </c>
      <c r="O55" s="30">
        <f>COUNTIF($N46:$N55,TRUE)/(10 - COUNTIF($N46:$N55,"#N/A"))</f>
        <v>0.8</v>
      </c>
      <c r="U55" s="19" t="str">
        <f t="shared" si="2"/>
        <v>JASON</v>
      </c>
      <c r="V55" s="19">
        <f t="shared" si="3"/>
        <v>1.7094800187414965</v>
      </c>
      <c r="W55" s="19">
        <f t="shared" si="4"/>
        <v>0.33297837131649022</v>
      </c>
    </row>
    <row r="56" spans="1:23" x14ac:dyDescent="0.25">
      <c r="A56" s="11" t="s">
        <v>67</v>
      </c>
      <c r="B56" s="41">
        <v>3.1751427840546302</v>
      </c>
      <c r="C56" s="42">
        <v>1.6726139300157654</v>
      </c>
      <c r="D56" s="42">
        <v>2.7538535199315737</v>
      </c>
      <c r="E56" s="42">
        <v>2.8512380713032854</v>
      </c>
      <c r="F56" s="42">
        <v>2.4241077263701212</v>
      </c>
      <c r="G56" s="42">
        <v>1.0151394909946516</v>
      </c>
      <c r="H56" s="42">
        <v>1.6262935622342733</v>
      </c>
      <c r="I56" s="42">
        <v>1.3770878659676908</v>
      </c>
      <c r="J56" s="42">
        <v>2.5653720136440734</v>
      </c>
      <c r="K56" s="43">
        <v>2.4722192302863397</v>
      </c>
      <c r="M56" s="16" t="str">
        <f t="shared" si="0"/>
        <v>TRUMPET</v>
      </c>
      <c r="N56" s="20" t="b">
        <f t="shared" si="1"/>
        <v>1</v>
      </c>
      <c r="U56" s="16" t="str">
        <f t="shared" si="2"/>
        <v>TRUMPET</v>
      </c>
      <c r="V56" s="16">
        <f t="shared" si="3"/>
        <v>1.0151394909946516</v>
      </c>
      <c r="W56" s="16">
        <f t="shared" si="4"/>
        <v>0.36194837497303922</v>
      </c>
    </row>
    <row r="57" spans="1:23" x14ac:dyDescent="0.25">
      <c r="A57" s="12" t="s">
        <v>67</v>
      </c>
      <c r="B57" s="44">
        <v>3.1991100191372297</v>
      </c>
      <c r="C57" s="45">
        <v>1.5040452623274534</v>
      </c>
      <c r="D57" s="45">
        <v>2.0286953809424171</v>
      </c>
      <c r="E57" s="45">
        <v>2.484414399415984</v>
      </c>
      <c r="F57" s="45">
        <v>1.8446195640420497</v>
      </c>
      <c r="G57" s="45">
        <v>1.1320108155084945</v>
      </c>
      <c r="H57" s="45">
        <v>1.5683644965527974</v>
      </c>
      <c r="I57" s="45">
        <v>1.2658109223017753</v>
      </c>
      <c r="J57" s="45">
        <v>2.4104368171023767</v>
      </c>
      <c r="K57" s="46">
        <v>1.8656402070086942</v>
      </c>
      <c r="M57" s="18" t="str">
        <f t="shared" si="0"/>
        <v>TRUMPET</v>
      </c>
      <c r="N57" s="17" t="b">
        <f t="shared" si="1"/>
        <v>1</v>
      </c>
      <c r="U57" s="18" t="str">
        <f t="shared" si="2"/>
        <v>TRUMPET</v>
      </c>
      <c r="V57" s="18">
        <f t="shared" si="3"/>
        <v>1.1320108155084945</v>
      </c>
      <c r="W57" s="18">
        <f t="shared" si="4"/>
        <v>0.1338001067932808</v>
      </c>
    </row>
    <row r="58" spans="1:23" x14ac:dyDescent="0.25">
      <c r="A58" s="12" t="s">
        <v>67</v>
      </c>
      <c r="B58" s="44">
        <v>3.5859688590272634</v>
      </c>
      <c r="C58" s="45">
        <v>1.9845579130860562</v>
      </c>
      <c r="D58" s="45">
        <v>2.0199784418212885</v>
      </c>
      <c r="E58" s="45">
        <v>2.7782111889062375</v>
      </c>
      <c r="F58" s="45">
        <v>2.2030919464503169</v>
      </c>
      <c r="G58" s="45">
        <v>0.33058929023606165</v>
      </c>
      <c r="H58" s="45">
        <v>0.92237793808115842</v>
      </c>
      <c r="I58" s="45">
        <v>0.62171873523244392</v>
      </c>
      <c r="J58" s="45">
        <v>2.5796901644666654</v>
      </c>
      <c r="K58" s="46">
        <v>2.4410354210116485</v>
      </c>
      <c r="M58" s="18" t="str">
        <f t="shared" si="0"/>
        <v>TRUMPET</v>
      </c>
      <c r="N58" s="17" t="b">
        <f t="shared" si="1"/>
        <v>1</v>
      </c>
      <c r="U58" s="18" t="str">
        <f t="shared" si="2"/>
        <v>TRUMPET</v>
      </c>
      <c r="V58" s="18">
        <f t="shared" si="3"/>
        <v>0.33058929023606165</v>
      </c>
      <c r="W58" s="18">
        <f t="shared" si="4"/>
        <v>0.29112944499638227</v>
      </c>
    </row>
    <row r="59" spans="1:23" x14ac:dyDescent="0.25">
      <c r="A59" s="12" t="s">
        <v>67</v>
      </c>
      <c r="B59" s="44">
        <v>3.4318716110748628</v>
      </c>
      <c r="C59" s="45">
        <v>1.8421575014794036</v>
      </c>
      <c r="D59" s="45">
        <v>2.8907506804510961</v>
      </c>
      <c r="E59" s="45">
        <v>3.1969447373512256</v>
      </c>
      <c r="F59" s="45">
        <v>2.9538630043645071</v>
      </c>
      <c r="G59" s="45">
        <v>1.2351431935639097</v>
      </c>
      <c r="H59" s="45">
        <v>1.2426136889719495</v>
      </c>
      <c r="I59" s="45">
        <v>1.1935761752145253</v>
      </c>
      <c r="J59" s="45">
        <v>2.8124986537707586</v>
      </c>
      <c r="K59" s="46">
        <v>3.0111318033850898</v>
      </c>
      <c r="M59" s="18" t="str">
        <f t="shared" si="0"/>
        <v>SCOTT</v>
      </c>
      <c r="N59" s="17" t="b">
        <f t="shared" si="1"/>
        <v>0</v>
      </c>
      <c r="U59" s="18" t="str">
        <f t="shared" si="2"/>
        <v>SCOTT</v>
      </c>
      <c r="V59" s="18">
        <f t="shared" si="3"/>
        <v>1.1935761752145253</v>
      </c>
      <c r="W59" s="18">
        <f t="shared" si="4"/>
        <v>4.1567018349384366E-2</v>
      </c>
    </row>
    <row r="60" spans="1:23" x14ac:dyDescent="0.25">
      <c r="A60" s="12" t="s">
        <v>67</v>
      </c>
      <c r="B60" s="44">
        <v>3.1726960097345898</v>
      </c>
      <c r="C60" s="45">
        <v>1.9909831502721702</v>
      </c>
      <c r="D60" s="45">
        <v>1.9726671454508204</v>
      </c>
      <c r="E60" s="45">
        <v>3.1827468689736014</v>
      </c>
      <c r="F60" s="45">
        <v>2.3193703144076654</v>
      </c>
      <c r="G60" s="45">
        <v>1.3747937306451909</v>
      </c>
      <c r="H60" s="45">
        <v>1.9160059924338371</v>
      </c>
      <c r="I60" s="45">
        <v>1.3629440398798001</v>
      </c>
      <c r="J60" s="45">
        <v>2.8525927837886251</v>
      </c>
      <c r="K60" s="46">
        <v>2.4583663541140832</v>
      </c>
      <c r="M60" s="18" t="str">
        <f t="shared" si="0"/>
        <v>SCOTT</v>
      </c>
      <c r="N60" s="17" t="b">
        <f t="shared" si="1"/>
        <v>0</v>
      </c>
      <c r="U60" s="18" t="str">
        <f t="shared" si="2"/>
        <v>SCOTT</v>
      </c>
      <c r="V60" s="18">
        <f t="shared" si="3"/>
        <v>1.3629440398798001</v>
      </c>
      <c r="W60" s="18">
        <f t="shared" si="4"/>
        <v>1.1849690765390886E-2</v>
      </c>
    </row>
    <row r="61" spans="1:23" x14ac:dyDescent="0.25">
      <c r="A61" s="12" t="s">
        <v>67</v>
      </c>
      <c r="B61" s="44">
        <v>2.8973979298870107</v>
      </c>
      <c r="C61" s="45">
        <v>2.0862359357199338</v>
      </c>
      <c r="D61" s="45">
        <v>1.9200261963392093</v>
      </c>
      <c r="E61" s="45">
        <v>2.1646245960815462</v>
      </c>
      <c r="F61" s="45">
        <v>1.8637749047411265</v>
      </c>
      <c r="G61" s="45">
        <v>1.6912096310542672</v>
      </c>
      <c r="H61" s="45">
        <v>2.1468844768970565</v>
      </c>
      <c r="I61" s="45">
        <v>1.6885639330545708</v>
      </c>
      <c r="J61" s="45">
        <v>2.2983286748288756</v>
      </c>
      <c r="K61" s="46">
        <v>2.6668881591183133</v>
      </c>
      <c r="M61" s="18" t="str">
        <f t="shared" si="0"/>
        <v>SCOTT</v>
      </c>
      <c r="N61" s="17" t="b">
        <f t="shared" si="1"/>
        <v>0</v>
      </c>
      <c r="U61" s="18" t="str">
        <f t="shared" si="2"/>
        <v>SCOTT</v>
      </c>
      <c r="V61" s="18">
        <f t="shared" si="3"/>
        <v>1.6885639330545708</v>
      </c>
      <c r="W61" s="18">
        <f t="shared" si="4"/>
        <v>2.6456979996964947E-3</v>
      </c>
    </row>
    <row r="62" spans="1:23" x14ac:dyDescent="0.25">
      <c r="A62" s="12" t="s">
        <v>67</v>
      </c>
      <c r="B62" s="44">
        <v>2.921283445407556</v>
      </c>
      <c r="C62" s="45">
        <v>1.5672496054467817</v>
      </c>
      <c r="D62" s="45">
        <v>2.0995084045277808</v>
      </c>
      <c r="E62" s="45">
        <v>2.5482800985639189</v>
      </c>
      <c r="F62" s="45">
        <v>2.2057286942948835</v>
      </c>
      <c r="G62" s="45">
        <v>1.4453911611059755</v>
      </c>
      <c r="H62" s="45">
        <v>1.8811570974305292</v>
      </c>
      <c r="I62" s="45">
        <v>1.4353890362099593</v>
      </c>
      <c r="J62" s="45">
        <v>2.262898453036807</v>
      </c>
      <c r="K62" s="46">
        <v>2.2462138777795464</v>
      </c>
      <c r="M62" s="18" t="str">
        <f t="shared" si="0"/>
        <v>SCOTT</v>
      </c>
      <c r="N62" s="17" t="b">
        <f t="shared" si="1"/>
        <v>0</v>
      </c>
      <c r="U62" s="18" t="str">
        <f t="shared" si="2"/>
        <v>SCOTT</v>
      </c>
      <c r="V62" s="18">
        <f t="shared" si="3"/>
        <v>1.4353890362099593</v>
      </c>
      <c r="W62" s="18">
        <f t="shared" si="4"/>
        <v>1.0002124896016262E-2</v>
      </c>
    </row>
    <row r="63" spans="1:23" x14ac:dyDescent="0.25">
      <c r="A63" s="12" t="s">
        <v>67</v>
      </c>
      <c r="B63" s="44">
        <v>3.3897370650433301</v>
      </c>
      <c r="C63" s="45">
        <v>2.5116532783295158</v>
      </c>
      <c r="D63" s="45">
        <v>1.8951178013373227</v>
      </c>
      <c r="E63" s="45">
        <v>2.6352305742682631</v>
      </c>
      <c r="F63" s="45">
        <v>2.4640871967064397</v>
      </c>
      <c r="G63" s="45">
        <v>1.9171182031993641</v>
      </c>
      <c r="H63" s="45">
        <v>2.4086970449002858</v>
      </c>
      <c r="I63" s="45">
        <v>2.0611831754838352</v>
      </c>
      <c r="J63" s="45">
        <v>2.4975190100180393</v>
      </c>
      <c r="K63" s="46">
        <v>2.3567100736129394</v>
      </c>
      <c r="M63" s="18" t="str">
        <f t="shared" si="0"/>
        <v>BLUE</v>
      </c>
      <c r="N63" s="17" t="b">
        <f t="shared" si="1"/>
        <v>0</v>
      </c>
      <c r="U63" s="18" t="str">
        <f t="shared" si="2"/>
        <v>BLUE</v>
      </c>
      <c r="V63" s="18">
        <f t="shared" si="3"/>
        <v>1.8951178013373227</v>
      </c>
      <c r="W63" s="18">
        <f t="shared" si="4"/>
        <v>2.2000401862041441E-2</v>
      </c>
    </row>
    <row r="64" spans="1:23" ht="15.75" thickBot="1" x14ac:dyDescent="0.3">
      <c r="A64" s="12" t="s">
        <v>67</v>
      </c>
      <c r="B64" s="44">
        <v>3.680729955435047</v>
      </c>
      <c r="C64" s="45">
        <v>2.4229349168735062</v>
      </c>
      <c r="D64" s="45">
        <v>2.5996549654886398</v>
      </c>
      <c r="E64" s="45">
        <v>2.8554888129462492</v>
      </c>
      <c r="F64" s="45">
        <v>2.4193480200250397</v>
      </c>
      <c r="G64" s="45">
        <v>2.0499798057977987</v>
      </c>
      <c r="H64" s="45">
        <v>2.3989736374328463</v>
      </c>
      <c r="I64" s="45">
        <v>2.2231662318335714</v>
      </c>
      <c r="J64" s="45">
        <v>2.4915430534148317</v>
      </c>
      <c r="K64" s="46">
        <v>2.5894972914745278</v>
      </c>
      <c r="M64" s="18" t="str">
        <f t="shared" si="0"/>
        <v>TRUMPET</v>
      </c>
      <c r="N64" s="17" t="b">
        <f t="shared" si="1"/>
        <v>1</v>
      </c>
      <c r="U64" s="18" t="str">
        <f t="shared" si="2"/>
        <v>TRUMPET</v>
      </c>
      <c r="V64" s="18">
        <f t="shared" si="3"/>
        <v>2.0499798057977987</v>
      </c>
      <c r="W64" s="18">
        <f t="shared" si="4"/>
        <v>0.17318642603577272</v>
      </c>
    </row>
    <row r="65" spans="1:23" ht="15.75" thickBot="1" x14ac:dyDescent="0.3">
      <c r="A65" s="13" t="s">
        <v>67</v>
      </c>
      <c r="B65" s="47">
        <v>3.2650719955453242</v>
      </c>
      <c r="C65" s="48">
        <v>1.5543957934915045</v>
      </c>
      <c r="D65" s="48">
        <v>2.3260283983243375</v>
      </c>
      <c r="E65" s="48">
        <v>2.6314038605363015</v>
      </c>
      <c r="F65" s="48">
        <v>2.339262442176298</v>
      </c>
      <c r="G65" s="48">
        <v>0.94598924987460586</v>
      </c>
      <c r="H65" s="48">
        <v>1.3813346348438669</v>
      </c>
      <c r="I65" s="48">
        <v>1.1244688437941117</v>
      </c>
      <c r="J65" s="48">
        <v>2.6320087104402208</v>
      </c>
      <c r="K65" s="49">
        <v>2.1627029322286138</v>
      </c>
      <c r="M65" s="19" t="str">
        <f t="shared" si="0"/>
        <v>TRUMPET</v>
      </c>
      <c r="N65" s="21" t="b">
        <f t="shared" si="1"/>
        <v>1</v>
      </c>
      <c r="O65" s="30">
        <f>COUNTIF($N56:$N65,TRUE)/(10 - COUNTIF($N56:$N65,"#N/A"))</f>
        <v>0.5</v>
      </c>
      <c r="U65" s="19" t="str">
        <f t="shared" si="2"/>
        <v>TRUMPET</v>
      </c>
      <c r="V65" s="19">
        <f t="shared" si="3"/>
        <v>0.94598924987460586</v>
      </c>
      <c r="W65" s="19">
        <f t="shared" si="4"/>
        <v>0.17847959391950585</v>
      </c>
    </row>
    <row r="66" spans="1:23" x14ac:dyDescent="0.25">
      <c r="A66" s="11" t="s">
        <v>68</v>
      </c>
      <c r="B66" s="41">
        <v>1.819587798233361</v>
      </c>
      <c r="C66" s="42">
        <v>1.3562311966930478</v>
      </c>
      <c r="D66" s="42">
        <v>2.1994373993054248</v>
      </c>
      <c r="E66" s="42">
        <v>2.3043578137625929</v>
      </c>
      <c r="F66" s="42">
        <v>1.8246704159817773</v>
      </c>
      <c r="G66" s="42">
        <v>2.2043527363393931</v>
      </c>
      <c r="H66" s="42">
        <v>1.4509370230711545</v>
      </c>
      <c r="I66" s="42">
        <v>1.9716675154084731</v>
      </c>
      <c r="J66" s="42">
        <v>1.4487006883976166</v>
      </c>
      <c r="K66" s="43">
        <v>1.8111523524547095</v>
      </c>
      <c r="M66" s="16" t="str">
        <f t="shared" si="0"/>
        <v>MISSISSIPPI</v>
      </c>
      <c r="N66" s="20" t="b">
        <f t="shared" si="1"/>
        <v>0</v>
      </c>
      <c r="U66" s="16" t="str">
        <f t="shared" si="2"/>
        <v>MISSISSIPPI</v>
      </c>
      <c r="V66" s="16">
        <f t="shared" si="3"/>
        <v>1.3562311966930478</v>
      </c>
      <c r="W66" s="16">
        <f t="shared" si="4"/>
        <v>9.2469491704568751E-2</v>
      </c>
    </row>
    <row r="67" spans="1:23" x14ac:dyDescent="0.25">
      <c r="A67" s="12" t="s">
        <v>68</v>
      </c>
      <c r="B67" s="44">
        <v>1.9497960248375517</v>
      </c>
      <c r="C67" s="45">
        <v>1.1160195743243739</v>
      </c>
      <c r="D67" s="45">
        <v>1.9004293330144026</v>
      </c>
      <c r="E67" s="45">
        <v>2.2418672118381293</v>
      </c>
      <c r="F67" s="45">
        <v>1.7686709245218242</v>
      </c>
      <c r="G67" s="45">
        <v>1.9016525568533729</v>
      </c>
      <c r="H67" s="45">
        <v>1.052772490733914</v>
      </c>
      <c r="I67" s="45">
        <v>1.6091424872363571</v>
      </c>
      <c r="J67" s="45">
        <v>1.5008425425205763</v>
      </c>
      <c r="K67" s="46">
        <v>1.8366159907346566</v>
      </c>
      <c r="M67" s="18" t="str">
        <f t="shared" si="0"/>
        <v>JASON</v>
      </c>
      <c r="N67" s="17" t="b">
        <f t="shared" si="1"/>
        <v>1</v>
      </c>
      <c r="U67" s="18" t="str">
        <f t="shared" si="2"/>
        <v>JASON</v>
      </c>
      <c r="V67" s="18">
        <f t="shared" si="3"/>
        <v>1.052772490733914</v>
      </c>
      <c r="W67" s="18">
        <f t="shared" si="4"/>
        <v>6.324708359045994E-2</v>
      </c>
    </row>
    <row r="68" spans="1:23" x14ac:dyDescent="0.25">
      <c r="A68" s="12" t="s">
        <v>68</v>
      </c>
      <c r="B68" s="44">
        <v>2.6512195989052629</v>
      </c>
      <c r="C68" s="45">
        <v>1.338398547303824</v>
      </c>
      <c r="D68" s="45">
        <v>2.5537111678983968</v>
      </c>
      <c r="E68" s="45">
        <v>2.8264128482217248</v>
      </c>
      <c r="F68" s="45">
        <v>1.9500357369836039</v>
      </c>
      <c r="G68" s="45">
        <v>0.97172927178387047</v>
      </c>
      <c r="H68" s="45">
        <v>0.59202968689501068</v>
      </c>
      <c r="I68" s="45">
        <v>0.791967007081533</v>
      </c>
      <c r="J68" s="45">
        <v>2.3791165011013033</v>
      </c>
      <c r="K68" s="46">
        <v>2.396754806694565</v>
      </c>
      <c r="M68" s="18" t="str">
        <f t="shared" si="0"/>
        <v>JASON</v>
      </c>
      <c r="N68" s="17" t="b">
        <f t="shared" si="1"/>
        <v>1</v>
      </c>
      <c r="U68" s="18" t="str">
        <f t="shared" si="2"/>
        <v>JASON</v>
      </c>
      <c r="V68" s="18">
        <f t="shared" si="3"/>
        <v>0.59202968689501068</v>
      </c>
      <c r="W68" s="18">
        <f t="shared" si="4"/>
        <v>0.19993732018652233</v>
      </c>
    </row>
    <row r="69" spans="1:23" x14ac:dyDescent="0.25">
      <c r="A69" s="12" t="s">
        <v>68</v>
      </c>
      <c r="B69" s="44">
        <v>2.1343897093141257</v>
      </c>
      <c r="C69" s="45">
        <v>1.1435743163135081</v>
      </c>
      <c r="D69" s="45">
        <v>1.8817034282894731</v>
      </c>
      <c r="E69" s="45">
        <v>2.1012448847134264</v>
      </c>
      <c r="F69" s="45">
        <v>1.568678862923113</v>
      </c>
      <c r="G69" s="45">
        <v>1.8211610406856207</v>
      </c>
      <c r="H69" s="45">
        <v>1.3583146205067931</v>
      </c>
      <c r="I69" s="45">
        <v>1.5359292044058295</v>
      </c>
      <c r="J69" s="45">
        <v>1.6192680131516892</v>
      </c>
      <c r="K69" s="46">
        <v>1.8414050952507053</v>
      </c>
      <c r="M69" s="18" t="str">
        <f t="shared" si="0"/>
        <v>MISSISSIPPI</v>
      </c>
      <c r="N69" s="17" t="b">
        <f t="shared" si="1"/>
        <v>0</v>
      </c>
      <c r="U69" s="18" t="str">
        <f t="shared" si="2"/>
        <v>MISSISSIPPI</v>
      </c>
      <c r="V69" s="18">
        <f t="shared" si="3"/>
        <v>1.1435743163135081</v>
      </c>
      <c r="W69" s="18">
        <f t="shared" si="4"/>
        <v>0.21474030419328494</v>
      </c>
    </row>
    <row r="70" spans="1:23" x14ac:dyDescent="0.25">
      <c r="A70" s="12" t="s">
        <v>68</v>
      </c>
      <c r="B70" s="44">
        <v>3.1032975853628955</v>
      </c>
      <c r="C70" s="45">
        <v>2.516699729798288</v>
      </c>
      <c r="D70" s="45">
        <v>3.4395013884864518</v>
      </c>
      <c r="E70" s="45">
        <v>2.9660500704967392</v>
      </c>
      <c r="F70" s="45">
        <v>2.6632516000251076</v>
      </c>
      <c r="G70" s="45">
        <v>2.7145957823501008</v>
      </c>
      <c r="H70" s="45">
        <v>2.1658596498791689</v>
      </c>
      <c r="I70" s="45">
        <v>2.1406726571019137</v>
      </c>
      <c r="J70" s="45">
        <v>2.5271499175026015</v>
      </c>
      <c r="K70" s="46">
        <v>3.2525960616024419</v>
      </c>
      <c r="M70" s="18" t="str">
        <f t="shared" ref="M70:M105" si="5">INDEX($B$5:$K$5,MATCH(MIN($B70:$K70),$B70:$K70,0))</f>
        <v>SCOTT</v>
      </c>
      <c r="N70" s="17" t="b">
        <f t="shared" ref="N70:N105" si="6">$M70 = $A70</f>
        <v>0</v>
      </c>
      <c r="U70" s="18" t="str">
        <f t="shared" ref="U70:U105" si="7">INDEX($B$5:$K$5,MATCH(MIN($B70:$K70),$B70:$K70,0))</f>
        <v>SCOTT</v>
      </c>
      <c r="V70" s="18">
        <f t="shared" si="3"/>
        <v>2.1406726571019137</v>
      </c>
      <c r="W70" s="18">
        <f t="shared" si="4"/>
        <v>2.5186992777255224E-2</v>
      </c>
    </row>
    <row r="71" spans="1:23" x14ac:dyDescent="0.25">
      <c r="A71" s="12" t="s">
        <v>68</v>
      </c>
      <c r="B71" s="44">
        <v>3.1254481237782574</v>
      </c>
      <c r="C71" s="45">
        <v>2.7964606855504575</v>
      </c>
      <c r="D71" s="45">
        <v>3.1336267205847652</v>
      </c>
      <c r="E71" s="45">
        <v>2.8125236260794368</v>
      </c>
      <c r="F71" s="45">
        <v>2.8558966959712926</v>
      </c>
      <c r="G71" s="45">
        <v>3.6703370252348728</v>
      </c>
      <c r="H71" s="45">
        <v>3.0792476259085602</v>
      </c>
      <c r="I71" s="45">
        <v>3.2848294266972484</v>
      </c>
      <c r="J71" s="45">
        <v>2.1982845548719476</v>
      </c>
      <c r="K71" s="46">
        <v>3.1666229360386984</v>
      </c>
      <c r="M71" s="18" t="str">
        <f t="shared" si="5"/>
        <v>DAVE</v>
      </c>
      <c r="N71" s="17" t="b">
        <f t="shared" si="6"/>
        <v>0</v>
      </c>
      <c r="U71" s="18" t="str">
        <f t="shared" si="7"/>
        <v>DAVE</v>
      </c>
      <c r="V71" s="18">
        <f t="shared" ref="V71:V105" si="8">MIN(B71:K71)</f>
        <v>2.1982845548719476</v>
      </c>
      <c r="W71" s="18">
        <f t="shared" ref="W71:W105" si="9">SMALL(B71:K71,2)-V71</f>
        <v>0.59817613067850983</v>
      </c>
    </row>
    <row r="72" spans="1:23" x14ac:dyDescent="0.25">
      <c r="A72" s="12" t="s">
        <v>68</v>
      </c>
      <c r="B72" s="44">
        <v>2.4058831282608208</v>
      </c>
      <c r="C72" s="45">
        <v>1.2805471619663016</v>
      </c>
      <c r="D72" s="45">
        <v>2.1482386668848767</v>
      </c>
      <c r="E72" s="45">
        <v>2.575630556781662</v>
      </c>
      <c r="F72" s="45">
        <v>1.6907819937540696</v>
      </c>
      <c r="G72" s="45">
        <v>1.2375174268714444</v>
      </c>
      <c r="H72" s="45">
        <v>0.97876912453484244</v>
      </c>
      <c r="I72" s="45">
        <v>1.1604213361504931</v>
      </c>
      <c r="J72" s="45">
        <v>2.0567259239322451</v>
      </c>
      <c r="K72" s="46">
        <v>1.6243287702812237</v>
      </c>
      <c r="M72" s="18" t="str">
        <f t="shared" si="5"/>
        <v>JASON</v>
      </c>
      <c r="N72" s="17" t="b">
        <f t="shared" si="6"/>
        <v>1</v>
      </c>
      <c r="U72" s="18" t="str">
        <f t="shared" si="7"/>
        <v>JASON</v>
      </c>
      <c r="V72" s="18">
        <f t="shared" si="8"/>
        <v>0.97876912453484244</v>
      </c>
      <c r="W72" s="18">
        <f t="shared" si="9"/>
        <v>0.1816522116156507</v>
      </c>
    </row>
    <row r="73" spans="1:23" x14ac:dyDescent="0.25">
      <c r="A73" s="12" t="s">
        <v>68</v>
      </c>
      <c r="B73" s="44">
        <v>2.4638512925688607</v>
      </c>
      <c r="C73" s="45">
        <v>1.2731254120991933</v>
      </c>
      <c r="D73" s="45">
        <v>1.8473618791786892</v>
      </c>
      <c r="E73" s="45">
        <v>2.161882499176198</v>
      </c>
      <c r="F73" s="45">
        <v>1.3909122253628805</v>
      </c>
      <c r="G73" s="45">
        <v>1.3774599276394262</v>
      </c>
      <c r="H73" s="45">
        <v>0.99612648652057556</v>
      </c>
      <c r="I73" s="45">
        <v>1.3641750073721983</v>
      </c>
      <c r="J73" s="45">
        <v>1.5705715197308596</v>
      </c>
      <c r="K73" s="46">
        <v>1.7864427480428842</v>
      </c>
      <c r="M73" s="18" t="str">
        <f t="shared" si="5"/>
        <v>JASON</v>
      </c>
      <c r="N73" s="17" t="b">
        <f t="shared" si="6"/>
        <v>1</v>
      </c>
      <c r="U73" s="18" t="str">
        <f t="shared" si="7"/>
        <v>JASON</v>
      </c>
      <c r="V73" s="18">
        <f t="shared" si="8"/>
        <v>0.99612648652057556</v>
      </c>
      <c r="W73" s="18">
        <f t="shared" si="9"/>
        <v>0.27699892557861772</v>
      </c>
    </row>
    <row r="74" spans="1:23" ht="15.75" thickBot="1" x14ac:dyDescent="0.3">
      <c r="A74" s="12" t="s">
        <v>68</v>
      </c>
      <c r="B74" s="44">
        <v>2.9401870837434019</v>
      </c>
      <c r="C74" s="45">
        <v>2.2969103292942332</v>
      </c>
      <c r="D74" s="45">
        <v>2.7167713109816445</v>
      </c>
      <c r="E74" s="45">
        <v>2.8036998655180962</v>
      </c>
      <c r="F74" s="45">
        <v>3.0224638396166723</v>
      </c>
      <c r="G74" s="45">
        <v>2.0028810414474036</v>
      </c>
      <c r="H74" s="45">
        <v>1.4339328532957043</v>
      </c>
      <c r="I74" s="45">
        <v>1.8390541591610159</v>
      </c>
      <c r="J74" s="45">
        <v>2.389798686267576</v>
      </c>
      <c r="K74" s="46">
        <v>3.5677779524501942</v>
      </c>
      <c r="M74" s="18" t="str">
        <f t="shared" si="5"/>
        <v>JASON</v>
      </c>
      <c r="N74" s="17" t="b">
        <f t="shared" si="6"/>
        <v>1</v>
      </c>
      <c r="U74" s="18" t="str">
        <f t="shared" si="7"/>
        <v>JASON</v>
      </c>
      <c r="V74" s="18">
        <f t="shared" si="8"/>
        <v>1.4339328532957043</v>
      </c>
      <c r="W74" s="18">
        <f t="shared" si="9"/>
        <v>0.40512130586531159</v>
      </c>
    </row>
    <row r="75" spans="1:23" ht="15.75" thickBot="1" x14ac:dyDescent="0.3">
      <c r="A75" s="13" t="s">
        <v>68</v>
      </c>
      <c r="B75" s="47">
        <v>2.4583208771360718</v>
      </c>
      <c r="C75" s="48">
        <v>1.9140855363924856</v>
      </c>
      <c r="D75" s="48">
        <v>2.3465069418409028</v>
      </c>
      <c r="E75" s="48">
        <v>2.4826109785486108</v>
      </c>
      <c r="F75" s="48">
        <v>1.9416286293936835</v>
      </c>
      <c r="G75" s="48">
        <v>2.0204813098668</v>
      </c>
      <c r="H75" s="48">
        <v>1.5891420026309961</v>
      </c>
      <c r="I75" s="48">
        <v>1.8764798877365005</v>
      </c>
      <c r="J75" s="48">
        <v>2.2331458023879023</v>
      </c>
      <c r="K75" s="49">
        <v>2.3798990741962305</v>
      </c>
      <c r="M75" s="19" t="str">
        <f t="shared" si="5"/>
        <v>JASON</v>
      </c>
      <c r="N75" s="21" t="b">
        <f t="shared" si="6"/>
        <v>1</v>
      </c>
      <c r="O75" s="30">
        <f>COUNTIF($N66:$N75,TRUE)/(10 - COUNTIF($N66:$N75,"#N/A"))</f>
        <v>0.6</v>
      </c>
      <c r="U75" s="19" t="str">
        <f t="shared" si="7"/>
        <v>JASON</v>
      </c>
      <c r="V75" s="19">
        <f t="shared" si="8"/>
        <v>1.5891420026309961</v>
      </c>
      <c r="W75" s="19">
        <f t="shared" si="9"/>
        <v>0.2873378851055044</v>
      </c>
    </row>
    <row r="76" spans="1:23" x14ac:dyDescent="0.25">
      <c r="A76" s="11" t="s">
        <v>69</v>
      </c>
      <c r="B76" s="41">
        <v>3.6239476779770845</v>
      </c>
      <c r="C76" s="42">
        <v>2.4012362195710621</v>
      </c>
      <c r="D76" s="42">
        <v>2.3041241030439341</v>
      </c>
      <c r="E76" s="42">
        <v>2.8894141862661491</v>
      </c>
      <c r="F76" s="42">
        <v>2.2058500338578781</v>
      </c>
      <c r="G76" s="42">
        <v>0.49781604120087986</v>
      </c>
      <c r="H76" s="42">
        <v>1.2325273154641003</v>
      </c>
      <c r="I76" s="42">
        <v>0.29852932121679088</v>
      </c>
      <c r="J76" s="42">
        <v>2.5761697479950625</v>
      </c>
      <c r="K76" s="43">
        <v>2.7323485380089418</v>
      </c>
      <c r="M76" s="16" t="str">
        <f t="shared" si="5"/>
        <v>SCOTT</v>
      </c>
      <c r="N76" s="20" t="b">
        <f t="shared" si="6"/>
        <v>1</v>
      </c>
      <c r="U76" s="16" t="str">
        <f t="shared" si="7"/>
        <v>SCOTT</v>
      </c>
      <c r="V76" s="16">
        <f t="shared" si="8"/>
        <v>0.29852932121679088</v>
      </c>
      <c r="W76" s="16">
        <f t="shared" si="9"/>
        <v>0.19928671998408898</v>
      </c>
    </row>
    <row r="77" spans="1:23" x14ac:dyDescent="0.25">
      <c r="A77" s="12" t="s">
        <v>69</v>
      </c>
      <c r="B77" s="44">
        <v>3.3877444377975752</v>
      </c>
      <c r="C77" s="45">
        <v>2.1016114246425834</v>
      </c>
      <c r="D77" s="45">
        <v>2.2356862473555115</v>
      </c>
      <c r="E77" s="45">
        <v>2.8103308015853825</v>
      </c>
      <c r="F77" s="45">
        <v>2.1840739560088389</v>
      </c>
      <c r="G77" s="45">
        <v>0.39124775274078538</v>
      </c>
      <c r="H77" s="45">
        <v>0.97954713351659883</v>
      </c>
      <c r="I77" s="45">
        <v>0.19202608581985248</v>
      </c>
      <c r="J77" s="45">
        <v>2.4736330461078166</v>
      </c>
      <c r="K77" s="46">
        <v>2.5662835632438785</v>
      </c>
      <c r="M77" s="18" t="str">
        <f t="shared" si="5"/>
        <v>SCOTT</v>
      </c>
      <c r="N77" s="17" t="b">
        <f t="shared" si="6"/>
        <v>1</v>
      </c>
      <c r="U77" s="18" t="str">
        <f t="shared" si="7"/>
        <v>SCOTT</v>
      </c>
      <c r="V77" s="18">
        <f t="shared" si="8"/>
        <v>0.19202608581985248</v>
      </c>
      <c r="W77" s="18">
        <f t="shared" si="9"/>
        <v>0.1992216669209329</v>
      </c>
    </row>
    <row r="78" spans="1:23" x14ac:dyDescent="0.25">
      <c r="A78" s="12" t="s">
        <v>69</v>
      </c>
      <c r="B78" s="44">
        <v>3.4705460815344056</v>
      </c>
      <c r="C78" s="45">
        <v>2.1286480404018011</v>
      </c>
      <c r="D78" s="45">
        <v>2.3623336666300747</v>
      </c>
      <c r="E78" s="45">
        <v>2.8680652104540401</v>
      </c>
      <c r="F78" s="45">
        <v>2.2170462629358481</v>
      </c>
      <c r="G78" s="45">
        <v>0.45729580149555682</v>
      </c>
      <c r="H78" s="45">
        <v>1.0793204905530209</v>
      </c>
      <c r="I78" s="45">
        <v>0.24176105422216199</v>
      </c>
      <c r="J78" s="45">
        <v>2.5820735683641853</v>
      </c>
      <c r="K78" s="46">
        <v>2.6396737495930083</v>
      </c>
      <c r="M78" s="18" t="str">
        <f t="shared" si="5"/>
        <v>SCOTT</v>
      </c>
      <c r="N78" s="17" t="b">
        <f t="shared" si="6"/>
        <v>1</v>
      </c>
      <c r="U78" s="18" t="str">
        <f t="shared" si="7"/>
        <v>SCOTT</v>
      </c>
      <c r="V78" s="18">
        <f t="shared" si="8"/>
        <v>0.24176105422216199</v>
      </c>
      <c r="W78" s="18">
        <f t="shared" si="9"/>
        <v>0.21553474727339483</v>
      </c>
    </row>
    <row r="79" spans="1:23" x14ac:dyDescent="0.25">
      <c r="A79" s="12" t="s">
        <v>69</v>
      </c>
      <c r="B79" s="44">
        <v>2.8888225611546301</v>
      </c>
      <c r="C79" s="45">
        <v>1.672450958145399</v>
      </c>
      <c r="D79" s="45">
        <v>1.5842587093987985</v>
      </c>
      <c r="E79" s="45">
        <v>2.3365125646072684</v>
      </c>
      <c r="F79" s="45">
        <v>1.7360925417101338</v>
      </c>
      <c r="G79" s="45">
        <v>1.2263692663268617</v>
      </c>
      <c r="H79" s="45">
        <v>1.6152685522409411</v>
      </c>
      <c r="I79" s="45">
        <v>0.88162753281132977</v>
      </c>
      <c r="J79" s="45">
        <v>1.9472360368821846</v>
      </c>
      <c r="K79" s="46">
        <v>1.9023459522763106</v>
      </c>
      <c r="M79" s="18" t="str">
        <f t="shared" si="5"/>
        <v>SCOTT</v>
      </c>
      <c r="N79" s="17" t="b">
        <f t="shared" si="6"/>
        <v>1</v>
      </c>
      <c r="U79" s="18" t="str">
        <f t="shared" si="7"/>
        <v>SCOTT</v>
      </c>
      <c r="V79" s="18">
        <f t="shared" si="8"/>
        <v>0.88162753281132977</v>
      </c>
      <c r="W79" s="18">
        <f t="shared" si="9"/>
        <v>0.34474173351553195</v>
      </c>
    </row>
    <row r="80" spans="1:23" x14ac:dyDescent="0.25">
      <c r="A80" s="12" t="s">
        <v>69</v>
      </c>
      <c r="B80" s="44">
        <v>2.8621074429214231</v>
      </c>
      <c r="C80" s="45">
        <v>1.7250415241561894</v>
      </c>
      <c r="D80" s="45">
        <v>1.7406846892964936</v>
      </c>
      <c r="E80" s="45">
        <v>2.5509339834724538</v>
      </c>
      <c r="F80" s="45">
        <v>1.9067987475966772</v>
      </c>
      <c r="G80" s="45">
        <v>1.2354328835605592</v>
      </c>
      <c r="H80" s="45">
        <v>1.5401089976521356</v>
      </c>
      <c r="I80" s="45">
        <v>0.76952711587030842</v>
      </c>
      <c r="J80" s="45">
        <v>2.1428805737125023</v>
      </c>
      <c r="K80" s="46">
        <v>1.6906775765981013</v>
      </c>
      <c r="M80" s="18" t="str">
        <f t="shared" si="5"/>
        <v>SCOTT</v>
      </c>
      <c r="N80" s="17" t="b">
        <f t="shared" si="6"/>
        <v>1</v>
      </c>
      <c r="U80" s="18" t="str">
        <f t="shared" si="7"/>
        <v>SCOTT</v>
      </c>
      <c r="V80" s="18">
        <f t="shared" si="8"/>
        <v>0.76952711587030842</v>
      </c>
      <c r="W80" s="18">
        <f t="shared" si="9"/>
        <v>0.46590576769025083</v>
      </c>
    </row>
    <row r="81" spans="1:23" x14ac:dyDescent="0.25">
      <c r="A81" s="12" t="s">
        <v>69</v>
      </c>
      <c r="B81" s="44">
        <v>2.8595323435554665</v>
      </c>
      <c r="C81" s="45">
        <v>1.6677716847233564</v>
      </c>
      <c r="D81" s="45">
        <v>1.5759391321081573</v>
      </c>
      <c r="E81" s="45">
        <v>2.1466562230266018</v>
      </c>
      <c r="F81" s="45">
        <v>1.6956814388747239</v>
      </c>
      <c r="G81" s="45">
        <v>1.2491808640340425</v>
      </c>
      <c r="H81" s="45">
        <v>1.7578102962280242</v>
      </c>
      <c r="I81" s="45">
        <v>0.90755020145105292</v>
      </c>
      <c r="J81" s="45">
        <v>1.9706471140406763</v>
      </c>
      <c r="K81" s="46">
        <v>1.7478453956250115</v>
      </c>
      <c r="M81" s="18" t="str">
        <f t="shared" si="5"/>
        <v>SCOTT</v>
      </c>
      <c r="N81" s="17" t="b">
        <f t="shared" si="6"/>
        <v>1</v>
      </c>
      <c r="U81" s="18" t="str">
        <f t="shared" si="7"/>
        <v>SCOTT</v>
      </c>
      <c r="V81" s="18">
        <f t="shared" si="8"/>
        <v>0.90755020145105292</v>
      </c>
      <c r="W81" s="18">
        <f t="shared" si="9"/>
        <v>0.34163066258298957</v>
      </c>
    </row>
    <row r="82" spans="1:23" x14ac:dyDescent="0.25">
      <c r="A82" s="12" t="s">
        <v>69</v>
      </c>
      <c r="B82" s="44">
        <v>2.6488529595741825</v>
      </c>
      <c r="C82" s="45">
        <v>1.7871701241431879</v>
      </c>
      <c r="D82" s="45">
        <v>1.7247366665389854</v>
      </c>
      <c r="E82" s="45">
        <v>2.2115067189544235</v>
      </c>
      <c r="F82" s="45">
        <v>1.7676502331583634</v>
      </c>
      <c r="G82" s="45">
        <v>1.3226789542447728</v>
      </c>
      <c r="H82" s="45">
        <v>1.7494108562547457</v>
      </c>
      <c r="I82" s="45">
        <v>0.95914218234913029</v>
      </c>
      <c r="J82" s="45">
        <v>1.8036172156287302</v>
      </c>
      <c r="K82" s="46">
        <v>1.9991264496342374</v>
      </c>
      <c r="M82" s="18" t="str">
        <f t="shared" si="5"/>
        <v>SCOTT</v>
      </c>
      <c r="N82" s="17" t="b">
        <f t="shared" si="6"/>
        <v>1</v>
      </c>
      <c r="U82" s="18" t="str">
        <f t="shared" si="7"/>
        <v>SCOTT</v>
      </c>
      <c r="V82" s="18">
        <f t="shared" si="8"/>
        <v>0.95914218234913029</v>
      </c>
      <c r="W82" s="18">
        <f t="shared" si="9"/>
        <v>0.36353677189564249</v>
      </c>
    </row>
    <row r="83" spans="1:23" x14ac:dyDescent="0.25">
      <c r="A83" s="12" t="s">
        <v>69</v>
      </c>
      <c r="B83" s="44">
        <v>3.1417263005027856</v>
      </c>
      <c r="C83" s="45">
        <v>1.8147860881378008</v>
      </c>
      <c r="D83" s="45">
        <v>1.7116790155141226</v>
      </c>
      <c r="E83" s="45">
        <v>2.383461269387495</v>
      </c>
      <c r="F83" s="45">
        <v>1.6809834140189228</v>
      </c>
      <c r="G83" s="45">
        <v>1.4164968207416664</v>
      </c>
      <c r="H83" s="45">
        <v>1.7094843792433974</v>
      </c>
      <c r="I83" s="45">
        <v>1.0925553947656277</v>
      </c>
      <c r="J83" s="45">
        <v>2.2354293022578098</v>
      </c>
      <c r="K83" s="46">
        <v>1.8336602074910457</v>
      </c>
      <c r="M83" s="18" t="str">
        <f t="shared" si="5"/>
        <v>SCOTT</v>
      </c>
      <c r="N83" s="17" t="b">
        <f t="shared" si="6"/>
        <v>1</v>
      </c>
      <c r="U83" s="18" t="str">
        <f t="shared" si="7"/>
        <v>SCOTT</v>
      </c>
      <c r="V83" s="18">
        <f t="shared" si="8"/>
        <v>1.0925553947656277</v>
      </c>
      <c r="W83" s="18">
        <f t="shared" si="9"/>
        <v>0.3239414259760387</v>
      </c>
    </row>
    <row r="84" spans="1:23" ht="15.75" thickBot="1" x14ac:dyDescent="0.3">
      <c r="A84" s="12" t="s">
        <v>69</v>
      </c>
      <c r="B84" s="44">
        <v>3.4427691715415563</v>
      </c>
      <c r="C84" s="45">
        <v>1.9595798306703567</v>
      </c>
      <c r="D84" s="45">
        <v>2.4220534757454328</v>
      </c>
      <c r="E84" s="45">
        <v>3.1105894818567617</v>
      </c>
      <c r="F84" s="45">
        <v>2.3704295472965762</v>
      </c>
      <c r="G84" s="45">
        <v>0.47240921755919763</v>
      </c>
      <c r="H84" s="45">
        <v>0.94248126625687267</v>
      </c>
      <c r="I84" s="45">
        <v>0.24151817354107119</v>
      </c>
      <c r="J84" s="45">
        <v>2.5572487952179523</v>
      </c>
      <c r="K84" s="46">
        <v>2.3956548071954895</v>
      </c>
      <c r="M84" s="18" t="str">
        <f t="shared" si="5"/>
        <v>SCOTT</v>
      </c>
      <c r="N84" s="17" t="b">
        <f t="shared" si="6"/>
        <v>1</v>
      </c>
      <c r="U84" s="18" t="str">
        <f t="shared" si="7"/>
        <v>SCOTT</v>
      </c>
      <c r="V84" s="18">
        <f t="shared" si="8"/>
        <v>0.24151817354107119</v>
      </c>
      <c r="W84" s="18">
        <f t="shared" si="9"/>
        <v>0.23089104401812643</v>
      </c>
    </row>
    <row r="85" spans="1:23" ht="15.75" thickBot="1" x14ac:dyDescent="0.3">
      <c r="A85" s="13" t="s">
        <v>69</v>
      </c>
      <c r="B85" s="47">
        <v>2.7903845543173684</v>
      </c>
      <c r="C85" s="48">
        <v>1.5921502905125706</v>
      </c>
      <c r="D85" s="48">
        <v>1.4592702249856759</v>
      </c>
      <c r="E85" s="48">
        <v>2.2333118973718769</v>
      </c>
      <c r="F85" s="48">
        <v>1.5731922383321459</v>
      </c>
      <c r="G85" s="48">
        <v>1.4766329602751083</v>
      </c>
      <c r="H85" s="48">
        <v>1.7324294104754623</v>
      </c>
      <c r="I85" s="48">
        <v>1.1096245909635749</v>
      </c>
      <c r="J85" s="48">
        <v>1.9546647153914933</v>
      </c>
      <c r="K85" s="49">
        <v>1.8883962248346735</v>
      </c>
      <c r="M85" s="19" t="str">
        <f t="shared" si="5"/>
        <v>SCOTT</v>
      </c>
      <c r="N85" s="21" t="b">
        <f t="shared" si="6"/>
        <v>1</v>
      </c>
      <c r="O85" s="30">
        <f>COUNTIF($N76:$N85,TRUE)/(10 - COUNTIF($N76:$N85,"#N/A"))</f>
        <v>1</v>
      </c>
      <c r="U85" s="19" t="str">
        <f t="shared" si="7"/>
        <v>SCOTT</v>
      </c>
      <c r="V85" s="19">
        <f t="shared" si="8"/>
        <v>1.1096245909635749</v>
      </c>
      <c r="W85" s="19">
        <f t="shared" si="9"/>
        <v>0.34964563402210103</v>
      </c>
    </row>
    <row r="86" spans="1:23" x14ac:dyDescent="0.25">
      <c r="A86" s="11" t="s">
        <v>70</v>
      </c>
      <c r="B86" s="41">
        <v>2.1880647807121134</v>
      </c>
      <c r="C86" s="42">
        <v>1.367590467106699</v>
      </c>
      <c r="D86" s="42">
        <v>2.2276899251512474</v>
      </c>
      <c r="E86" s="42">
        <v>2.3173543908020222</v>
      </c>
      <c r="F86" s="42">
        <v>1.8211517423580343</v>
      </c>
      <c r="G86" s="42">
        <v>0.95882680928622699</v>
      </c>
      <c r="H86" s="42">
        <v>0.78522272998765463</v>
      </c>
      <c r="I86" s="42">
        <v>0.78683685156520566</v>
      </c>
      <c r="J86" s="42">
        <v>2.0311430316639587</v>
      </c>
      <c r="K86" s="43">
        <v>2.4954177741970254</v>
      </c>
      <c r="M86" s="16" t="str">
        <f t="shared" si="5"/>
        <v>JASON</v>
      </c>
      <c r="N86" s="20" t="b">
        <f t="shared" si="6"/>
        <v>0</v>
      </c>
      <c r="U86" s="16" t="str">
        <f t="shared" si="7"/>
        <v>JASON</v>
      </c>
      <c r="V86" s="16">
        <f t="shared" si="8"/>
        <v>0.78522272998765463</v>
      </c>
      <c r="W86" s="16">
        <f t="shared" si="9"/>
        <v>1.6141215775510309E-3</v>
      </c>
    </row>
    <row r="87" spans="1:23" x14ac:dyDescent="0.25">
      <c r="A87" s="12" t="s">
        <v>70</v>
      </c>
      <c r="B87" s="44">
        <v>2.0490123855297249</v>
      </c>
      <c r="C87" s="45">
        <v>1.1037030280263795</v>
      </c>
      <c r="D87" s="45">
        <v>1.7129409867963834</v>
      </c>
      <c r="E87" s="45">
        <v>1.7407028522968464</v>
      </c>
      <c r="F87" s="45">
        <v>1.0181249769540734</v>
      </c>
      <c r="G87" s="45">
        <v>1.5409789484289851</v>
      </c>
      <c r="H87" s="45">
        <v>1.2469141195111224</v>
      </c>
      <c r="I87" s="45">
        <v>1.5633249619569467</v>
      </c>
      <c r="J87" s="45">
        <v>1.2191955112889827</v>
      </c>
      <c r="K87" s="46">
        <v>2.0691254651463309</v>
      </c>
      <c r="M87" s="18" t="b">
        <f t="shared" si="5"/>
        <v>1</v>
      </c>
      <c r="N87" s="17" t="b">
        <f t="shared" si="6"/>
        <v>0</v>
      </c>
      <c r="U87" s="18" t="b">
        <f t="shared" si="7"/>
        <v>1</v>
      </c>
      <c r="V87" s="18">
        <f t="shared" si="8"/>
        <v>1.0181249769540734</v>
      </c>
      <c r="W87" s="18">
        <f t="shared" si="9"/>
        <v>8.5578051072306094E-2</v>
      </c>
    </row>
    <row r="88" spans="1:23" x14ac:dyDescent="0.25">
      <c r="A88" s="12" t="s">
        <v>70</v>
      </c>
      <c r="B88" s="44">
        <v>2.1135891679323171</v>
      </c>
      <c r="C88" s="45">
        <v>1.0514861126843189</v>
      </c>
      <c r="D88" s="45">
        <v>1.8278093168523588</v>
      </c>
      <c r="E88" s="45">
        <v>1.862971049295244</v>
      </c>
      <c r="F88" s="45">
        <v>1.2865726511537021</v>
      </c>
      <c r="G88" s="45">
        <v>1.534268301025044</v>
      </c>
      <c r="H88" s="45">
        <v>1.2313560960555063</v>
      </c>
      <c r="I88" s="45">
        <v>1.309404334818975</v>
      </c>
      <c r="J88" s="45">
        <v>1.5194750081925805</v>
      </c>
      <c r="K88" s="46">
        <v>2.0257933904695529</v>
      </c>
      <c r="M88" s="18" t="str">
        <f t="shared" si="5"/>
        <v>MISSISSIPPI</v>
      </c>
      <c r="N88" s="17" t="b">
        <f t="shared" si="6"/>
        <v>0</v>
      </c>
      <c r="U88" s="18" t="str">
        <f t="shared" si="7"/>
        <v>MISSISSIPPI</v>
      </c>
      <c r="V88" s="18">
        <f t="shared" si="8"/>
        <v>1.0514861126843189</v>
      </c>
      <c r="W88" s="18">
        <f t="shared" si="9"/>
        <v>0.17986998337118743</v>
      </c>
    </row>
    <row r="89" spans="1:23" x14ac:dyDescent="0.25">
      <c r="A89" s="12" t="s">
        <v>70</v>
      </c>
      <c r="B89" s="44">
        <v>2.9428466020020032</v>
      </c>
      <c r="C89" s="45">
        <v>1.9089847471254802</v>
      </c>
      <c r="D89" s="45">
        <v>3.4317233613334568</v>
      </c>
      <c r="E89" s="45">
        <v>2.9101154990385405</v>
      </c>
      <c r="F89" s="45">
        <v>3.0347184082555141</v>
      </c>
      <c r="G89" s="45">
        <v>2.3504343906851224</v>
      </c>
      <c r="H89" s="45">
        <v>2.1135743016932991</v>
      </c>
      <c r="I89" s="45">
        <v>2.1309041743275801</v>
      </c>
      <c r="J89" s="45">
        <v>2.2091590467975624</v>
      </c>
      <c r="K89" s="46">
        <v>2.4674311464234462</v>
      </c>
      <c r="M89" s="18" t="str">
        <f t="shared" si="5"/>
        <v>MISSISSIPPI</v>
      </c>
      <c r="N89" s="17" t="b">
        <f t="shared" si="6"/>
        <v>0</v>
      </c>
      <c r="U89" s="18" t="str">
        <f t="shared" si="7"/>
        <v>MISSISSIPPI</v>
      </c>
      <c r="V89" s="18">
        <f t="shared" si="8"/>
        <v>1.9089847471254802</v>
      </c>
      <c r="W89" s="18">
        <f t="shared" si="9"/>
        <v>0.20458955456781891</v>
      </c>
    </row>
    <row r="90" spans="1:23" x14ac:dyDescent="0.25">
      <c r="A90" s="12" t="s">
        <v>70</v>
      </c>
      <c r="B90" s="44">
        <v>2.3324203322674171</v>
      </c>
      <c r="C90" s="45">
        <v>1.6461920897197309</v>
      </c>
      <c r="D90" s="45">
        <v>2.0357167583868678</v>
      </c>
      <c r="E90" s="45">
        <v>1.6558909090489724</v>
      </c>
      <c r="F90" s="45">
        <v>1.364295813163102</v>
      </c>
      <c r="G90" s="45">
        <v>1.5889560869007349</v>
      </c>
      <c r="H90" s="45">
        <v>1.3955299755743251</v>
      </c>
      <c r="I90" s="45">
        <v>1.4381619335274136</v>
      </c>
      <c r="J90" s="45">
        <v>1.232008269526931</v>
      </c>
      <c r="K90" s="46">
        <v>2.1870211214683373</v>
      </c>
      <c r="M90" s="18" t="str">
        <f t="shared" si="5"/>
        <v>DAVE</v>
      </c>
      <c r="N90" s="17" t="b">
        <f t="shared" si="6"/>
        <v>1</v>
      </c>
      <c r="U90" s="18" t="str">
        <f t="shared" si="7"/>
        <v>DAVE</v>
      </c>
      <c r="V90" s="18">
        <f t="shared" si="8"/>
        <v>1.232008269526931</v>
      </c>
      <c r="W90" s="18">
        <f t="shared" si="9"/>
        <v>0.13228754363617101</v>
      </c>
    </row>
    <row r="91" spans="1:23" x14ac:dyDescent="0.25">
      <c r="A91" s="12" t="s">
        <v>70</v>
      </c>
      <c r="B91" s="44">
        <v>2.0885342405506848</v>
      </c>
      <c r="C91" s="45">
        <v>1.263792442855316</v>
      </c>
      <c r="D91" s="45">
        <v>1.5295790847328059</v>
      </c>
      <c r="E91" s="45">
        <v>1.8580176755703497</v>
      </c>
      <c r="F91" s="45">
        <v>1.3365983139926081</v>
      </c>
      <c r="G91" s="45">
        <v>1.7420068211321009</v>
      </c>
      <c r="H91" s="45">
        <v>1.5750038283026526</v>
      </c>
      <c r="I91" s="45">
        <v>1.7417264070144833</v>
      </c>
      <c r="J91" s="45">
        <v>1.7068579927639043</v>
      </c>
      <c r="K91" s="46">
        <v>2.2049193782285248</v>
      </c>
      <c r="M91" s="18" t="str">
        <f t="shared" si="5"/>
        <v>MISSISSIPPI</v>
      </c>
      <c r="N91" s="17" t="b">
        <f t="shared" si="6"/>
        <v>0</v>
      </c>
      <c r="U91" s="18" t="str">
        <f t="shared" si="7"/>
        <v>MISSISSIPPI</v>
      </c>
      <c r="V91" s="18">
        <f t="shared" si="8"/>
        <v>1.263792442855316</v>
      </c>
      <c r="W91" s="18">
        <f t="shared" si="9"/>
        <v>7.2805871137292089E-2</v>
      </c>
    </row>
    <row r="92" spans="1:23" x14ac:dyDescent="0.25">
      <c r="A92" s="12" t="s">
        <v>70</v>
      </c>
      <c r="B92" s="44">
        <v>2.1342117452391629</v>
      </c>
      <c r="C92" s="45">
        <v>1.8855978231290123</v>
      </c>
      <c r="D92" s="45">
        <v>2.0235873157749409</v>
      </c>
      <c r="E92" s="45">
        <v>1.9337641155596739</v>
      </c>
      <c r="F92" s="45">
        <v>1.465847988282363</v>
      </c>
      <c r="G92" s="45">
        <v>2.3078376453477092</v>
      </c>
      <c r="H92" s="45">
        <v>1.9602318069893099</v>
      </c>
      <c r="I92" s="45">
        <v>2.0268918060456276</v>
      </c>
      <c r="J92" s="45">
        <v>1.2959414593566165</v>
      </c>
      <c r="K92" s="46">
        <v>2.2700279535702936</v>
      </c>
      <c r="M92" s="18" t="str">
        <f t="shared" si="5"/>
        <v>DAVE</v>
      </c>
      <c r="N92" s="17" t="b">
        <f t="shared" si="6"/>
        <v>1</v>
      </c>
      <c r="U92" s="18" t="str">
        <f t="shared" si="7"/>
        <v>DAVE</v>
      </c>
      <c r="V92" s="18">
        <f t="shared" si="8"/>
        <v>1.2959414593566165</v>
      </c>
      <c r="W92" s="18">
        <f t="shared" si="9"/>
        <v>0.16990652892574643</v>
      </c>
    </row>
    <row r="93" spans="1:23" x14ac:dyDescent="0.25">
      <c r="A93" s="12" t="s">
        <v>70</v>
      </c>
      <c r="B93" s="44">
        <v>1.9549290516122761</v>
      </c>
      <c r="C93" s="45">
        <v>1.4772304161536929</v>
      </c>
      <c r="D93" s="45">
        <v>1.4410037492386383</v>
      </c>
      <c r="E93" s="45">
        <v>1.7319229075974034</v>
      </c>
      <c r="F93" s="45">
        <v>1.3516046378130961</v>
      </c>
      <c r="G93" s="45">
        <v>1.6461381290171557</v>
      </c>
      <c r="H93" s="45">
        <v>1.5143726868747831</v>
      </c>
      <c r="I93" s="45">
        <v>1.5438949567354359</v>
      </c>
      <c r="J93" s="45">
        <v>1.5548965393028862</v>
      </c>
      <c r="K93" s="46">
        <v>2.1539624316454056</v>
      </c>
      <c r="M93" s="18" t="b">
        <f t="shared" si="5"/>
        <v>1</v>
      </c>
      <c r="N93" s="17" t="b">
        <f t="shared" si="6"/>
        <v>0</v>
      </c>
      <c r="U93" s="18" t="b">
        <f t="shared" si="7"/>
        <v>1</v>
      </c>
      <c r="V93" s="18">
        <f t="shared" si="8"/>
        <v>1.3516046378130961</v>
      </c>
      <c r="W93" s="18">
        <f t="shared" si="9"/>
        <v>8.9399111425542133E-2</v>
      </c>
    </row>
    <row r="94" spans="1:23" ht="15.75" thickBot="1" x14ac:dyDescent="0.3">
      <c r="A94" s="12" t="s">
        <v>70</v>
      </c>
      <c r="B94" s="44">
        <v>2.0296063368936172</v>
      </c>
      <c r="C94" s="45">
        <v>1.7044600060298127</v>
      </c>
      <c r="D94" s="45">
        <v>2.0064399052571344</v>
      </c>
      <c r="E94" s="45">
        <v>1.9981847973383149</v>
      </c>
      <c r="F94" s="45">
        <v>1.6722615518990418</v>
      </c>
      <c r="G94" s="45">
        <v>2.2775563339629747</v>
      </c>
      <c r="H94" s="45">
        <v>1.8308209547601066</v>
      </c>
      <c r="I94" s="45">
        <v>1.6372777667990717</v>
      </c>
      <c r="J94" s="45">
        <v>1.2234119558304564</v>
      </c>
      <c r="K94" s="46">
        <v>2.2312862686966417</v>
      </c>
      <c r="M94" s="18" t="str">
        <f t="shared" si="5"/>
        <v>DAVE</v>
      </c>
      <c r="N94" s="17" t="b">
        <f t="shared" si="6"/>
        <v>1</v>
      </c>
      <c r="U94" s="18" t="str">
        <f t="shared" si="7"/>
        <v>DAVE</v>
      </c>
      <c r="V94" s="18">
        <f t="shared" si="8"/>
        <v>1.2234119558304564</v>
      </c>
      <c r="W94" s="18">
        <f t="shared" si="9"/>
        <v>0.4138658109686153</v>
      </c>
    </row>
    <row r="95" spans="1:23" ht="15.75" thickBot="1" x14ac:dyDescent="0.3">
      <c r="A95" s="13" t="s">
        <v>70</v>
      </c>
      <c r="B95" s="47">
        <v>2.1571683297206539</v>
      </c>
      <c r="C95" s="48">
        <v>0.90184685647284568</v>
      </c>
      <c r="D95" s="48">
        <v>1.5009339251559584</v>
      </c>
      <c r="E95" s="48">
        <v>2.0057525002834762</v>
      </c>
      <c r="F95" s="48">
        <v>1.1784550977929853</v>
      </c>
      <c r="G95" s="48">
        <v>1.7881659151501401</v>
      </c>
      <c r="H95" s="48">
        <v>1.554970484538631</v>
      </c>
      <c r="I95" s="48">
        <v>1.6451621362796747</v>
      </c>
      <c r="J95" s="48">
        <v>1.4042383075924025</v>
      </c>
      <c r="K95" s="49">
        <v>1.886596168315509</v>
      </c>
      <c r="M95" s="19" t="str">
        <f t="shared" si="5"/>
        <v>MISSISSIPPI</v>
      </c>
      <c r="N95" s="21" t="b">
        <f t="shared" si="6"/>
        <v>0</v>
      </c>
      <c r="O95" s="30">
        <f>COUNTIF($N86:$N95,TRUE)/(10 - COUNTIF($N86:$N95,"#N/A"))</f>
        <v>0.3</v>
      </c>
      <c r="U95" s="19" t="str">
        <f t="shared" si="7"/>
        <v>MISSISSIPPI</v>
      </c>
      <c r="V95" s="19">
        <f t="shared" si="8"/>
        <v>0.90184685647284568</v>
      </c>
      <c r="W95" s="19">
        <f t="shared" si="9"/>
        <v>0.27660824132013961</v>
      </c>
    </row>
    <row r="96" spans="1:23" x14ac:dyDescent="0.25">
      <c r="A96" s="11" t="s">
        <v>71</v>
      </c>
      <c r="B96" s="41">
        <v>3.088861688257075</v>
      </c>
      <c r="C96" s="42">
        <v>1.729525567416538</v>
      </c>
      <c r="D96" s="42">
        <v>3.0361421366167627</v>
      </c>
      <c r="E96" s="42">
        <v>3.1140983028846243</v>
      </c>
      <c r="F96" s="42">
        <v>2.9341590863916358</v>
      </c>
      <c r="G96" s="42">
        <v>2.2085154456135845</v>
      </c>
      <c r="H96" s="42">
        <v>1.8225849693380125</v>
      </c>
      <c r="I96" s="42">
        <v>2.0096094368699173</v>
      </c>
      <c r="J96" s="42">
        <v>3.1294586975504193</v>
      </c>
      <c r="K96" s="43">
        <v>1.3960534640893421</v>
      </c>
      <c r="M96" s="16" t="str">
        <f t="shared" si="5"/>
        <v>ANTONIA</v>
      </c>
      <c r="N96" s="20" t="b">
        <f t="shared" si="6"/>
        <v>1</v>
      </c>
      <c r="U96" s="16" t="str">
        <f t="shared" si="7"/>
        <v>ANTONIA</v>
      </c>
      <c r="V96" s="16">
        <f t="shared" si="8"/>
        <v>1.3960534640893421</v>
      </c>
      <c r="W96" s="16">
        <f t="shared" si="9"/>
        <v>0.3334721033271959</v>
      </c>
    </row>
    <row r="97" spans="1:23" x14ac:dyDescent="0.25">
      <c r="A97" s="12" t="s">
        <v>71</v>
      </c>
      <c r="B97" s="44">
        <v>2.8579648953015324</v>
      </c>
      <c r="C97" s="45">
        <v>1.768439103943356</v>
      </c>
      <c r="D97" s="45">
        <v>3.0451507393008264</v>
      </c>
      <c r="E97" s="45">
        <v>3.3767099576754029</v>
      </c>
      <c r="F97" s="45">
        <v>2.9904531354103208</v>
      </c>
      <c r="G97" s="45">
        <v>1.7422710730332982</v>
      </c>
      <c r="H97" s="45">
        <v>1.4762004504521196</v>
      </c>
      <c r="I97" s="45">
        <v>1.6833000214294265</v>
      </c>
      <c r="J97" s="45">
        <v>3.1938970067164432</v>
      </c>
      <c r="K97" s="46">
        <v>1.2502214461425747</v>
      </c>
      <c r="M97" s="18" t="str">
        <f t="shared" si="5"/>
        <v>ANTONIA</v>
      </c>
      <c r="N97" s="17" t="b">
        <f t="shared" si="6"/>
        <v>1</v>
      </c>
      <c r="U97" s="18" t="str">
        <f t="shared" si="7"/>
        <v>ANTONIA</v>
      </c>
      <c r="V97" s="18">
        <f t="shared" si="8"/>
        <v>1.2502214461425747</v>
      </c>
      <c r="W97" s="18">
        <f t="shared" si="9"/>
        <v>0.22597900430954487</v>
      </c>
    </row>
    <row r="98" spans="1:23" x14ac:dyDescent="0.25">
      <c r="A98" s="12" t="s">
        <v>71</v>
      </c>
      <c r="B98" s="44">
        <v>3.0603885027601812</v>
      </c>
      <c r="C98" s="45">
        <v>2.2265169001997762</v>
      </c>
      <c r="D98" s="45">
        <v>3.3694751207064098</v>
      </c>
      <c r="E98" s="45">
        <v>3.5342814532444402</v>
      </c>
      <c r="F98" s="45">
        <v>2.8338492106539697</v>
      </c>
      <c r="G98" s="45">
        <v>2.2760422239497853</v>
      </c>
      <c r="H98" s="45">
        <v>2.1254498430390463</v>
      </c>
      <c r="I98" s="45">
        <v>2.3498890752373622</v>
      </c>
      <c r="J98" s="45">
        <v>3.0275777713218499</v>
      </c>
      <c r="K98" s="46">
        <v>1.4914873017183281</v>
      </c>
      <c r="M98" s="18" t="str">
        <f t="shared" si="5"/>
        <v>ANTONIA</v>
      </c>
      <c r="N98" s="17" t="b">
        <f t="shared" si="6"/>
        <v>1</v>
      </c>
      <c r="U98" s="18" t="str">
        <f t="shared" si="7"/>
        <v>ANTONIA</v>
      </c>
      <c r="V98" s="18">
        <f t="shared" si="8"/>
        <v>1.4914873017183281</v>
      </c>
      <c r="W98" s="18">
        <f t="shared" si="9"/>
        <v>0.63396254132071816</v>
      </c>
    </row>
    <row r="99" spans="1:23" x14ac:dyDescent="0.25">
      <c r="A99" s="12" t="s">
        <v>71</v>
      </c>
      <c r="B99" s="44">
        <v>3.1349548425060441</v>
      </c>
      <c r="C99" s="45">
        <v>1.9775853631301921</v>
      </c>
      <c r="D99" s="45">
        <v>3.45010841027996</v>
      </c>
      <c r="E99" s="45">
        <v>3.670491166584446</v>
      </c>
      <c r="F99" s="45">
        <v>3.1045775041299639</v>
      </c>
      <c r="G99" s="45">
        <v>2.0625777988477276</v>
      </c>
      <c r="H99" s="45">
        <v>1.9448963459454087</v>
      </c>
      <c r="I99" s="45">
        <v>2.2389415593352173</v>
      </c>
      <c r="J99" s="45">
        <v>3.0133515549849315</v>
      </c>
      <c r="K99" s="46">
        <v>1.4348719125861762</v>
      </c>
      <c r="M99" s="18" t="str">
        <f t="shared" si="5"/>
        <v>ANTONIA</v>
      </c>
      <c r="N99" s="17" t="b">
        <f t="shared" si="6"/>
        <v>1</v>
      </c>
      <c r="U99" s="18" t="str">
        <f t="shared" si="7"/>
        <v>ANTONIA</v>
      </c>
      <c r="V99" s="18">
        <f t="shared" si="8"/>
        <v>1.4348719125861762</v>
      </c>
      <c r="W99" s="18">
        <f t="shared" si="9"/>
        <v>0.51002443335923253</v>
      </c>
    </row>
    <row r="100" spans="1:23" x14ac:dyDescent="0.25">
      <c r="A100" s="12" t="s">
        <v>71</v>
      </c>
      <c r="B100" s="44">
        <v>2.5124332024164207</v>
      </c>
      <c r="C100" s="45">
        <v>2.3147083992986222</v>
      </c>
      <c r="D100" s="45">
        <v>3.2428930111115024</v>
      </c>
      <c r="E100" s="45">
        <v>3.0536371584927995</v>
      </c>
      <c r="F100" s="45">
        <v>2.9712665847267465</v>
      </c>
      <c r="G100" s="45">
        <v>2.5546908845633682</v>
      </c>
      <c r="H100" s="45">
        <v>2.3678450274888281</v>
      </c>
      <c r="I100" s="45">
        <v>2.1608664447231734</v>
      </c>
      <c r="J100" s="45">
        <v>2.612075976631985</v>
      </c>
      <c r="K100" s="46">
        <v>1.8948500930093604</v>
      </c>
      <c r="M100" s="18" t="str">
        <f t="shared" si="5"/>
        <v>ANTONIA</v>
      </c>
      <c r="N100" s="17" t="b">
        <f t="shared" si="6"/>
        <v>1</v>
      </c>
      <c r="U100" s="18" t="str">
        <f t="shared" si="7"/>
        <v>ANTONIA</v>
      </c>
      <c r="V100" s="18">
        <f t="shared" si="8"/>
        <v>1.8948500930093604</v>
      </c>
      <c r="W100" s="18">
        <f t="shared" si="9"/>
        <v>0.26601635171381299</v>
      </c>
    </row>
    <row r="101" spans="1:23" x14ac:dyDescent="0.25">
      <c r="A101" s="12" t="s">
        <v>71</v>
      </c>
      <c r="B101" s="44">
        <v>3.5126057087881972</v>
      </c>
      <c r="C101" s="45">
        <v>1.8028357156562196</v>
      </c>
      <c r="D101" s="45">
        <v>3.023862723212452</v>
      </c>
      <c r="E101" s="45">
        <v>3.0030933786674829</v>
      </c>
      <c r="F101" s="45">
        <v>2.73401705373736</v>
      </c>
      <c r="G101" s="45">
        <v>2.1131383878265186</v>
      </c>
      <c r="H101" s="45">
        <v>1.9015207977281965</v>
      </c>
      <c r="I101" s="45">
        <v>1.8472087641615911</v>
      </c>
      <c r="J101" s="45">
        <v>3.2057855580135168</v>
      </c>
      <c r="K101" s="46">
        <v>1.5431195194313412</v>
      </c>
      <c r="M101" s="18" t="str">
        <f t="shared" si="5"/>
        <v>ANTONIA</v>
      </c>
      <c r="N101" s="17" t="b">
        <f t="shared" si="6"/>
        <v>1</v>
      </c>
      <c r="U101" s="18" t="str">
        <f t="shared" si="7"/>
        <v>ANTONIA</v>
      </c>
      <c r="V101" s="18">
        <f t="shared" si="8"/>
        <v>1.5431195194313412</v>
      </c>
      <c r="W101" s="18">
        <f t="shared" si="9"/>
        <v>0.2597161962248784</v>
      </c>
    </row>
    <row r="102" spans="1:23" x14ac:dyDescent="0.25">
      <c r="A102" s="12" t="s">
        <v>71</v>
      </c>
      <c r="B102" s="44">
        <v>3.2646251154073944</v>
      </c>
      <c r="C102" s="45">
        <v>1.6650244015893643</v>
      </c>
      <c r="D102" s="45">
        <v>3.1059393990903774</v>
      </c>
      <c r="E102" s="45">
        <v>3.1416215153821438</v>
      </c>
      <c r="F102" s="45">
        <v>2.7381809540663253</v>
      </c>
      <c r="G102" s="45">
        <v>1.9136737176005452</v>
      </c>
      <c r="H102" s="45">
        <v>1.7928302664731675</v>
      </c>
      <c r="I102" s="45">
        <v>2.2146034693116876</v>
      </c>
      <c r="J102" s="45">
        <v>3.0508743601899955</v>
      </c>
      <c r="K102" s="46">
        <v>1.2921103877908269</v>
      </c>
      <c r="M102" s="18" t="str">
        <f t="shared" si="5"/>
        <v>ANTONIA</v>
      </c>
      <c r="N102" s="17" t="b">
        <f t="shared" si="6"/>
        <v>1</v>
      </c>
      <c r="U102" s="18" t="str">
        <f t="shared" si="7"/>
        <v>ANTONIA</v>
      </c>
      <c r="V102" s="18">
        <f t="shared" si="8"/>
        <v>1.2921103877908269</v>
      </c>
      <c r="W102" s="18">
        <f t="shared" si="9"/>
        <v>0.37291401379853739</v>
      </c>
    </row>
    <row r="103" spans="1:23" x14ac:dyDescent="0.25">
      <c r="A103" s="12" t="s">
        <v>71</v>
      </c>
      <c r="B103" s="44">
        <v>3.0463343740182882</v>
      </c>
      <c r="C103" s="45">
        <v>2.2675800359170868</v>
      </c>
      <c r="D103" s="45">
        <v>3.0457759096389307</v>
      </c>
      <c r="E103" s="45">
        <v>3.4184288968631336</v>
      </c>
      <c r="F103" s="45">
        <v>2.4901383494966458</v>
      </c>
      <c r="G103" s="45">
        <v>2.0024302693325979</v>
      </c>
      <c r="H103" s="45">
        <v>2.2986706435362962</v>
      </c>
      <c r="I103" s="45">
        <v>2.0674973032073858</v>
      </c>
      <c r="J103" s="45">
        <v>2.5383077287880575</v>
      </c>
      <c r="K103" s="46">
        <v>1.4166892822246067</v>
      </c>
      <c r="M103" s="18" t="str">
        <f t="shared" si="5"/>
        <v>ANTONIA</v>
      </c>
      <c r="N103" s="17" t="b">
        <f t="shared" si="6"/>
        <v>1</v>
      </c>
      <c r="U103" s="18" t="str">
        <f t="shared" si="7"/>
        <v>ANTONIA</v>
      </c>
      <c r="V103" s="18">
        <f t="shared" si="8"/>
        <v>1.4166892822246067</v>
      </c>
      <c r="W103" s="18">
        <f t="shared" si="9"/>
        <v>0.58574098710799127</v>
      </c>
    </row>
    <row r="104" spans="1:23" ht="15.75" thickBot="1" x14ac:dyDescent="0.3">
      <c r="A104" s="12" t="s">
        <v>71</v>
      </c>
      <c r="B104" s="44">
        <v>2.8963440829291702</v>
      </c>
      <c r="C104" s="45">
        <v>1.3743317784453848</v>
      </c>
      <c r="D104" s="45">
        <v>3.086619881450241</v>
      </c>
      <c r="E104" s="45">
        <v>3.2640442921197037</v>
      </c>
      <c r="F104" s="45">
        <v>2.8360527227378718</v>
      </c>
      <c r="G104" s="45">
        <v>1.8188274846427455</v>
      </c>
      <c r="H104" s="45">
        <v>1.5723064550583414</v>
      </c>
      <c r="I104" s="45">
        <v>1.5795379926365687</v>
      </c>
      <c r="J104" s="45">
        <v>2.8192109204699451</v>
      </c>
      <c r="K104" s="46">
        <v>1.424002234415755</v>
      </c>
      <c r="M104" s="18" t="str">
        <f t="shared" si="5"/>
        <v>MISSISSIPPI</v>
      </c>
      <c r="N104" s="17" t="b">
        <f t="shared" si="6"/>
        <v>0</v>
      </c>
      <c r="U104" s="18" t="str">
        <f t="shared" si="7"/>
        <v>MISSISSIPPI</v>
      </c>
      <c r="V104" s="18">
        <f t="shared" si="8"/>
        <v>1.3743317784453848</v>
      </c>
      <c r="W104" s="18">
        <f t="shared" si="9"/>
        <v>4.9670455970370231E-2</v>
      </c>
    </row>
    <row r="105" spans="1:23" ht="15.75" thickBot="1" x14ac:dyDescent="0.3">
      <c r="A105" s="13" t="s">
        <v>71</v>
      </c>
      <c r="B105" s="47">
        <v>3.1520242244913019</v>
      </c>
      <c r="C105" s="48">
        <v>1.43147335864743</v>
      </c>
      <c r="D105" s="48">
        <v>2.4674616074412965</v>
      </c>
      <c r="E105" s="48">
        <v>2.6829913643301841</v>
      </c>
      <c r="F105" s="48">
        <v>2.5925929147439324</v>
      </c>
      <c r="G105" s="48">
        <v>1.7318523662049592</v>
      </c>
      <c r="H105" s="48">
        <v>1.5196271767766167</v>
      </c>
      <c r="I105" s="48">
        <v>1.4839878648262839</v>
      </c>
      <c r="J105" s="48">
        <v>2.7314138155032963</v>
      </c>
      <c r="K105" s="49">
        <v>1.305079958198303</v>
      </c>
      <c r="M105" s="19" t="str">
        <f t="shared" si="5"/>
        <v>ANTONIA</v>
      </c>
      <c r="N105" s="21" t="b">
        <f t="shared" si="6"/>
        <v>1</v>
      </c>
      <c r="O105" s="30">
        <f>COUNTIF($N96:$N105,TRUE)/(10 - COUNTIF($N96:$N105,"#N/A"))</f>
        <v>0.9</v>
      </c>
      <c r="U105" s="19" t="str">
        <f t="shared" si="7"/>
        <v>ANTONIA</v>
      </c>
      <c r="V105" s="19">
        <f t="shared" si="8"/>
        <v>1.305079958198303</v>
      </c>
      <c r="W105" s="19">
        <f t="shared" si="9"/>
        <v>0.12639340044912695</v>
      </c>
    </row>
  </sheetData>
  <mergeCells count="2">
    <mergeCell ref="B4:K4"/>
    <mergeCell ref="R17:S17"/>
  </mergeCells>
  <conditionalFormatting sqref="B6:K6">
    <cfRule type="top10" dxfId="1815" priority="902" bottom="1" rank="1"/>
    <cfRule type="top10" dxfId="1814" priority="903" bottom="1" rank="2"/>
    <cfRule type="top10" dxfId="1813" priority="904" bottom="1" rank="3"/>
    <cfRule type="top10" dxfId="1812" priority="905" bottom="1" rank="4"/>
  </conditionalFormatting>
  <conditionalFormatting sqref="M6 A6">
    <cfRule type="duplicateValues" dxfId="1811" priority="901"/>
  </conditionalFormatting>
  <conditionalFormatting sqref="N6">
    <cfRule type="duplicateValues" dxfId="1810" priority="900"/>
  </conditionalFormatting>
  <conditionalFormatting sqref="B7:K7">
    <cfRule type="top10" dxfId="1809" priority="896" bottom="1" rank="1"/>
    <cfRule type="top10" dxfId="1808" priority="897" bottom="1" rank="2"/>
    <cfRule type="top10" dxfId="1807" priority="898" bottom="1" rank="3"/>
    <cfRule type="top10" dxfId="1806" priority="899" bottom="1" rank="4"/>
  </conditionalFormatting>
  <conditionalFormatting sqref="M7 A7">
    <cfRule type="duplicateValues" dxfId="1805" priority="895"/>
  </conditionalFormatting>
  <conditionalFormatting sqref="B8:K8">
    <cfRule type="top10" dxfId="1804" priority="891" bottom="1" rank="1"/>
    <cfRule type="top10" dxfId="1803" priority="892" bottom="1" rank="2"/>
    <cfRule type="top10" dxfId="1802" priority="893" bottom="1" rank="3"/>
    <cfRule type="top10" dxfId="1801" priority="894" bottom="1" rank="4"/>
  </conditionalFormatting>
  <conditionalFormatting sqref="M8 A8">
    <cfRule type="duplicateValues" dxfId="1800" priority="890"/>
  </conditionalFormatting>
  <conditionalFormatting sqref="B9:K9">
    <cfRule type="top10" dxfId="1799" priority="886" bottom="1" rank="1"/>
    <cfRule type="top10" dxfId="1798" priority="887" bottom="1" rank="2"/>
    <cfRule type="top10" dxfId="1797" priority="888" bottom="1" rank="3"/>
    <cfRule type="top10" dxfId="1796" priority="889" bottom="1" rank="4"/>
  </conditionalFormatting>
  <conditionalFormatting sqref="M9 A9">
    <cfRule type="duplicateValues" dxfId="1795" priority="885"/>
  </conditionalFormatting>
  <conditionalFormatting sqref="B10:K10">
    <cfRule type="top10" dxfId="1794" priority="881" bottom="1" rank="1"/>
    <cfRule type="top10" dxfId="1793" priority="882" bottom="1" rank="2"/>
    <cfRule type="top10" dxfId="1792" priority="883" bottom="1" rank="3"/>
    <cfRule type="top10" dxfId="1791" priority="884" bottom="1" rank="4"/>
  </conditionalFormatting>
  <conditionalFormatting sqref="M10 A10">
    <cfRule type="duplicateValues" dxfId="1790" priority="880"/>
  </conditionalFormatting>
  <conditionalFormatting sqref="B11:K11">
    <cfRule type="top10" dxfId="1789" priority="876" bottom="1" rank="1"/>
    <cfRule type="top10" dxfId="1788" priority="877" bottom="1" rank="2"/>
    <cfRule type="top10" dxfId="1787" priority="878" bottom="1" rank="3"/>
    <cfRule type="top10" dxfId="1786" priority="879" bottom="1" rank="4"/>
  </conditionalFormatting>
  <conditionalFormatting sqref="M11 A11">
    <cfRule type="duplicateValues" dxfId="1785" priority="875"/>
  </conditionalFormatting>
  <conditionalFormatting sqref="B12:K12">
    <cfRule type="top10" dxfId="1784" priority="871" bottom="1" rank="1"/>
    <cfRule type="top10" dxfId="1783" priority="872" bottom="1" rank="2"/>
    <cfRule type="top10" dxfId="1782" priority="873" bottom="1" rank="3"/>
    <cfRule type="top10" dxfId="1781" priority="874" bottom="1" rank="4"/>
  </conditionalFormatting>
  <conditionalFormatting sqref="M12 A12">
    <cfRule type="duplicateValues" dxfId="1780" priority="870"/>
  </conditionalFormatting>
  <conditionalFormatting sqref="B13:K13">
    <cfRule type="top10" dxfId="1779" priority="866" bottom="1" rank="1"/>
    <cfRule type="top10" dxfId="1778" priority="867" bottom="1" rank="2"/>
    <cfRule type="top10" dxfId="1777" priority="868" bottom="1" rank="3"/>
    <cfRule type="top10" dxfId="1776" priority="869" bottom="1" rank="4"/>
  </conditionalFormatting>
  <conditionalFormatting sqref="M13 A13">
    <cfRule type="duplicateValues" dxfId="1775" priority="865"/>
  </conditionalFormatting>
  <conditionalFormatting sqref="B14:K14">
    <cfRule type="top10" dxfId="1774" priority="861" bottom="1" rank="1"/>
    <cfRule type="top10" dxfId="1773" priority="862" bottom="1" rank="2"/>
    <cfRule type="top10" dxfId="1772" priority="863" bottom="1" rank="3"/>
    <cfRule type="top10" dxfId="1771" priority="864" bottom="1" rank="4"/>
  </conditionalFormatting>
  <conditionalFormatting sqref="M14 A14">
    <cfRule type="duplicateValues" dxfId="1770" priority="860"/>
  </conditionalFormatting>
  <conditionalFormatting sqref="B15:K15">
    <cfRule type="top10" dxfId="1769" priority="856" bottom="1" rank="1"/>
    <cfRule type="top10" dxfId="1768" priority="857" bottom="1" rank="2"/>
    <cfRule type="top10" dxfId="1767" priority="858" bottom="1" rank="3"/>
    <cfRule type="top10" dxfId="1766" priority="859" bottom="1" rank="4"/>
  </conditionalFormatting>
  <conditionalFormatting sqref="M15 A15">
    <cfRule type="duplicateValues" dxfId="1765" priority="855"/>
  </conditionalFormatting>
  <conditionalFormatting sqref="B16:K16">
    <cfRule type="top10" dxfId="1764" priority="851" bottom="1" rank="1"/>
    <cfRule type="top10" dxfId="1763" priority="852" bottom="1" rank="2"/>
    <cfRule type="top10" dxfId="1762" priority="853" bottom="1" rank="3"/>
    <cfRule type="top10" dxfId="1761" priority="854" bottom="1" rank="4"/>
  </conditionalFormatting>
  <conditionalFormatting sqref="M16 A16">
    <cfRule type="duplicateValues" dxfId="1760" priority="850"/>
  </conditionalFormatting>
  <conditionalFormatting sqref="B17:K17">
    <cfRule type="top10" dxfId="1759" priority="846" bottom="1" rank="1"/>
    <cfRule type="top10" dxfId="1758" priority="847" bottom="1" rank="2"/>
    <cfRule type="top10" dxfId="1757" priority="848" bottom="1" rank="3"/>
    <cfRule type="top10" dxfId="1756" priority="849" bottom="1" rank="4"/>
  </conditionalFormatting>
  <conditionalFormatting sqref="M17 A17">
    <cfRule type="duplicateValues" dxfId="1755" priority="845"/>
  </conditionalFormatting>
  <conditionalFormatting sqref="B18:K18">
    <cfRule type="top10" dxfId="1754" priority="841" bottom="1" rank="1"/>
    <cfRule type="top10" dxfId="1753" priority="842" bottom="1" rank="2"/>
    <cfRule type="top10" dxfId="1752" priority="843" bottom="1" rank="3"/>
    <cfRule type="top10" dxfId="1751" priority="844" bottom="1" rank="4"/>
  </conditionalFormatting>
  <conditionalFormatting sqref="M18 A18">
    <cfRule type="duplicateValues" dxfId="1750" priority="840"/>
  </conditionalFormatting>
  <conditionalFormatting sqref="B19:K19">
    <cfRule type="top10" dxfId="1749" priority="836" bottom="1" rank="1"/>
    <cfRule type="top10" dxfId="1748" priority="837" bottom="1" rank="2"/>
    <cfRule type="top10" dxfId="1747" priority="838" bottom="1" rank="3"/>
    <cfRule type="top10" dxfId="1746" priority="839" bottom="1" rank="4"/>
  </conditionalFormatting>
  <conditionalFormatting sqref="M19 A19">
    <cfRule type="duplicateValues" dxfId="1745" priority="835"/>
  </conditionalFormatting>
  <conditionalFormatting sqref="B20:K20">
    <cfRule type="top10" dxfId="1744" priority="831" bottom="1" rank="1"/>
    <cfRule type="top10" dxfId="1743" priority="832" bottom="1" rank="2"/>
    <cfRule type="top10" dxfId="1742" priority="833" bottom="1" rank="3"/>
    <cfRule type="top10" dxfId="1741" priority="834" bottom="1" rank="4"/>
  </conditionalFormatting>
  <conditionalFormatting sqref="M20 A20">
    <cfRule type="duplicateValues" dxfId="1740" priority="830"/>
  </conditionalFormatting>
  <conditionalFormatting sqref="B21:K21">
    <cfRule type="top10" dxfId="1739" priority="826" bottom="1" rank="1"/>
    <cfRule type="top10" dxfId="1738" priority="827" bottom="1" rank="2"/>
    <cfRule type="top10" dxfId="1737" priority="828" bottom="1" rank="3"/>
    <cfRule type="top10" dxfId="1736" priority="829" bottom="1" rank="4"/>
  </conditionalFormatting>
  <conditionalFormatting sqref="M21 A21">
    <cfRule type="duplicateValues" dxfId="1735" priority="825"/>
  </conditionalFormatting>
  <conditionalFormatting sqref="B22:K22">
    <cfRule type="top10" dxfId="1734" priority="821" bottom="1" rank="1"/>
    <cfRule type="top10" dxfId="1733" priority="822" bottom="1" rank="2"/>
    <cfRule type="top10" dxfId="1732" priority="823" bottom="1" rank="3"/>
    <cfRule type="top10" dxfId="1731" priority="824" bottom="1" rank="4"/>
  </conditionalFormatting>
  <conditionalFormatting sqref="M22 A22">
    <cfRule type="duplicateValues" dxfId="1730" priority="820"/>
  </conditionalFormatting>
  <conditionalFormatting sqref="B23:K23">
    <cfRule type="top10" dxfId="1729" priority="816" bottom="1" rank="1"/>
    <cfRule type="top10" dxfId="1728" priority="817" bottom="1" rank="2"/>
    <cfRule type="top10" dxfId="1727" priority="818" bottom="1" rank="3"/>
    <cfRule type="top10" dxfId="1726" priority="819" bottom="1" rank="4"/>
  </conditionalFormatting>
  <conditionalFormatting sqref="M23 A23">
    <cfRule type="duplicateValues" dxfId="1725" priority="815"/>
  </conditionalFormatting>
  <conditionalFormatting sqref="B24:K24">
    <cfRule type="top10" dxfId="1724" priority="811" bottom="1" rank="1"/>
    <cfRule type="top10" dxfId="1723" priority="812" bottom="1" rank="2"/>
    <cfRule type="top10" dxfId="1722" priority="813" bottom="1" rank="3"/>
    <cfRule type="top10" dxfId="1721" priority="814" bottom="1" rank="4"/>
  </conditionalFormatting>
  <conditionalFormatting sqref="M24 A24">
    <cfRule type="duplicateValues" dxfId="1720" priority="810"/>
  </conditionalFormatting>
  <conditionalFormatting sqref="B25:K25">
    <cfRule type="top10" dxfId="1719" priority="806" bottom="1" rank="1"/>
    <cfRule type="top10" dxfId="1718" priority="807" bottom="1" rank="2"/>
    <cfRule type="top10" dxfId="1717" priority="808" bottom="1" rank="3"/>
    <cfRule type="top10" dxfId="1716" priority="809" bottom="1" rank="4"/>
  </conditionalFormatting>
  <conditionalFormatting sqref="M25 A25">
    <cfRule type="duplicateValues" dxfId="1715" priority="805"/>
  </conditionalFormatting>
  <conditionalFormatting sqref="B26:K26">
    <cfRule type="top10" dxfId="1714" priority="801" bottom="1" rank="1"/>
    <cfRule type="top10" dxfId="1713" priority="802" bottom="1" rank="2"/>
    <cfRule type="top10" dxfId="1712" priority="803" bottom="1" rank="3"/>
    <cfRule type="top10" dxfId="1711" priority="804" bottom="1" rank="4"/>
  </conditionalFormatting>
  <conditionalFormatting sqref="M26 A26">
    <cfRule type="duplicateValues" dxfId="1710" priority="800"/>
  </conditionalFormatting>
  <conditionalFormatting sqref="B27:K27">
    <cfRule type="top10" dxfId="1709" priority="796" bottom="1" rank="1"/>
    <cfRule type="top10" dxfId="1708" priority="797" bottom="1" rank="2"/>
    <cfRule type="top10" dxfId="1707" priority="798" bottom="1" rank="3"/>
    <cfRule type="top10" dxfId="1706" priority="799" bottom="1" rank="4"/>
  </conditionalFormatting>
  <conditionalFormatting sqref="M27 A27">
    <cfRule type="duplicateValues" dxfId="1705" priority="795"/>
  </conditionalFormatting>
  <conditionalFormatting sqref="B28:K28">
    <cfRule type="top10" dxfId="1704" priority="791" bottom="1" rank="1"/>
    <cfRule type="top10" dxfId="1703" priority="792" bottom="1" rank="2"/>
    <cfRule type="top10" dxfId="1702" priority="793" bottom="1" rank="3"/>
    <cfRule type="top10" dxfId="1701" priority="794" bottom="1" rank="4"/>
  </conditionalFormatting>
  <conditionalFormatting sqref="M28 A28">
    <cfRule type="duplicateValues" dxfId="1700" priority="790"/>
  </conditionalFormatting>
  <conditionalFormatting sqref="B29:K29">
    <cfRule type="top10" dxfId="1699" priority="786" bottom="1" rank="1"/>
    <cfRule type="top10" dxfId="1698" priority="787" bottom="1" rank="2"/>
    <cfRule type="top10" dxfId="1697" priority="788" bottom="1" rank="3"/>
    <cfRule type="top10" dxfId="1696" priority="789" bottom="1" rank="4"/>
  </conditionalFormatting>
  <conditionalFormatting sqref="M29 A29">
    <cfRule type="duplicateValues" dxfId="1695" priority="785"/>
  </conditionalFormatting>
  <conditionalFormatting sqref="B30:K30">
    <cfRule type="top10" dxfId="1694" priority="781" bottom="1" rank="1"/>
    <cfRule type="top10" dxfId="1693" priority="782" bottom="1" rank="2"/>
    <cfRule type="top10" dxfId="1692" priority="783" bottom="1" rank="3"/>
    <cfRule type="top10" dxfId="1691" priority="784" bottom="1" rank="4"/>
  </conditionalFormatting>
  <conditionalFormatting sqref="M30 A30">
    <cfRule type="duplicateValues" dxfId="1690" priority="780"/>
  </conditionalFormatting>
  <conditionalFormatting sqref="B31:K31">
    <cfRule type="top10" dxfId="1689" priority="776" bottom="1" rank="1"/>
    <cfRule type="top10" dxfId="1688" priority="777" bottom="1" rank="2"/>
    <cfRule type="top10" dxfId="1687" priority="778" bottom="1" rank="3"/>
    <cfRule type="top10" dxfId="1686" priority="779" bottom="1" rank="4"/>
  </conditionalFormatting>
  <conditionalFormatting sqref="M31 A31">
    <cfRule type="duplicateValues" dxfId="1685" priority="775"/>
  </conditionalFormatting>
  <conditionalFormatting sqref="B32:K32">
    <cfRule type="top10" dxfId="1684" priority="771" bottom="1" rank="1"/>
    <cfRule type="top10" dxfId="1683" priority="772" bottom="1" rank="2"/>
    <cfRule type="top10" dxfId="1682" priority="773" bottom="1" rank="3"/>
    <cfRule type="top10" dxfId="1681" priority="774" bottom="1" rank="4"/>
  </conditionalFormatting>
  <conditionalFormatting sqref="M32 A32">
    <cfRule type="duplicateValues" dxfId="1680" priority="770"/>
  </conditionalFormatting>
  <conditionalFormatting sqref="B33:K33">
    <cfRule type="top10" dxfId="1679" priority="766" bottom="1" rank="1"/>
    <cfRule type="top10" dxfId="1678" priority="767" bottom="1" rank="2"/>
    <cfRule type="top10" dxfId="1677" priority="768" bottom="1" rank="3"/>
    <cfRule type="top10" dxfId="1676" priority="769" bottom="1" rank="4"/>
  </conditionalFormatting>
  <conditionalFormatting sqref="M33 A33">
    <cfRule type="duplicateValues" dxfId="1675" priority="765"/>
  </conditionalFormatting>
  <conditionalFormatting sqref="B34:K34">
    <cfRule type="top10" dxfId="1674" priority="761" bottom="1" rank="1"/>
    <cfRule type="top10" dxfId="1673" priority="762" bottom="1" rank="2"/>
    <cfRule type="top10" dxfId="1672" priority="763" bottom="1" rank="3"/>
    <cfRule type="top10" dxfId="1671" priority="764" bottom="1" rank="4"/>
  </conditionalFormatting>
  <conditionalFormatting sqref="M34 A34">
    <cfRule type="duplicateValues" dxfId="1670" priority="760"/>
  </conditionalFormatting>
  <conditionalFormatting sqref="B35:K35">
    <cfRule type="top10" dxfId="1669" priority="756" bottom="1" rank="1"/>
    <cfRule type="top10" dxfId="1668" priority="757" bottom="1" rank="2"/>
    <cfRule type="top10" dxfId="1667" priority="758" bottom="1" rank="3"/>
    <cfRule type="top10" dxfId="1666" priority="759" bottom="1" rank="4"/>
  </conditionalFormatting>
  <conditionalFormatting sqref="M35 A35">
    <cfRule type="duplicateValues" dxfId="1665" priority="755"/>
  </conditionalFormatting>
  <conditionalFormatting sqref="B36:K36">
    <cfRule type="top10" dxfId="1664" priority="751" bottom="1" rank="1"/>
    <cfRule type="top10" dxfId="1663" priority="752" bottom="1" rank="2"/>
    <cfRule type="top10" dxfId="1662" priority="753" bottom="1" rank="3"/>
    <cfRule type="top10" dxfId="1661" priority="754" bottom="1" rank="4"/>
  </conditionalFormatting>
  <conditionalFormatting sqref="M36 A36">
    <cfRule type="duplicateValues" dxfId="1660" priority="750"/>
  </conditionalFormatting>
  <conditionalFormatting sqref="B37:K37">
    <cfRule type="top10" dxfId="1659" priority="746" bottom="1" rank="1"/>
    <cfRule type="top10" dxfId="1658" priority="747" bottom="1" rank="2"/>
    <cfRule type="top10" dxfId="1657" priority="748" bottom="1" rank="3"/>
    <cfRule type="top10" dxfId="1656" priority="749" bottom="1" rank="4"/>
  </conditionalFormatting>
  <conditionalFormatting sqref="M37 A37">
    <cfRule type="duplicateValues" dxfId="1655" priority="745"/>
  </conditionalFormatting>
  <conditionalFormatting sqref="B38:K38">
    <cfRule type="top10" dxfId="1654" priority="741" bottom="1" rank="1"/>
    <cfRule type="top10" dxfId="1653" priority="742" bottom="1" rank="2"/>
    <cfRule type="top10" dxfId="1652" priority="743" bottom="1" rank="3"/>
    <cfRule type="top10" dxfId="1651" priority="744" bottom="1" rank="4"/>
  </conditionalFormatting>
  <conditionalFormatting sqref="M38 A38">
    <cfRule type="duplicateValues" dxfId="1650" priority="740"/>
  </conditionalFormatting>
  <conditionalFormatting sqref="B39:K39">
    <cfRule type="top10" dxfId="1649" priority="736" bottom="1" rank="1"/>
    <cfRule type="top10" dxfId="1648" priority="737" bottom="1" rank="2"/>
    <cfRule type="top10" dxfId="1647" priority="738" bottom="1" rank="3"/>
    <cfRule type="top10" dxfId="1646" priority="739" bottom="1" rank="4"/>
  </conditionalFormatting>
  <conditionalFormatting sqref="M39 A39">
    <cfRule type="duplicateValues" dxfId="1645" priority="735"/>
  </conditionalFormatting>
  <conditionalFormatting sqref="B40:K40">
    <cfRule type="top10" dxfId="1644" priority="731" bottom="1" rank="1"/>
    <cfRule type="top10" dxfId="1643" priority="732" bottom="1" rank="2"/>
    <cfRule type="top10" dxfId="1642" priority="733" bottom="1" rank="3"/>
    <cfRule type="top10" dxfId="1641" priority="734" bottom="1" rank="4"/>
  </conditionalFormatting>
  <conditionalFormatting sqref="M40 A40">
    <cfRule type="duplicateValues" dxfId="1640" priority="730"/>
  </conditionalFormatting>
  <conditionalFormatting sqref="B41:K41">
    <cfRule type="top10" dxfId="1639" priority="726" bottom="1" rank="1"/>
    <cfRule type="top10" dxfId="1638" priority="727" bottom="1" rank="2"/>
    <cfRule type="top10" dxfId="1637" priority="728" bottom="1" rank="3"/>
    <cfRule type="top10" dxfId="1636" priority="729" bottom="1" rank="4"/>
  </conditionalFormatting>
  <conditionalFormatting sqref="M41 A41">
    <cfRule type="duplicateValues" dxfId="1635" priority="725"/>
  </conditionalFormatting>
  <conditionalFormatting sqref="B42:K42">
    <cfRule type="top10" dxfId="1634" priority="721" bottom="1" rank="1"/>
    <cfRule type="top10" dxfId="1633" priority="722" bottom="1" rank="2"/>
    <cfRule type="top10" dxfId="1632" priority="723" bottom="1" rank="3"/>
    <cfRule type="top10" dxfId="1631" priority="724" bottom="1" rank="4"/>
  </conditionalFormatting>
  <conditionalFormatting sqref="M42 A42">
    <cfRule type="duplicateValues" dxfId="1630" priority="720"/>
  </conditionalFormatting>
  <conditionalFormatting sqref="B43:K43">
    <cfRule type="top10" dxfId="1629" priority="716" bottom="1" rank="1"/>
    <cfRule type="top10" dxfId="1628" priority="717" bottom="1" rank="2"/>
    <cfRule type="top10" dxfId="1627" priority="718" bottom="1" rank="3"/>
    <cfRule type="top10" dxfId="1626" priority="719" bottom="1" rank="4"/>
  </conditionalFormatting>
  <conditionalFormatting sqref="M43 A43">
    <cfRule type="duplicateValues" dxfId="1625" priority="715"/>
  </conditionalFormatting>
  <conditionalFormatting sqref="B44:K44">
    <cfRule type="top10" dxfId="1624" priority="711" bottom="1" rank="1"/>
    <cfRule type="top10" dxfId="1623" priority="712" bottom="1" rank="2"/>
    <cfRule type="top10" dxfId="1622" priority="713" bottom="1" rank="3"/>
    <cfRule type="top10" dxfId="1621" priority="714" bottom="1" rank="4"/>
  </conditionalFormatting>
  <conditionalFormatting sqref="M44 A44">
    <cfRule type="duplicateValues" dxfId="1620" priority="710"/>
  </conditionalFormatting>
  <conditionalFormatting sqref="B45:K45">
    <cfRule type="top10" dxfId="1619" priority="706" bottom="1" rank="1"/>
    <cfRule type="top10" dxfId="1618" priority="707" bottom="1" rank="2"/>
    <cfRule type="top10" dxfId="1617" priority="708" bottom="1" rank="3"/>
    <cfRule type="top10" dxfId="1616" priority="709" bottom="1" rank="4"/>
  </conditionalFormatting>
  <conditionalFormatting sqref="M45 A45">
    <cfRule type="duplicateValues" dxfId="1615" priority="705"/>
  </conditionalFormatting>
  <conditionalFormatting sqref="B46:K46">
    <cfRule type="top10" dxfId="1614" priority="701" bottom="1" rank="1"/>
    <cfRule type="top10" dxfId="1613" priority="702" bottom="1" rank="2"/>
    <cfRule type="top10" dxfId="1612" priority="703" bottom="1" rank="3"/>
    <cfRule type="top10" dxfId="1611" priority="704" bottom="1" rank="4"/>
  </conditionalFormatting>
  <conditionalFormatting sqref="M46 A46">
    <cfRule type="duplicateValues" dxfId="1610" priority="700"/>
  </conditionalFormatting>
  <conditionalFormatting sqref="B47:K47">
    <cfRule type="top10" dxfId="1609" priority="696" bottom="1" rank="1"/>
    <cfRule type="top10" dxfId="1608" priority="697" bottom="1" rank="2"/>
    <cfRule type="top10" dxfId="1607" priority="698" bottom="1" rank="3"/>
    <cfRule type="top10" dxfId="1606" priority="699" bottom="1" rank="4"/>
  </conditionalFormatting>
  <conditionalFormatting sqref="M47 A47">
    <cfRule type="duplicateValues" dxfId="1605" priority="695"/>
  </conditionalFormatting>
  <conditionalFormatting sqref="B48:K48">
    <cfRule type="top10" dxfId="1604" priority="691" bottom="1" rank="1"/>
    <cfRule type="top10" dxfId="1603" priority="692" bottom="1" rank="2"/>
    <cfRule type="top10" dxfId="1602" priority="693" bottom="1" rank="3"/>
    <cfRule type="top10" dxfId="1601" priority="694" bottom="1" rank="4"/>
  </conditionalFormatting>
  <conditionalFormatting sqref="M48 A48">
    <cfRule type="duplicateValues" dxfId="1600" priority="690"/>
  </conditionalFormatting>
  <conditionalFormatting sqref="B49:K49">
    <cfRule type="top10" dxfId="1599" priority="686" bottom="1" rank="1"/>
    <cfRule type="top10" dxfId="1598" priority="687" bottom="1" rank="2"/>
    <cfRule type="top10" dxfId="1597" priority="688" bottom="1" rank="3"/>
    <cfRule type="top10" dxfId="1596" priority="689" bottom="1" rank="4"/>
  </conditionalFormatting>
  <conditionalFormatting sqref="M49 A49">
    <cfRule type="duplicateValues" dxfId="1595" priority="685"/>
  </conditionalFormatting>
  <conditionalFormatting sqref="B50:K50">
    <cfRule type="top10" dxfId="1594" priority="681" bottom="1" rank="1"/>
    <cfRule type="top10" dxfId="1593" priority="682" bottom="1" rank="2"/>
    <cfRule type="top10" dxfId="1592" priority="683" bottom="1" rank="3"/>
    <cfRule type="top10" dxfId="1591" priority="684" bottom="1" rank="4"/>
  </conditionalFormatting>
  <conditionalFormatting sqref="M50 A50">
    <cfRule type="duplicateValues" dxfId="1590" priority="680"/>
  </conditionalFormatting>
  <conditionalFormatting sqref="B51:K51">
    <cfRule type="top10" dxfId="1589" priority="676" bottom="1" rank="1"/>
    <cfRule type="top10" dxfId="1588" priority="677" bottom="1" rank="2"/>
    <cfRule type="top10" dxfId="1587" priority="678" bottom="1" rank="3"/>
    <cfRule type="top10" dxfId="1586" priority="679" bottom="1" rank="4"/>
  </conditionalFormatting>
  <conditionalFormatting sqref="M51 A51">
    <cfRule type="duplicateValues" dxfId="1585" priority="675"/>
  </conditionalFormatting>
  <conditionalFormatting sqref="B52:K52">
    <cfRule type="top10" dxfId="1584" priority="671" bottom="1" rank="1"/>
    <cfRule type="top10" dxfId="1583" priority="672" bottom="1" rank="2"/>
    <cfRule type="top10" dxfId="1582" priority="673" bottom="1" rank="3"/>
    <cfRule type="top10" dxfId="1581" priority="674" bottom="1" rank="4"/>
  </conditionalFormatting>
  <conditionalFormatting sqref="M52 A52">
    <cfRule type="duplicateValues" dxfId="1580" priority="670"/>
  </conditionalFormatting>
  <conditionalFormatting sqref="B53:K53">
    <cfRule type="top10" dxfId="1579" priority="666" bottom="1" rank="1"/>
    <cfRule type="top10" dxfId="1578" priority="667" bottom="1" rank="2"/>
    <cfRule type="top10" dxfId="1577" priority="668" bottom="1" rank="3"/>
    <cfRule type="top10" dxfId="1576" priority="669" bottom="1" rank="4"/>
  </conditionalFormatting>
  <conditionalFormatting sqref="M53 A53">
    <cfRule type="duplicateValues" dxfId="1575" priority="665"/>
  </conditionalFormatting>
  <conditionalFormatting sqref="B54:K54">
    <cfRule type="top10" dxfId="1574" priority="661" bottom="1" rank="1"/>
    <cfRule type="top10" dxfId="1573" priority="662" bottom="1" rank="2"/>
    <cfRule type="top10" dxfId="1572" priority="663" bottom="1" rank="3"/>
    <cfRule type="top10" dxfId="1571" priority="664" bottom="1" rank="4"/>
  </conditionalFormatting>
  <conditionalFormatting sqref="M54 A54">
    <cfRule type="duplicateValues" dxfId="1570" priority="660"/>
  </conditionalFormatting>
  <conditionalFormatting sqref="B55:K55">
    <cfRule type="top10" dxfId="1569" priority="656" bottom="1" rank="1"/>
    <cfRule type="top10" dxfId="1568" priority="657" bottom="1" rank="2"/>
    <cfRule type="top10" dxfId="1567" priority="658" bottom="1" rank="3"/>
    <cfRule type="top10" dxfId="1566" priority="659" bottom="1" rank="4"/>
  </conditionalFormatting>
  <conditionalFormatting sqref="M55 A55">
    <cfRule type="duplicateValues" dxfId="1565" priority="655"/>
  </conditionalFormatting>
  <conditionalFormatting sqref="B56:K56">
    <cfRule type="top10" dxfId="1564" priority="651" bottom="1" rank="1"/>
    <cfRule type="top10" dxfId="1563" priority="652" bottom="1" rank="2"/>
    <cfRule type="top10" dxfId="1562" priority="653" bottom="1" rank="3"/>
    <cfRule type="top10" dxfId="1561" priority="654" bottom="1" rank="4"/>
  </conditionalFormatting>
  <conditionalFormatting sqref="M56 A56">
    <cfRule type="duplicateValues" dxfId="1560" priority="650"/>
  </conditionalFormatting>
  <conditionalFormatting sqref="B57:K57">
    <cfRule type="top10" dxfId="1559" priority="646" bottom="1" rank="1"/>
    <cfRule type="top10" dxfId="1558" priority="647" bottom="1" rank="2"/>
    <cfRule type="top10" dxfId="1557" priority="648" bottom="1" rank="3"/>
    <cfRule type="top10" dxfId="1556" priority="649" bottom="1" rank="4"/>
  </conditionalFormatting>
  <conditionalFormatting sqref="M57 A57">
    <cfRule type="duplicateValues" dxfId="1555" priority="645"/>
  </conditionalFormatting>
  <conditionalFormatting sqref="B58:K58">
    <cfRule type="top10" dxfId="1554" priority="641" bottom="1" rank="1"/>
    <cfRule type="top10" dxfId="1553" priority="642" bottom="1" rank="2"/>
    <cfRule type="top10" dxfId="1552" priority="643" bottom="1" rank="3"/>
    <cfRule type="top10" dxfId="1551" priority="644" bottom="1" rank="4"/>
  </conditionalFormatting>
  <conditionalFormatting sqref="M58 A58">
    <cfRule type="duplicateValues" dxfId="1550" priority="640"/>
  </conditionalFormatting>
  <conditionalFormatting sqref="B59:K59">
    <cfRule type="top10" dxfId="1549" priority="636" bottom="1" rank="1"/>
    <cfRule type="top10" dxfId="1548" priority="637" bottom="1" rank="2"/>
    <cfRule type="top10" dxfId="1547" priority="638" bottom="1" rank="3"/>
    <cfRule type="top10" dxfId="1546" priority="639" bottom="1" rank="4"/>
  </conditionalFormatting>
  <conditionalFormatting sqref="M59 A59">
    <cfRule type="duplicateValues" dxfId="1545" priority="635"/>
  </conditionalFormatting>
  <conditionalFormatting sqref="B60:K60">
    <cfRule type="top10" dxfId="1544" priority="631" bottom="1" rank="1"/>
    <cfRule type="top10" dxfId="1543" priority="632" bottom="1" rank="2"/>
    <cfRule type="top10" dxfId="1542" priority="633" bottom="1" rank="3"/>
    <cfRule type="top10" dxfId="1541" priority="634" bottom="1" rank="4"/>
  </conditionalFormatting>
  <conditionalFormatting sqref="M60 A60">
    <cfRule type="duplicateValues" dxfId="1540" priority="630"/>
  </conditionalFormatting>
  <conditionalFormatting sqref="B61:K61">
    <cfRule type="top10" dxfId="1539" priority="626" bottom="1" rank="1"/>
    <cfRule type="top10" dxfId="1538" priority="627" bottom="1" rank="2"/>
    <cfRule type="top10" dxfId="1537" priority="628" bottom="1" rank="3"/>
    <cfRule type="top10" dxfId="1536" priority="629" bottom="1" rank="4"/>
  </conditionalFormatting>
  <conditionalFormatting sqref="M61 A61">
    <cfRule type="duplicateValues" dxfId="1535" priority="625"/>
  </conditionalFormatting>
  <conditionalFormatting sqref="B62:K62">
    <cfRule type="top10" dxfId="1534" priority="621" bottom="1" rank="1"/>
    <cfRule type="top10" dxfId="1533" priority="622" bottom="1" rank="2"/>
    <cfRule type="top10" dxfId="1532" priority="623" bottom="1" rank="3"/>
    <cfRule type="top10" dxfId="1531" priority="624" bottom="1" rank="4"/>
  </conditionalFormatting>
  <conditionalFormatting sqref="M62 A62">
    <cfRule type="duplicateValues" dxfId="1530" priority="620"/>
  </conditionalFormatting>
  <conditionalFormatting sqref="B63:K63">
    <cfRule type="top10" dxfId="1529" priority="616" bottom="1" rank="1"/>
    <cfRule type="top10" dxfId="1528" priority="617" bottom="1" rank="2"/>
    <cfRule type="top10" dxfId="1527" priority="618" bottom="1" rank="3"/>
    <cfRule type="top10" dxfId="1526" priority="619" bottom="1" rank="4"/>
  </conditionalFormatting>
  <conditionalFormatting sqref="M63 A63">
    <cfRule type="duplicateValues" dxfId="1525" priority="615"/>
  </conditionalFormatting>
  <conditionalFormatting sqref="B64:K64">
    <cfRule type="top10" dxfId="1524" priority="611" bottom="1" rank="1"/>
    <cfRule type="top10" dxfId="1523" priority="612" bottom="1" rank="2"/>
    <cfRule type="top10" dxfId="1522" priority="613" bottom="1" rank="3"/>
    <cfRule type="top10" dxfId="1521" priority="614" bottom="1" rank="4"/>
  </conditionalFormatting>
  <conditionalFormatting sqref="M64 A64">
    <cfRule type="duplicateValues" dxfId="1520" priority="610"/>
  </conditionalFormatting>
  <conditionalFormatting sqref="B65:K65">
    <cfRule type="top10" dxfId="1519" priority="606" bottom="1" rank="1"/>
    <cfRule type="top10" dxfId="1518" priority="607" bottom="1" rank="2"/>
    <cfRule type="top10" dxfId="1517" priority="608" bottom="1" rank="3"/>
    <cfRule type="top10" dxfId="1516" priority="609" bottom="1" rank="4"/>
  </conditionalFormatting>
  <conditionalFormatting sqref="M65 A65">
    <cfRule type="duplicateValues" dxfId="1515" priority="605"/>
  </conditionalFormatting>
  <conditionalFormatting sqref="B66:K66">
    <cfRule type="top10" dxfId="1514" priority="601" bottom="1" rank="1"/>
    <cfRule type="top10" dxfId="1513" priority="602" bottom="1" rank="2"/>
    <cfRule type="top10" dxfId="1512" priority="603" bottom="1" rank="3"/>
    <cfRule type="top10" dxfId="1511" priority="604" bottom="1" rank="4"/>
  </conditionalFormatting>
  <conditionalFormatting sqref="M66 A66">
    <cfRule type="duplicateValues" dxfId="1510" priority="600"/>
  </conditionalFormatting>
  <conditionalFormatting sqref="B67:K67">
    <cfRule type="top10" dxfId="1509" priority="596" bottom="1" rank="1"/>
    <cfRule type="top10" dxfId="1508" priority="597" bottom="1" rank="2"/>
    <cfRule type="top10" dxfId="1507" priority="598" bottom="1" rank="3"/>
    <cfRule type="top10" dxfId="1506" priority="599" bottom="1" rank="4"/>
  </conditionalFormatting>
  <conditionalFormatting sqref="M67 A67">
    <cfRule type="duplicateValues" dxfId="1505" priority="595"/>
  </conditionalFormatting>
  <conditionalFormatting sqref="B68:K68">
    <cfRule type="top10" dxfId="1504" priority="591" bottom="1" rank="1"/>
    <cfRule type="top10" dxfId="1503" priority="592" bottom="1" rank="2"/>
    <cfRule type="top10" dxfId="1502" priority="593" bottom="1" rank="3"/>
    <cfRule type="top10" dxfId="1501" priority="594" bottom="1" rank="4"/>
  </conditionalFormatting>
  <conditionalFormatting sqref="M68 A68">
    <cfRule type="duplicateValues" dxfId="1500" priority="590"/>
  </conditionalFormatting>
  <conditionalFormatting sqref="B69:K69">
    <cfRule type="top10" dxfId="1499" priority="586" bottom="1" rank="1"/>
    <cfRule type="top10" dxfId="1498" priority="587" bottom="1" rank="2"/>
    <cfRule type="top10" dxfId="1497" priority="588" bottom="1" rank="3"/>
    <cfRule type="top10" dxfId="1496" priority="589" bottom="1" rank="4"/>
  </conditionalFormatting>
  <conditionalFormatting sqref="M69 A69">
    <cfRule type="duplicateValues" dxfId="1495" priority="585"/>
  </conditionalFormatting>
  <conditionalFormatting sqref="B70:K70">
    <cfRule type="top10" dxfId="1494" priority="581" bottom="1" rank="1"/>
    <cfRule type="top10" dxfId="1493" priority="582" bottom="1" rank="2"/>
    <cfRule type="top10" dxfId="1492" priority="583" bottom="1" rank="3"/>
    <cfRule type="top10" dxfId="1491" priority="584" bottom="1" rank="4"/>
  </conditionalFormatting>
  <conditionalFormatting sqref="M70 A70">
    <cfRule type="duplicateValues" dxfId="1490" priority="580"/>
  </conditionalFormatting>
  <conditionalFormatting sqref="B71:K71">
    <cfRule type="top10" dxfId="1489" priority="576" bottom="1" rank="1"/>
    <cfRule type="top10" dxfId="1488" priority="577" bottom="1" rank="2"/>
    <cfRule type="top10" dxfId="1487" priority="578" bottom="1" rank="3"/>
    <cfRule type="top10" dxfId="1486" priority="579" bottom="1" rank="4"/>
  </conditionalFormatting>
  <conditionalFormatting sqref="M71 A71">
    <cfRule type="duplicateValues" dxfId="1485" priority="575"/>
  </conditionalFormatting>
  <conditionalFormatting sqref="B72:K72">
    <cfRule type="top10" dxfId="1484" priority="571" bottom="1" rank="1"/>
    <cfRule type="top10" dxfId="1483" priority="572" bottom="1" rank="2"/>
    <cfRule type="top10" dxfId="1482" priority="573" bottom="1" rank="3"/>
    <cfRule type="top10" dxfId="1481" priority="574" bottom="1" rank="4"/>
  </conditionalFormatting>
  <conditionalFormatting sqref="M72 A72">
    <cfRule type="duplicateValues" dxfId="1480" priority="570"/>
  </conditionalFormatting>
  <conditionalFormatting sqref="B73:K73">
    <cfRule type="top10" dxfId="1479" priority="566" bottom="1" rank="1"/>
    <cfRule type="top10" dxfId="1478" priority="567" bottom="1" rank="2"/>
    <cfRule type="top10" dxfId="1477" priority="568" bottom="1" rank="3"/>
    <cfRule type="top10" dxfId="1476" priority="569" bottom="1" rank="4"/>
  </conditionalFormatting>
  <conditionalFormatting sqref="M73 A73">
    <cfRule type="duplicateValues" dxfId="1475" priority="565"/>
  </conditionalFormatting>
  <conditionalFormatting sqref="B74:K74">
    <cfRule type="top10" dxfId="1474" priority="561" bottom="1" rank="1"/>
    <cfRule type="top10" dxfId="1473" priority="562" bottom="1" rank="2"/>
    <cfRule type="top10" dxfId="1472" priority="563" bottom="1" rank="3"/>
    <cfRule type="top10" dxfId="1471" priority="564" bottom="1" rank="4"/>
  </conditionalFormatting>
  <conditionalFormatting sqref="M74 A74">
    <cfRule type="duplicateValues" dxfId="1470" priority="560"/>
  </conditionalFormatting>
  <conditionalFormatting sqref="B75:K75">
    <cfRule type="top10" dxfId="1469" priority="556" bottom="1" rank="1"/>
    <cfRule type="top10" dxfId="1468" priority="557" bottom="1" rank="2"/>
    <cfRule type="top10" dxfId="1467" priority="558" bottom="1" rank="3"/>
    <cfRule type="top10" dxfId="1466" priority="559" bottom="1" rank="4"/>
  </conditionalFormatting>
  <conditionalFormatting sqref="M75 A75">
    <cfRule type="duplicateValues" dxfId="1465" priority="555"/>
  </conditionalFormatting>
  <conditionalFormatting sqref="B76:K76">
    <cfRule type="top10" dxfId="1464" priority="551" bottom="1" rank="1"/>
    <cfRule type="top10" dxfId="1463" priority="552" bottom="1" rank="2"/>
    <cfRule type="top10" dxfId="1462" priority="553" bottom="1" rank="3"/>
    <cfRule type="top10" dxfId="1461" priority="554" bottom="1" rank="4"/>
  </conditionalFormatting>
  <conditionalFormatting sqref="M76 A76">
    <cfRule type="duplicateValues" dxfId="1460" priority="550"/>
  </conditionalFormatting>
  <conditionalFormatting sqref="B77:K77">
    <cfRule type="top10" dxfId="1459" priority="546" bottom="1" rank="1"/>
    <cfRule type="top10" dxfId="1458" priority="547" bottom="1" rank="2"/>
    <cfRule type="top10" dxfId="1457" priority="548" bottom="1" rank="3"/>
    <cfRule type="top10" dxfId="1456" priority="549" bottom="1" rank="4"/>
  </conditionalFormatting>
  <conditionalFormatting sqref="M77 A77">
    <cfRule type="duplicateValues" dxfId="1455" priority="545"/>
  </conditionalFormatting>
  <conditionalFormatting sqref="B78:K78">
    <cfRule type="top10" dxfId="1454" priority="541" bottom="1" rank="1"/>
    <cfRule type="top10" dxfId="1453" priority="542" bottom="1" rank="2"/>
    <cfRule type="top10" dxfId="1452" priority="543" bottom="1" rank="3"/>
    <cfRule type="top10" dxfId="1451" priority="544" bottom="1" rank="4"/>
  </conditionalFormatting>
  <conditionalFormatting sqref="M78 A78">
    <cfRule type="duplicateValues" dxfId="1450" priority="540"/>
  </conditionalFormatting>
  <conditionalFormatting sqref="B79:K79">
    <cfRule type="top10" dxfId="1449" priority="536" bottom="1" rank="1"/>
    <cfRule type="top10" dxfId="1448" priority="537" bottom="1" rank="2"/>
    <cfRule type="top10" dxfId="1447" priority="538" bottom="1" rank="3"/>
    <cfRule type="top10" dxfId="1446" priority="539" bottom="1" rank="4"/>
  </conditionalFormatting>
  <conditionalFormatting sqref="M79 A79">
    <cfRule type="duplicateValues" dxfId="1445" priority="535"/>
  </conditionalFormatting>
  <conditionalFormatting sqref="B80:K80">
    <cfRule type="top10" dxfId="1444" priority="531" bottom="1" rank="1"/>
    <cfRule type="top10" dxfId="1443" priority="532" bottom="1" rank="2"/>
    <cfRule type="top10" dxfId="1442" priority="533" bottom="1" rank="3"/>
    <cfRule type="top10" dxfId="1441" priority="534" bottom="1" rank="4"/>
  </conditionalFormatting>
  <conditionalFormatting sqref="M80 A80">
    <cfRule type="duplicateValues" dxfId="1440" priority="530"/>
  </conditionalFormatting>
  <conditionalFormatting sqref="B81:K81">
    <cfRule type="top10" dxfId="1439" priority="526" bottom="1" rank="1"/>
    <cfRule type="top10" dxfId="1438" priority="527" bottom="1" rank="2"/>
    <cfRule type="top10" dxfId="1437" priority="528" bottom="1" rank="3"/>
    <cfRule type="top10" dxfId="1436" priority="529" bottom="1" rank="4"/>
  </conditionalFormatting>
  <conditionalFormatting sqref="M81 A81">
    <cfRule type="duplicateValues" dxfId="1435" priority="525"/>
  </conditionalFormatting>
  <conditionalFormatting sqref="B82:K82">
    <cfRule type="top10" dxfId="1434" priority="521" bottom="1" rank="1"/>
    <cfRule type="top10" dxfId="1433" priority="522" bottom="1" rank="2"/>
    <cfRule type="top10" dxfId="1432" priority="523" bottom="1" rank="3"/>
    <cfRule type="top10" dxfId="1431" priority="524" bottom="1" rank="4"/>
  </conditionalFormatting>
  <conditionalFormatting sqref="M82 A82">
    <cfRule type="duplicateValues" dxfId="1430" priority="520"/>
  </conditionalFormatting>
  <conditionalFormatting sqref="B83:K83">
    <cfRule type="top10" dxfId="1429" priority="516" bottom="1" rank="1"/>
    <cfRule type="top10" dxfId="1428" priority="517" bottom="1" rank="2"/>
    <cfRule type="top10" dxfId="1427" priority="518" bottom="1" rank="3"/>
    <cfRule type="top10" dxfId="1426" priority="519" bottom="1" rank="4"/>
  </conditionalFormatting>
  <conditionalFormatting sqref="M83 A83">
    <cfRule type="duplicateValues" dxfId="1425" priority="515"/>
  </conditionalFormatting>
  <conditionalFormatting sqref="B84:K84">
    <cfRule type="top10" dxfId="1424" priority="511" bottom="1" rank="1"/>
    <cfRule type="top10" dxfId="1423" priority="512" bottom="1" rank="2"/>
    <cfRule type="top10" dxfId="1422" priority="513" bottom="1" rank="3"/>
    <cfRule type="top10" dxfId="1421" priority="514" bottom="1" rank="4"/>
  </conditionalFormatting>
  <conditionalFormatting sqref="M84 A84">
    <cfRule type="duplicateValues" dxfId="1420" priority="510"/>
  </conditionalFormatting>
  <conditionalFormatting sqref="B85:K85">
    <cfRule type="top10" dxfId="1419" priority="506" bottom="1" rank="1"/>
    <cfRule type="top10" dxfId="1418" priority="507" bottom="1" rank="2"/>
    <cfRule type="top10" dxfId="1417" priority="508" bottom="1" rank="3"/>
    <cfRule type="top10" dxfId="1416" priority="509" bottom="1" rank="4"/>
  </conditionalFormatting>
  <conditionalFormatting sqref="M85 A85">
    <cfRule type="duplicateValues" dxfId="1415" priority="505"/>
  </conditionalFormatting>
  <conditionalFormatting sqref="B86:K86">
    <cfRule type="top10" dxfId="1414" priority="501" bottom="1" rank="1"/>
    <cfRule type="top10" dxfId="1413" priority="502" bottom="1" rank="2"/>
    <cfRule type="top10" dxfId="1412" priority="503" bottom="1" rank="3"/>
    <cfRule type="top10" dxfId="1411" priority="504" bottom="1" rank="4"/>
  </conditionalFormatting>
  <conditionalFormatting sqref="M86 A86">
    <cfRule type="duplicateValues" dxfId="1410" priority="500"/>
  </conditionalFormatting>
  <conditionalFormatting sqref="B87:K87">
    <cfRule type="top10" dxfId="1409" priority="496" bottom="1" rank="1"/>
    <cfRule type="top10" dxfId="1408" priority="497" bottom="1" rank="2"/>
    <cfRule type="top10" dxfId="1407" priority="498" bottom="1" rank="3"/>
    <cfRule type="top10" dxfId="1406" priority="499" bottom="1" rank="4"/>
  </conditionalFormatting>
  <conditionalFormatting sqref="M87 A87">
    <cfRule type="duplicateValues" dxfId="1405" priority="495"/>
  </conditionalFormatting>
  <conditionalFormatting sqref="B88:K88">
    <cfRule type="top10" dxfId="1404" priority="491" bottom="1" rank="1"/>
    <cfRule type="top10" dxfId="1403" priority="492" bottom="1" rank="2"/>
    <cfRule type="top10" dxfId="1402" priority="493" bottom="1" rank="3"/>
    <cfRule type="top10" dxfId="1401" priority="494" bottom="1" rank="4"/>
  </conditionalFormatting>
  <conditionalFormatting sqref="M88 A88">
    <cfRule type="duplicateValues" dxfId="1400" priority="490"/>
  </conditionalFormatting>
  <conditionalFormatting sqref="B89:K89">
    <cfRule type="top10" dxfId="1399" priority="486" bottom="1" rank="1"/>
    <cfRule type="top10" dxfId="1398" priority="487" bottom="1" rank="2"/>
    <cfRule type="top10" dxfId="1397" priority="488" bottom="1" rank="3"/>
    <cfRule type="top10" dxfId="1396" priority="489" bottom="1" rank="4"/>
  </conditionalFormatting>
  <conditionalFormatting sqref="M89 A89">
    <cfRule type="duplicateValues" dxfId="1395" priority="485"/>
  </conditionalFormatting>
  <conditionalFormatting sqref="B90:K90">
    <cfRule type="top10" dxfId="1394" priority="481" bottom="1" rank="1"/>
    <cfRule type="top10" dxfId="1393" priority="482" bottom="1" rank="2"/>
    <cfRule type="top10" dxfId="1392" priority="483" bottom="1" rank="3"/>
    <cfRule type="top10" dxfId="1391" priority="484" bottom="1" rank="4"/>
  </conditionalFormatting>
  <conditionalFormatting sqref="M90 A90">
    <cfRule type="duplicateValues" dxfId="1390" priority="480"/>
  </conditionalFormatting>
  <conditionalFormatting sqref="B91:K91">
    <cfRule type="top10" dxfId="1389" priority="476" bottom="1" rank="1"/>
    <cfRule type="top10" dxfId="1388" priority="477" bottom="1" rank="2"/>
    <cfRule type="top10" dxfId="1387" priority="478" bottom="1" rank="3"/>
    <cfRule type="top10" dxfId="1386" priority="479" bottom="1" rank="4"/>
  </conditionalFormatting>
  <conditionalFormatting sqref="M91 A91">
    <cfRule type="duplicateValues" dxfId="1385" priority="475"/>
  </conditionalFormatting>
  <conditionalFormatting sqref="B92:K92">
    <cfRule type="top10" dxfId="1384" priority="471" bottom="1" rank="1"/>
    <cfRule type="top10" dxfId="1383" priority="472" bottom="1" rank="2"/>
    <cfRule type="top10" dxfId="1382" priority="473" bottom="1" rank="3"/>
    <cfRule type="top10" dxfId="1381" priority="474" bottom="1" rank="4"/>
  </conditionalFormatting>
  <conditionalFormatting sqref="M92 A92">
    <cfRule type="duplicateValues" dxfId="1380" priority="470"/>
  </conditionalFormatting>
  <conditionalFormatting sqref="B93:K93">
    <cfRule type="top10" dxfId="1379" priority="466" bottom="1" rank="1"/>
    <cfRule type="top10" dxfId="1378" priority="467" bottom="1" rank="2"/>
    <cfRule type="top10" dxfId="1377" priority="468" bottom="1" rank="3"/>
    <cfRule type="top10" dxfId="1376" priority="469" bottom="1" rank="4"/>
  </conditionalFormatting>
  <conditionalFormatting sqref="M93 A93">
    <cfRule type="duplicateValues" dxfId="1375" priority="465"/>
  </conditionalFormatting>
  <conditionalFormatting sqref="B94:K94">
    <cfRule type="top10" dxfId="1374" priority="461" bottom="1" rank="1"/>
    <cfRule type="top10" dxfId="1373" priority="462" bottom="1" rank="2"/>
    <cfRule type="top10" dxfId="1372" priority="463" bottom="1" rank="3"/>
    <cfRule type="top10" dxfId="1371" priority="464" bottom="1" rank="4"/>
  </conditionalFormatting>
  <conditionalFormatting sqref="M94 A94">
    <cfRule type="duplicateValues" dxfId="1370" priority="460"/>
  </conditionalFormatting>
  <conditionalFormatting sqref="B95:K95">
    <cfRule type="top10" dxfId="1369" priority="456" bottom="1" rank="1"/>
    <cfRule type="top10" dxfId="1368" priority="457" bottom="1" rank="2"/>
    <cfRule type="top10" dxfId="1367" priority="458" bottom="1" rank="3"/>
    <cfRule type="top10" dxfId="1366" priority="459" bottom="1" rank="4"/>
  </conditionalFormatting>
  <conditionalFormatting sqref="M95 A95">
    <cfRule type="duplicateValues" dxfId="1365" priority="455"/>
  </conditionalFormatting>
  <conditionalFormatting sqref="B96:K96">
    <cfRule type="top10" dxfId="1364" priority="451" bottom="1" rank="1"/>
    <cfRule type="top10" dxfId="1363" priority="452" bottom="1" rank="2"/>
    <cfRule type="top10" dxfId="1362" priority="453" bottom="1" rank="3"/>
    <cfRule type="top10" dxfId="1361" priority="454" bottom="1" rank="4"/>
  </conditionalFormatting>
  <conditionalFormatting sqref="M96 A96">
    <cfRule type="duplicateValues" dxfId="1360" priority="450"/>
  </conditionalFormatting>
  <conditionalFormatting sqref="B97:K97">
    <cfRule type="top10" dxfId="1359" priority="446" bottom="1" rank="1"/>
    <cfRule type="top10" dxfId="1358" priority="447" bottom="1" rank="2"/>
    <cfRule type="top10" dxfId="1357" priority="448" bottom="1" rank="3"/>
    <cfRule type="top10" dxfId="1356" priority="449" bottom="1" rank="4"/>
  </conditionalFormatting>
  <conditionalFormatting sqref="M97 A97">
    <cfRule type="duplicateValues" dxfId="1355" priority="445"/>
  </conditionalFormatting>
  <conditionalFormatting sqref="B98:K98">
    <cfRule type="top10" dxfId="1354" priority="441" bottom="1" rank="1"/>
    <cfRule type="top10" dxfId="1353" priority="442" bottom="1" rank="2"/>
    <cfRule type="top10" dxfId="1352" priority="443" bottom="1" rank="3"/>
    <cfRule type="top10" dxfId="1351" priority="444" bottom="1" rank="4"/>
  </conditionalFormatting>
  <conditionalFormatting sqref="M98 A98">
    <cfRule type="duplicateValues" dxfId="1350" priority="440"/>
  </conditionalFormatting>
  <conditionalFormatting sqref="B99:K99">
    <cfRule type="top10" dxfId="1349" priority="436" bottom="1" rank="1"/>
    <cfRule type="top10" dxfId="1348" priority="437" bottom="1" rank="2"/>
    <cfRule type="top10" dxfId="1347" priority="438" bottom="1" rank="3"/>
    <cfRule type="top10" dxfId="1346" priority="439" bottom="1" rank="4"/>
  </conditionalFormatting>
  <conditionalFormatting sqref="M99 A99">
    <cfRule type="duplicateValues" dxfId="1345" priority="435"/>
  </conditionalFormatting>
  <conditionalFormatting sqref="B100:K100">
    <cfRule type="top10" dxfId="1344" priority="431" bottom="1" rank="1"/>
    <cfRule type="top10" dxfId="1343" priority="432" bottom="1" rank="2"/>
    <cfRule type="top10" dxfId="1342" priority="433" bottom="1" rank="3"/>
    <cfRule type="top10" dxfId="1341" priority="434" bottom="1" rank="4"/>
  </conditionalFormatting>
  <conditionalFormatting sqref="M100 A100">
    <cfRule type="duplicateValues" dxfId="1340" priority="430"/>
  </conditionalFormatting>
  <conditionalFormatting sqref="B101:K101">
    <cfRule type="top10" dxfId="1339" priority="426" bottom="1" rank="1"/>
    <cfRule type="top10" dxfId="1338" priority="427" bottom="1" rank="2"/>
    <cfRule type="top10" dxfId="1337" priority="428" bottom="1" rank="3"/>
    <cfRule type="top10" dxfId="1336" priority="429" bottom="1" rank="4"/>
  </conditionalFormatting>
  <conditionalFormatting sqref="M101 A101">
    <cfRule type="duplicateValues" dxfId="1335" priority="425"/>
  </conditionalFormatting>
  <conditionalFormatting sqref="B102:K102">
    <cfRule type="top10" dxfId="1334" priority="421" bottom="1" rank="1"/>
    <cfRule type="top10" dxfId="1333" priority="422" bottom="1" rank="2"/>
    <cfRule type="top10" dxfId="1332" priority="423" bottom="1" rank="3"/>
    <cfRule type="top10" dxfId="1331" priority="424" bottom="1" rank="4"/>
  </conditionalFormatting>
  <conditionalFormatting sqref="M102 A102">
    <cfRule type="duplicateValues" dxfId="1330" priority="420"/>
  </conditionalFormatting>
  <conditionalFormatting sqref="B103:K103">
    <cfRule type="top10" dxfId="1329" priority="416" bottom="1" rank="1"/>
    <cfRule type="top10" dxfId="1328" priority="417" bottom="1" rank="2"/>
    <cfRule type="top10" dxfId="1327" priority="418" bottom="1" rank="3"/>
    <cfRule type="top10" dxfId="1326" priority="419" bottom="1" rank="4"/>
  </conditionalFormatting>
  <conditionalFormatting sqref="M103 A103">
    <cfRule type="duplicateValues" dxfId="1325" priority="415"/>
  </conditionalFormatting>
  <conditionalFormatting sqref="B104:K104">
    <cfRule type="top10" dxfId="1324" priority="411" bottom="1" rank="1"/>
    <cfRule type="top10" dxfId="1323" priority="412" bottom="1" rank="2"/>
    <cfRule type="top10" dxfId="1322" priority="413" bottom="1" rank="3"/>
    <cfRule type="top10" dxfId="1321" priority="414" bottom="1" rank="4"/>
  </conditionalFormatting>
  <conditionalFormatting sqref="M104 A104">
    <cfRule type="duplicateValues" dxfId="1320" priority="410"/>
  </conditionalFormatting>
  <conditionalFormatting sqref="B105:K105">
    <cfRule type="top10" dxfId="1319" priority="406" bottom="1" rank="1"/>
    <cfRule type="top10" dxfId="1318" priority="407" bottom="1" rank="2"/>
    <cfRule type="top10" dxfId="1317" priority="408" bottom="1" rank="3"/>
    <cfRule type="top10" dxfId="1316" priority="409" bottom="1" rank="4"/>
  </conditionalFormatting>
  <conditionalFormatting sqref="M105 A105">
    <cfRule type="duplicateValues" dxfId="1315" priority="405"/>
  </conditionalFormatting>
  <conditionalFormatting sqref="N7">
    <cfRule type="duplicateValues" dxfId="1314" priority="404"/>
  </conditionalFormatting>
  <conditionalFormatting sqref="N8">
    <cfRule type="duplicateValues" dxfId="1313" priority="403"/>
  </conditionalFormatting>
  <conditionalFormatting sqref="N9">
    <cfRule type="duplicateValues" dxfId="1312" priority="402"/>
  </conditionalFormatting>
  <conditionalFormatting sqref="N10">
    <cfRule type="duplicateValues" dxfId="1311" priority="401"/>
  </conditionalFormatting>
  <conditionalFormatting sqref="N11">
    <cfRule type="duplicateValues" dxfId="1310" priority="400"/>
  </conditionalFormatting>
  <conditionalFormatting sqref="N12">
    <cfRule type="duplicateValues" dxfId="1309" priority="399"/>
  </conditionalFormatting>
  <conditionalFormatting sqref="N13">
    <cfRule type="duplicateValues" dxfId="1308" priority="398"/>
  </conditionalFormatting>
  <conditionalFormatting sqref="N14">
    <cfRule type="duplicateValues" dxfId="1307" priority="397"/>
  </conditionalFormatting>
  <conditionalFormatting sqref="N15">
    <cfRule type="duplicateValues" dxfId="1306" priority="396"/>
  </conditionalFormatting>
  <conditionalFormatting sqref="N16">
    <cfRule type="duplicateValues" dxfId="1305" priority="395"/>
  </conditionalFormatting>
  <conditionalFormatting sqref="N17">
    <cfRule type="duplicateValues" dxfId="1304" priority="394"/>
  </conditionalFormatting>
  <conditionalFormatting sqref="N18">
    <cfRule type="duplicateValues" dxfId="1303" priority="393"/>
  </conditionalFormatting>
  <conditionalFormatting sqref="N19">
    <cfRule type="duplicateValues" dxfId="1302" priority="392"/>
  </conditionalFormatting>
  <conditionalFormatting sqref="N20">
    <cfRule type="duplicateValues" dxfId="1301" priority="391"/>
  </conditionalFormatting>
  <conditionalFormatting sqref="N21">
    <cfRule type="duplicateValues" dxfId="1300" priority="390"/>
  </conditionalFormatting>
  <conditionalFormatting sqref="N22">
    <cfRule type="duplicateValues" dxfId="1299" priority="389"/>
  </conditionalFormatting>
  <conditionalFormatting sqref="N23">
    <cfRule type="duplicateValues" dxfId="1298" priority="388"/>
  </conditionalFormatting>
  <conditionalFormatting sqref="N24">
    <cfRule type="duplicateValues" dxfId="1297" priority="387"/>
  </conditionalFormatting>
  <conditionalFormatting sqref="N25">
    <cfRule type="duplicateValues" dxfId="1296" priority="386"/>
  </conditionalFormatting>
  <conditionalFormatting sqref="N26">
    <cfRule type="duplicateValues" dxfId="1295" priority="385"/>
  </conditionalFormatting>
  <conditionalFormatting sqref="N27">
    <cfRule type="duplicateValues" dxfId="1294" priority="384"/>
  </conditionalFormatting>
  <conditionalFormatting sqref="N28">
    <cfRule type="duplicateValues" dxfId="1293" priority="383"/>
  </conditionalFormatting>
  <conditionalFormatting sqref="N29">
    <cfRule type="duplicateValues" dxfId="1292" priority="382"/>
  </conditionalFormatting>
  <conditionalFormatting sqref="N30">
    <cfRule type="duplicateValues" dxfId="1291" priority="381"/>
  </conditionalFormatting>
  <conditionalFormatting sqref="N31">
    <cfRule type="duplicateValues" dxfId="1290" priority="380"/>
  </conditionalFormatting>
  <conditionalFormatting sqref="N32">
    <cfRule type="duplicateValues" dxfId="1289" priority="379"/>
  </conditionalFormatting>
  <conditionalFormatting sqref="N33">
    <cfRule type="duplicateValues" dxfId="1288" priority="378"/>
  </conditionalFormatting>
  <conditionalFormatting sqref="N34">
    <cfRule type="duplicateValues" dxfId="1287" priority="377"/>
  </conditionalFormatting>
  <conditionalFormatting sqref="N35">
    <cfRule type="duplicateValues" dxfId="1286" priority="376"/>
  </conditionalFormatting>
  <conditionalFormatting sqref="N36">
    <cfRule type="duplicateValues" dxfId="1285" priority="375"/>
  </conditionalFormatting>
  <conditionalFormatting sqref="N37">
    <cfRule type="duplicateValues" dxfId="1284" priority="374"/>
  </conditionalFormatting>
  <conditionalFormatting sqref="N38">
    <cfRule type="duplicateValues" dxfId="1283" priority="373"/>
  </conditionalFormatting>
  <conditionalFormatting sqref="N39">
    <cfRule type="duplicateValues" dxfId="1282" priority="372"/>
  </conditionalFormatting>
  <conditionalFormatting sqref="N40">
    <cfRule type="duplicateValues" dxfId="1281" priority="371"/>
  </conditionalFormatting>
  <conditionalFormatting sqref="N41">
    <cfRule type="duplicateValues" dxfId="1280" priority="370"/>
  </conditionalFormatting>
  <conditionalFormatting sqref="N42">
    <cfRule type="duplicateValues" dxfId="1279" priority="369"/>
  </conditionalFormatting>
  <conditionalFormatting sqref="N43">
    <cfRule type="duplicateValues" dxfId="1278" priority="368"/>
  </conditionalFormatting>
  <conditionalFormatting sqref="N44">
    <cfRule type="duplicateValues" dxfId="1277" priority="367"/>
  </conditionalFormatting>
  <conditionalFormatting sqref="N45">
    <cfRule type="duplicateValues" dxfId="1276" priority="366"/>
  </conditionalFormatting>
  <conditionalFormatting sqref="N46">
    <cfRule type="duplicateValues" dxfId="1275" priority="365"/>
  </conditionalFormatting>
  <conditionalFormatting sqref="N47">
    <cfRule type="duplicateValues" dxfId="1274" priority="364"/>
  </conditionalFormatting>
  <conditionalFormatting sqref="N48">
    <cfRule type="duplicateValues" dxfId="1273" priority="363"/>
  </conditionalFormatting>
  <conditionalFormatting sqref="N49">
    <cfRule type="duplicateValues" dxfId="1272" priority="362"/>
  </conditionalFormatting>
  <conditionalFormatting sqref="N50">
    <cfRule type="duplicateValues" dxfId="1271" priority="361"/>
  </conditionalFormatting>
  <conditionalFormatting sqref="N51">
    <cfRule type="duplicateValues" dxfId="1270" priority="360"/>
  </conditionalFormatting>
  <conditionalFormatting sqref="N52">
    <cfRule type="duplicateValues" dxfId="1269" priority="359"/>
  </conditionalFormatting>
  <conditionalFormatting sqref="N53">
    <cfRule type="duplicateValues" dxfId="1268" priority="358"/>
  </conditionalFormatting>
  <conditionalFormatting sqref="N54">
    <cfRule type="duplicateValues" dxfId="1267" priority="357"/>
  </conditionalFormatting>
  <conditionalFormatting sqref="N55">
    <cfRule type="duplicateValues" dxfId="1266" priority="356"/>
  </conditionalFormatting>
  <conditionalFormatting sqref="N56">
    <cfRule type="duplicateValues" dxfId="1265" priority="355"/>
  </conditionalFormatting>
  <conditionalFormatting sqref="N57">
    <cfRule type="duplicateValues" dxfId="1264" priority="354"/>
  </conditionalFormatting>
  <conditionalFormatting sqref="N58">
    <cfRule type="duplicateValues" dxfId="1263" priority="353"/>
  </conditionalFormatting>
  <conditionalFormatting sqref="N59">
    <cfRule type="duplicateValues" dxfId="1262" priority="352"/>
  </conditionalFormatting>
  <conditionalFormatting sqref="N60">
    <cfRule type="duplicateValues" dxfId="1261" priority="351"/>
  </conditionalFormatting>
  <conditionalFormatting sqref="N61">
    <cfRule type="duplicateValues" dxfId="1260" priority="350"/>
  </conditionalFormatting>
  <conditionalFormatting sqref="N62">
    <cfRule type="duplicateValues" dxfId="1259" priority="349"/>
  </conditionalFormatting>
  <conditionalFormatting sqref="N63">
    <cfRule type="duplicateValues" dxfId="1258" priority="348"/>
  </conditionalFormatting>
  <conditionalFormatting sqref="N64">
    <cfRule type="duplicateValues" dxfId="1257" priority="347"/>
  </conditionalFormatting>
  <conditionalFormatting sqref="N65">
    <cfRule type="duplicateValues" dxfId="1256" priority="346"/>
  </conditionalFormatting>
  <conditionalFormatting sqref="N66">
    <cfRule type="duplicateValues" dxfId="1255" priority="345"/>
  </conditionalFormatting>
  <conditionalFormatting sqref="N67">
    <cfRule type="duplicateValues" dxfId="1254" priority="344"/>
  </conditionalFormatting>
  <conditionalFormatting sqref="N68">
    <cfRule type="duplicateValues" dxfId="1253" priority="343"/>
  </conditionalFormatting>
  <conditionalFormatting sqref="N69">
    <cfRule type="duplicateValues" dxfId="1252" priority="342"/>
  </conditionalFormatting>
  <conditionalFormatting sqref="N70">
    <cfRule type="duplicateValues" dxfId="1251" priority="341"/>
  </conditionalFormatting>
  <conditionalFormatting sqref="N71">
    <cfRule type="duplicateValues" dxfId="1250" priority="340"/>
  </conditionalFormatting>
  <conditionalFormatting sqref="N72">
    <cfRule type="duplicateValues" dxfId="1249" priority="339"/>
  </conditionalFormatting>
  <conditionalFormatting sqref="N73">
    <cfRule type="duplicateValues" dxfId="1248" priority="338"/>
  </conditionalFormatting>
  <conditionalFormatting sqref="N74">
    <cfRule type="duplicateValues" dxfId="1247" priority="337"/>
  </conditionalFormatting>
  <conditionalFormatting sqref="N75">
    <cfRule type="duplicateValues" dxfId="1246" priority="336"/>
  </conditionalFormatting>
  <conditionalFormatting sqref="N76">
    <cfRule type="duplicateValues" dxfId="1245" priority="335"/>
  </conditionalFormatting>
  <conditionalFormatting sqref="N77">
    <cfRule type="duplicateValues" dxfId="1244" priority="334"/>
  </conditionalFormatting>
  <conditionalFormatting sqref="N78">
    <cfRule type="duplicateValues" dxfId="1243" priority="333"/>
  </conditionalFormatting>
  <conditionalFormatting sqref="N79">
    <cfRule type="duplicateValues" dxfId="1242" priority="332"/>
  </conditionalFormatting>
  <conditionalFormatting sqref="N80">
    <cfRule type="duplicateValues" dxfId="1241" priority="331"/>
  </conditionalFormatting>
  <conditionalFormatting sqref="N81">
    <cfRule type="duplicateValues" dxfId="1240" priority="330"/>
  </conditionalFormatting>
  <conditionalFormatting sqref="N82">
    <cfRule type="duplicateValues" dxfId="1239" priority="329"/>
  </conditionalFormatting>
  <conditionalFormatting sqref="N83">
    <cfRule type="duplicateValues" dxfId="1238" priority="328"/>
  </conditionalFormatting>
  <conditionalFormatting sqref="N84">
    <cfRule type="duplicateValues" dxfId="1237" priority="327"/>
  </conditionalFormatting>
  <conditionalFormatting sqref="N85">
    <cfRule type="duplicateValues" dxfId="1236" priority="326"/>
  </conditionalFormatting>
  <conditionalFormatting sqref="N86">
    <cfRule type="duplicateValues" dxfId="1235" priority="325"/>
  </conditionalFormatting>
  <conditionalFormatting sqref="N87">
    <cfRule type="duplicateValues" dxfId="1234" priority="324"/>
  </conditionalFormatting>
  <conditionalFormatting sqref="N88">
    <cfRule type="duplicateValues" dxfId="1233" priority="323"/>
  </conditionalFormatting>
  <conditionalFormatting sqref="N89">
    <cfRule type="duplicateValues" dxfId="1232" priority="322"/>
  </conditionalFormatting>
  <conditionalFormatting sqref="N90">
    <cfRule type="duplicateValues" dxfId="1231" priority="321"/>
  </conditionalFormatting>
  <conditionalFormatting sqref="N91">
    <cfRule type="duplicateValues" dxfId="1230" priority="320"/>
  </conditionalFormatting>
  <conditionalFormatting sqref="N92">
    <cfRule type="duplicateValues" dxfId="1229" priority="319"/>
  </conditionalFormatting>
  <conditionalFormatting sqref="N93">
    <cfRule type="duplicateValues" dxfId="1228" priority="318"/>
  </conditionalFormatting>
  <conditionalFormatting sqref="N94">
    <cfRule type="duplicateValues" dxfId="1227" priority="317"/>
  </conditionalFormatting>
  <conditionalFormatting sqref="N95">
    <cfRule type="duplicateValues" dxfId="1226" priority="316"/>
  </conditionalFormatting>
  <conditionalFormatting sqref="N96">
    <cfRule type="duplicateValues" dxfId="1225" priority="315"/>
  </conditionalFormatting>
  <conditionalFormatting sqref="N97">
    <cfRule type="duplicateValues" dxfId="1224" priority="314"/>
  </conditionalFormatting>
  <conditionalFormatting sqref="N98">
    <cfRule type="duplicateValues" dxfId="1223" priority="313"/>
  </conditionalFormatting>
  <conditionalFormatting sqref="N99">
    <cfRule type="duplicateValues" dxfId="1222" priority="312"/>
  </conditionalFormatting>
  <conditionalFormatting sqref="N100">
    <cfRule type="duplicateValues" dxfId="1221" priority="311"/>
  </conditionalFormatting>
  <conditionalFormatting sqref="N101">
    <cfRule type="duplicateValues" dxfId="1220" priority="310"/>
  </conditionalFormatting>
  <conditionalFormatting sqref="N102">
    <cfRule type="duplicateValues" dxfId="1219" priority="309"/>
  </conditionalFormatting>
  <conditionalFormatting sqref="N103">
    <cfRule type="duplicateValues" dxfId="1218" priority="308"/>
  </conditionalFormatting>
  <conditionalFormatting sqref="N104">
    <cfRule type="duplicateValues" dxfId="1217" priority="307"/>
  </conditionalFormatting>
  <conditionalFormatting sqref="N105">
    <cfRule type="duplicateValues" dxfId="1216" priority="306"/>
  </conditionalFormatting>
  <conditionalFormatting sqref="M6:N105">
    <cfRule type="expression" dxfId="1215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1214" priority="303"/>
  </conditionalFormatting>
  <conditionalFormatting sqref="U7">
    <cfRule type="duplicateValues" dxfId="1213" priority="302"/>
  </conditionalFormatting>
  <conditionalFormatting sqref="U8">
    <cfRule type="duplicateValues" dxfId="1212" priority="301"/>
  </conditionalFormatting>
  <conditionalFormatting sqref="U9">
    <cfRule type="duplicateValues" dxfId="1211" priority="300"/>
  </conditionalFormatting>
  <conditionalFormatting sqref="U10">
    <cfRule type="duplicateValues" dxfId="1210" priority="299"/>
  </conditionalFormatting>
  <conditionalFormatting sqref="U11">
    <cfRule type="duplicateValues" dxfId="1209" priority="298"/>
  </conditionalFormatting>
  <conditionalFormatting sqref="U12">
    <cfRule type="duplicateValues" dxfId="1208" priority="297"/>
  </conditionalFormatting>
  <conditionalFormatting sqref="U13">
    <cfRule type="duplicateValues" dxfId="1207" priority="296"/>
  </conditionalFormatting>
  <conditionalFormatting sqref="U14">
    <cfRule type="duplicateValues" dxfId="1206" priority="295"/>
  </conditionalFormatting>
  <conditionalFormatting sqref="U15">
    <cfRule type="duplicateValues" dxfId="1205" priority="294"/>
  </conditionalFormatting>
  <conditionalFormatting sqref="U16">
    <cfRule type="duplicateValues" dxfId="1204" priority="293"/>
  </conditionalFormatting>
  <conditionalFormatting sqref="U17">
    <cfRule type="duplicateValues" dxfId="1203" priority="292"/>
  </conditionalFormatting>
  <conditionalFormatting sqref="U18">
    <cfRule type="duplicateValues" dxfId="1202" priority="291"/>
  </conditionalFormatting>
  <conditionalFormatting sqref="U19">
    <cfRule type="duplicateValues" dxfId="1201" priority="290"/>
  </conditionalFormatting>
  <conditionalFormatting sqref="U20">
    <cfRule type="duplicateValues" dxfId="1200" priority="289"/>
  </conditionalFormatting>
  <conditionalFormatting sqref="U21">
    <cfRule type="duplicateValues" dxfId="1199" priority="288"/>
  </conditionalFormatting>
  <conditionalFormatting sqref="U22">
    <cfRule type="duplicateValues" dxfId="1198" priority="287"/>
  </conditionalFormatting>
  <conditionalFormatting sqref="U23">
    <cfRule type="duplicateValues" dxfId="1197" priority="286"/>
  </conditionalFormatting>
  <conditionalFormatting sqref="U24">
    <cfRule type="duplicateValues" dxfId="1196" priority="285"/>
  </conditionalFormatting>
  <conditionalFormatting sqref="U25">
    <cfRule type="duplicateValues" dxfId="1195" priority="284"/>
  </conditionalFormatting>
  <conditionalFormatting sqref="U26">
    <cfRule type="duplicateValues" dxfId="1194" priority="283"/>
  </conditionalFormatting>
  <conditionalFormatting sqref="U27">
    <cfRule type="duplicateValues" dxfId="1193" priority="282"/>
  </conditionalFormatting>
  <conditionalFormatting sqref="U28">
    <cfRule type="duplicateValues" dxfId="1192" priority="281"/>
  </conditionalFormatting>
  <conditionalFormatting sqref="U29">
    <cfRule type="duplicateValues" dxfId="1191" priority="280"/>
  </conditionalFormatting>
  <conditionalFormatting sqref="U30">
    <cfRule type="duplicateValues" dxfId="1190" priority="279"/>
  </conditionalFormatting>
  <conditionalFormatting sqref="U31">
    <cfRule type="duplicateValues" dxfId="1189" priority="278"/>
  </conditionalFormatting>
  <conditionalFormatting sqref="U32">
    <cfRule type="duplicateValues" dxfId="1188" priority="277"/>
  </conditionalFormatting>
  <conditionalFormatting sqref="U33">
    <cfRule type="duplicateValues" dxfId="1187" priority="276"/>
  </conditionalFormatting>
  <conditionalFormatting sqref="U34">
    <cfRule type="duplicateValues" dxfId="1186" priority="275"/>
  </conditionalFormatting>
  <conditionalFormatting sqref="U35">
    <cfRule type="duplicateValues" dxfId="1185" priority="274"/>
  </conditionalFormatting>
  <conditionalFormatting sqref="U36">
    <cfRule type="duplicateValues" dxfId="1184" priority="273"/>
  </conditionalFormatting>
  <conditionalFormatting sqref="U37">
    <cfRule type="duplicateValues" dxfId="1183" priority="272"/>
  </conditionalFormatting>
  <conditionalFormatting sqref="U38">
    <cfRule type="duplicateValues" dxfId="1182" priority="271"/>
  </conditionalFormatting>
  <conditionalFormatting sqref="U39">
    <cfRule type="duplicateValues" dxfId="1181" priority="270"/>
  </conditionalFormatting>
  <conditionalFormatting sqref="U40">
    <cfRule type="duplicateValues" dxfId="1180" priority="269"/>
  </conditionalFormatting>
  <conditionalFormatting sqref="U41">
    <cfRule type="duplicateValues" dxfId="1179" priority="268"/>
  </conditionalFormatting>
  <conditionalFormatting sqref="U42">
    <cfRule type="duplicateValues" dxfId="1178" priority="267"/>
  </conditionalFormatting>
  <conditionalFormatting sqref="U43">
    <cfRule type="duplicateValues" dxfId="1177" priority="266"/>
  </conditionalFormatting>
  <conditionalFormatting sqref="U44">
    <cfRule type="duplicateValues" dxfId="1176" priority="265"/>
  </conditionalFormatting>
  <conditionalFormatting sqref="U45">
    <cfRule type="duplicateValues" dxfId="1175" priority="264"/>
  </conditionalFormatting>
  <conditionalFormatting sqref="U46">
    <cfRule type="duplicateValues" dxfId="1174" priority="263"/>
  </conditionalFormatting>
  <conditionalFormatting sqref="U47">
    <cfRule type="duplicateValues" dxfId="1173" priority="262"/>
  </conditionalFormatting>
  <conditionalFormatting sqref="U48">
    <cfRule type="duplicateValues" dxfId="1172" priority="261"/>
  </conditionalFormatting>
  <conditionalFormatting sqref="U49">
    <cfRule type="duplicateValues" dxfId="1171" priority="260"/>
  </conditionalFormatting>
  <conditionalFormatting sqref="U50">
    <cfRule type="duplicateValues" dxfId="1170" priority="259"/>
  </conditionalFormatting>
  <conditionalFormatting sqref="U51">
    <cfRule type="duplicateValues" dxfId="1169" priority="258"/>
  </conditionalFormatting>
  <conditionalFormatting sqref="U52">
    <cfRule type="duplicateValues" dxfId="1168" priority="257"/>
  </conditionalFormatting>
  <conditionalFormatting sqref="U53">
    <cfRule type="duplicateValues" dxfId="1167" priority="256"/>
  </conditionalFormatting>
  <conditionalFormatting sqref="U54">
    <cfRule type="duplicateValues" dxfId="1166" priority="255"/>
  </conditionalFormatting>
  <conditionalFormatting sqref="U55">
    <cfRule type="duplicateValues" dxfId="1165" priority="254"/>
  </conditionalFormatting>
  <conditionalFormatting sqref="U56">
    <cfRule type="duplicateValues" dxfId="1164" priority="253"/>
  </conditionalFormatting>
  <conditionalFormatting sqref="U57">
    <cfRule type="duplicateValues" dxfId="1163" priority="252"/>
  </conditionalFormatting>
  <conditionalFormatting sqref="U58">
    <cfRule type="duplicateValues" dxfId="1162" priority="251"/>
  </conditionalFormatting>
  <conditionalFormatting sqref="U59">
    <cfRule type="duplicateValues" dxfId="1161" priority="250"/>
  </conditionalFormatting>
  <conditionalFormatting sqref="U60">
    <cfRule type="duplicateValues" dxfId="1160" priority="249"/>
  </conditionalFormatting>
  <conditionalFormatting sqref="U61">
    <cfRule type="duplicateValues" dxfId="1159" priority="248"/>
  </conditionalFormatting>
  <conditionalFormatting sqref="U62">
    <cfRule type="duplicateValues" dxfId="1158" priority="247"/>
  </conditionalFormatting>
  <conditionalFormatting sqref="U63">
    <cfRule type="duplicateValues" dxfId="1157" priority="246"/>
  </conditionalFormatting>
  <conditionalFormatting sqref="U64">
    <cfRule type="duplicateValues" dxfId="1156" priority="245"/>
  </conditionalFormatting>
  <conditionalFormatting sqref="U65">
    <cfRule type="duplicateValues" dxfId="1155" priority="244"/>
  </conditionalFormatting>
  <conditionalFormatting sqref="U66">
    <cfRule type="duplicateValues" dxfId="1154" priority="243"/>
  </conditionalFormatting>
  <conditionalFormatting sqref="U67">
    <cfRule type="duplicateValues" dxfId="1153" priority="242"/>
  </conditionalFormatting>
  <conditionalFormatting sqref="U68">
    <cfRule type="duplicateValues" dxfId="1152" priority="241"/>
  </conditionalFormatting>
  <conditionalFormatting sqref="U69">
    <cfRule type="duplicateValues" dxfId="1151" priority="240"/>
  </conditionalFormatting>
  <conditionalFormatting sqref="U70">
    <cfRule type="duplicateValues" dxfId="1150" priority="239"/>
  </conditionalFormatting>
  <conditionalFormatting sqref="U71">
    <cfRule type="duplicateValues" dxfId="1149" priority="238"/>
  </conditionalFormatting>
  <conditionalFormatting sqref="U72">
    <cfRule type="duplicateValues" dxfId="1148" priority="237"/>
  </conditionalFormatting>
  <conditionalFormatting sqref="U73">
    <cfRule type="duplicateValues" dxfId="1147" priority="236"/>
  </conditionalFormatting>
  <conditionalFormatting sqref="U74">
    <cfRule type="duplicateValues" dxfId="1146" priority="235"/>
  </conditionalFormatting>
  <conditionalFormatting sqref="U75">
    <cfRule type="duplicateValues" dxfId="1145" priority="234"/>
  </conditionalFormatting>
  <conditionalFormatting sqref="U76">
    <cfRule type="duplicateValues" dxfId="1144" priority="233"/>
  </conditionalFormatting>
  <conditionalFormatting sqref="U77">
    <cfRule type="duplicateValues" dxfId="1143" priority="232"/>
  </conditionalFormatting>
  <conditionalFormatting sqref="U78">
    <cfRule type="duplicateValues" dxfId="1142" priority="231"/>
  </conditionalFormatting>
  <conditionalFormatting sqref="U79">
    <cfRule type="duplicateValues" dxfId="1141" priority="230"/>
  </conditionalFormatting>
  <conditionalFormatting sqref="U80">
    <cfRule type="duplicateValues" dxfId="1140" priority="229"/>
  </conditionalFormatting>
  <conditionalFormatting sqref="U81">
    <cfRule type="duplicateValues" dxfId="1139" priority="228"/>
  </conditionalFormatting>
  <conditionalFormatting sqref="U82">
    <cfRule type="duplicateValues" dxfId="1138" priority="227"/>
  </conditionalFormatting>
  <conditionalFormatting sqref="U83">
    <cfRule type="duplicateValues" dxfId="1137" priority="226"/>
  </conditionalFormatting>
  <conditionalFormatting sqref="U84">
    <cfRule type="duplicateValues" dxfId="1136" priority="225"/>
  </conditionalFormatting>
  <conditionalFormatting sqref="U85">
    <cfRule type="duplicateValues" dxfId="1135" priority="224"/>
  </conditionalFormatting>
  <conditionalFormatting sqref="U86">
    <cfRule type="duplicateValues" dxfId="1134" priority="223"/>
  </conditionalFormatting>
  <conditionalFormatting sqref="U87">
    <cfRule type="duplicateValues" dxfId="1133" priority="222"/>
  </conditionalFormatting>
  <conditionalFormatting sqref="U88">
    <cfRule type="duplicateValues" dxfId="1132" priority="221"/>
  </conditionalFormatting>
  <conditionalFormatting sqref="U89">
    <cfRule type="duplicateValues" dxfId="1131" priority="220"/>
  </conditionalFormatting>
  <conditionalFormatting sqref="U90">
    <cfRule type="duplicateValues" dxfId="1130" priority="219"/>
  </conditionalFormatting>
  <conditionalFormatting sqref="U91">
    <cfRule type="duplicateValues" dxfId="1129" priority="218"/>
  </conditionalFormatting>
  <conditionalFormatting sqref="U92">
    <cfRule type="duplicateValues" dxfId="1128" priority="217"/>
  </conditionalFormatting>
  <conditionalFormatting sqref="U93">
    <cfRule type="duplicateValues" dxfId="1127" priority="216"/>
  </conditionalFormatting>
  <conditionalFormatting sqref="U94">
    <cfRule type="duplicateValues" dxfId="1126" priority="215"/>
  </conditionalFormatting>
  <conditionalFormatting sqref="U95">
    <cfRule type="duplicateValues" dxfId="1125" priority="214"/>
  </conditionalFormatting>
  <conditionalFormatting sqref="U96">
    <cfRule type="duplicateValues" dxfId="1124" priority="213"/>
  </conditionalFormatting>
  <conditionalFormatting sqref="U97">
    <cfRule type="duplicateValues" dxfId="1123" priority="212"/>
  </conditionalFormatting>
  <conditionalFormatting sqref="U98">
    <cfRule type="duplicateValues" dxfId="1122" priority="211"/>
  </conditionalFormatting>
  <conditionalFormatting sqref="U99">
    <cfRule type="duplicateValues" dxfId="1121" priority="210"/>
  </conditionalFormatting>
  <conditionalFormatting sqref="U100">
    <cfRule type="duplicateValues" dxfId="1120" priority="209"/>
  </conditionalFormatting>
  <conditionalFormatting sqref="U101">
    <cfRule type="duplicateValues" dxfId="1119" priority="208"/>
  </conditionalFormatting>
  <conditionalFormatting sqref="U102">
    <cfRule type="duplicateValues" dxfId="1118" priority="207"/>
  </conditionalFormatting>
  <conditionalFormatting sqref="U103">
    <cfRule type="duplicateValues" dxfId="1117" priority="206"/>
  </conditionalFormatting>
  <conditionalFormatting sqref="U104">
    <cfRule type="duplicateValues" dxfId="1116" priority="205"/>
  </conditionalFormatting>
  <conditionalFormatting sqref="U105">
    <cfRule type="duplicateValues" dxfId="1115" priority="204"/>
  </conditionalFormatting>
  <conditionalFormatting sqref="U6:U105">
    <cfRule type="expression" dxfId="1114" priority="203">
      <formula>ISNA($N6)</formula>
    </cfRule>
  </conditionalFormatting>
  <conditionalFormatting sqref="V6">
    <cfRule type="duplicateValues" dxfId="1113" priority="202"/>
  </conditionalFormatting>
  <conditionalFormatting sqref="V7">
    <cfRule type="duplicateValues" dxfId="1112" priority="201"/>
  </conditionalFormatting>
  <conditionalFormatting sqref="V8">
    <cfRule type="duplicateValues" dxfId="1111" priority="200"/>
  </conditionalFormatting>
  <conditionalFormatting sqref="V9">
    <cfRule type="duplicateValues" dxfId="1110" priority="199"/>
  </conditionalFormatting>
  <conditionalFormatting sqref="V10">
    <cfRule type="duplicateValues" dxfId="1109" priority="198"/>
  </conditionalFormatting>
  <conditionalFormatting sqref="V11">
    <cfRule type="duplicateValues" dxfId="1108" priority="197"/>
  </conditionalFormatting>
  <conditionalFormatting sqref="V12">
    <cfRule type="duplicateValues" dxfId="1107" priority="196"/>
  </conditionalFormatting>
  <conditionalFormatting sqref="V13">
    <cfRule type="duplicateValues" dxfId="1106" priority="195"/>
  </conditionalFormatting>
  <conditionalFormatting sqref="V14">
    <cfRule type="duplicateValues" dxfId="1105" priority="194"/>
  </conditionalFormatting>
  <conditionalFormatting sqref="V15">
    <cfRule type="duplicateValues" dxfId="1104" priority="193"/>
  </conditionalFormatting>
  <conditionalFormatting sqref="V16">
    <cfRule type="duplicateValues" dxfId="1103" priority="192"/>
  </conditionalFormatting>
  <conditionalFormatting sqref="V17">
    <cfRule type="duplicateValues" dxfId="1102" priority="191"/>
  </conditionalFormatting>
  <conditionalFormatting sqref="V18">
    <cfRule type="duplicateValues" dxfId="1101" priority="190"/>
  </conditionalFormatting>
  <conditionalFormatting sqref="V19">
    <cfRule type="duplicateValues" dxfId="1100" priority="189"/>
  </conditionalFormatting>
  <conditionalFormatting sqref="V20">
    <cfRule type="duplicateValues" dxfId="1099" priority="188"/>
  </conditionalFormatting>
  <conditionalFormatting sqref="V21">
    <cfRule type="duplicateValues" dxfId="1098" priority="187"/>
  </conditionalFormatting>
  <conditionalFormatting sqref="V22">
    <cfRule type="duplicateValues" dxfId="1097" priority="186"/>
  </conditionalFormatting>
  <conditionalFormatting sqref="V23">
    <cfRule type="duplicateValues" dxfId="1096" priority="185"/>
  </conditionalFormatting>
  <conditionalFormatting sqref="V24">
    <cfRule type="duplicateValues" dxfId="1095" priority="184"/>
  </conditionalFormatting>
  <conditionalFormatting sqref="V25">
    <cfRule type="duplicateValues" dxfId="1094" priority="183"/>
  </conditionalFormatting>
  <conditionalFormatting sqref="V26">
    <cfRule type="duplicateValues" dxfId="1093" priority="182"/>
  </conditionalFormatting>
  <conditionalFormatting sqref="V27">
    <cfRule type="duplicateValues" dxfId="1092" priority="181"/>
  </conditionalFormatting>
  <conditionalFormatting sqref="V28">
    <cfRule type="duplicateValues" dxfId="1091" priority="180"/>
  </conditionalFormatting>
  <conditionalFormatting sqref="V29">
    <cfRule type="duplicateValues" dxfId="1090" priority="179"/>
  </conditionalFormatting>
  <conditionalFormatting sqref="V30">
    <cfRule type="duplicateValues" dxfId="1089" priority="178"/>
  </conditionalFormatting>
  <conditionalFormatting sqref="V31">
    <cfRule type="duplicateValues" dxfId="1088" priority="177"/>
  </conditionalFormatting>
  <conditionalFormatting sqref="V32">
    <cfRule type="duplicateValues" dxfId="1087" priority="176"/>
  </conditionalFormatting>
  <conditionalFormatting sqref="V33">
    <cfRule type="duplicateValues" dxfId="1086" priority="175"/>
  </conditionalFormatting>
  <conditionalFormatting sqref="V34">
    <cfRule type="duplicateValues" dxfId="1085" priority="174"/>
  </conditionalFormatting>
  <conditionalFormatting sqref="V35">
    <cfRule type="duplicateValues" dxfId="1084" priority="173"/>
  </conditionalFormatting>
  <conditionalFormatting sqref="V36">
    <cfRule type="duplicateValues" dxfId="1083" priority="172"/>
  </conditionalFormatting>
  <conditionalFormatting sqref="V37">
    <cfRule type="duplicateValues" dxfId="1082" priority="171"/>
  </conditionalFormatting>
  <conditionalFormatting sqref="V38">
    <cfRule type="duplicateValues" dxfId="1081" priority="170"/>
  </conditionalFormatting>
  <conditionalFormatting sqref="V39">
    <cfRule type="duplicateValues" dxfId="1080" priority="169"/>
  </conditionalFormatting>
  <conditionalFormatting sqref="V40">
    <cfRule type="duplicateValues" dxfId="1079" priority="168"/>
  </conditionalFormatting>
  <conditionalFormatting sqref="V41">
    <cfRule type="duplicateValues" dxfId="1078" priority="167"/>
  </conditionalFormatting>
  <conditionalFormatting sqref="V42">
    <cfRule type="duplicateValues" dxfId="1077" priority="166"/>
  </conditionalFormatting>
  <conditionalFormatting sqref="V43">
    <cfRule type="duplicateValues" dxfId="1076" priority="165"/>
  </conditionalFormatting>
  <conditionalFormatting sqref="V44">
    <cfRule type="duplicateValues" dxfId="1075" priority="164"/>
  </conditionalFormatting>
  <conditionalFormatting sqref="V45">
    <cfRule type="duplicateValues" dxfId="1074" priority="163"/>
  </conditionalFormatting>
  <conditionalFormatting sqref="V46">
    <cfRule type="duplicateValues" dxfId="1073" priority="162"/>
  </conditionalFormatting>
  <conditionalFormatting sqref="V47">
    <cfRule type="duplicateValues" dxfId="1072" priority="161"/>
  </conditionalFormatting>
  <conditionalFormatting sqref="V48">
    <cfRule type="duplicateValues" dxfId="1071" priority="160"/>
  </conditionalFormatting>
  <conditionalFormatting sqref="V49">
    <cfRule type="duplicateValues" dxfId="1070" priority="159"/>
  </conditionalFormatting>
  <conditionalFormatting sqref="V50">
    <cfRule type="duplicateValues" dxfId="1069" priority="158"/>
  </conditionalFormatting>
  <conditionalFormatting sqref="V51">
    <cfRule type="duplicateValues" dxfId="1068" priority="157"/>
  </conditionalFormatting>
  <conditionalFormatting sqref="V52">
    <cfRule type="duplicateValues" dxfId="1067" priority="156"/>
  </conditionalFormatting>
  <conditionalFormatting sqref="V53">
    <cfRule type="duplicateValues" dxfId="1066" priority="155"/>
  </conditionalFormatting>
  <conditionalFormatting sqref="V54">
    <cfRule type="duplicateValues" dxfId="1065" priority="154"/>
  </conditionalFormatting>
  <conditionalFormatting sqref="V55">
    <cfRule type="duplicateValues" dxfId="1064" priority="153"/>
  </conditionalFormatting>
  <conditionalFormatting sqref="V56">
    <cfRule type="duplicateValues" dxfId="1063" priority="152"/>
  </conditionalFormatting>
  <conditionalFormatting sqref="V57">
    <cfRule type="duplicateValues" dxfId="1062" priority="151"/>
  </conditionalFormatting>
  <conditionalFormatting sqref="V58">
    <cfRule type="duplicateValues" dxfId="1061" priority="150"/>
  </conditionalFormatting>
  <conditionalFormatting sqref="V59">
    <cfRule type="duplicateValues" dxfId="1060" priority="149"/>
  </conditionalFormatting>
  <conditionalFormatting sqref="V60">
    <cfRule type="duplicateValues" dxfId="1059" priority="148"/>
  </conditionalFormatting>
  <conditionalFormatting sqref="V61">
    <cfRule type="duplicateValues" dxfId="1058" priority="147"/>
  </conditionalFormatting>
  <conditionalFormatting sqref="V62">
    <cfRule type="duplicateValues" dxfId="1057" priority="146"/>
  </conditionalFormatting>
  <conditionalFormatting sqref="V63">
    <cfRule type="duplicateValues" dxfId="1056" priority="145"/>
  </conditionalFormatting>
  <conditionalFormatting sqref="V64">
    <cfRule type="duplicateValues" dxfId="1055" priority="144"/>
  </conditionalFormatting>
  <conditionalFormatting sqref="V65">
    <cfRule type="duplicateValues" dxfId="1054" priority="143"/>
  </conditionalFormatting>
  <conditionalFormatting sqref="V66">
    <cfRule type="duplicateValues" dxfId="1053" priority="142"/>
  </conditionalFormatting>
  <conditionalFormatting sqref="V67">
    <cfRule type="duplicateValues" dxfId="1052" priority="141"/>
  </conditionalFormatting>
  <conditionalFormatting sqref="V68">
    <cfRule type="duplicateValues" dxfId="1051" priority="140"/>
  </conditionalFormatting>
  <conditionalFormatting sqref="V69">
    <cfRule type="duplicateValues" dxfId="1050" priority="139"/>
  </conditionalFormatting>
  <conditionalFormatting sqref="V70">
    <cfRule type="duplicateValues" dxfId="1049" priority="138"/>
  </conditionalFormatting>
  <conditionalFormatting sqref="V71">
    <cfRule type="duplicateValues" dxfId="1048" priority="137"/>
  </conditionalFormatting>
  <conditionalFormatting sqref="V72">
    <cfRule type="duplicateValues" dxfId="1047" priority="136"/>
  </conditionalFormatting>
  <conditionalFormatting sqref="V73">
    <cfRule type="duplicateValues" dxfId="1046" priority="135"/>
  </conditionalFormatting>
  <conditionalFormatting sqref="V74">
    <cfRule type="duplicateValues" dxfId="1045" priority="134"/>
  </conditionalFormatting>
  <conditionalFormatting sqref="V75">
    <cfRule type="duplicateValues" dxfId="1044" priority="133"/>
  </conditionalFormatting>
  <conditionalFormatting sqref="V76">
    <cfRule type="duplicateValues" dxfId="1043" priority="132"/>
  </conditionalFormatting>
  <conditionalFormatting sqref="V77">
    <cfRule type="duplicateValues" dxfId="1042" priority="131"/>
  </conditionalFormatting>
  <conditionalFormatting sqref="V78">
    <cfRule type="duplicateValues" dxfId="1041" priority="130"/>
  </conditionalFormatting>
  <conditionalFormatting sqref="V79">
    <cfRule type="duplicateValues" dxfId="1040" priority="129"/>
  </conditionalFormatting>
  <conditionalFormatting sqref="V80">
    <cfRule type="duplicateValues" dxfId="1039" priority="128"/>
  </conditionalFormatting>
  <conditionalFormatting sqref="V81">
    <cfRule type="duplicateValues" dxfId="1038" priority="127"/>
  </conditionalFormatting>
  <conditionalFormatting sqref="V82">
    <cfRule type="duplicateValues" dxfId="1037" priority="126"/>
  </conditionalFormatting>
  <conditionalFormatting sqref="V83">
    <cfRule type="duplicateValues" dxfId="1036" priority="125"/>
  </conditionalFormatting>
  <conditionalFormatting sqref="V84">
    <cfRule type="duplicateValues" dxfId="1035" priority="124"/>
  </conditionalFormatting>
  <conditionalFormatting sqref="V85">
    <cfRule type="duplicateValues" dxfId="1034" priority="123"/>
  </conditionalFormatting>
  <conditionalFormatting sqref="V86">
    <cfRule type="duplicateValues" dxfId="1033" priority="122"/>
  </conditionalFormatting>
  <conditionalFormatting sqref="V87">
    <cfRule type="duplicateValues" dxfId="1032" priority="121"/>
  </conditionalFormatting>
  <conditionalFormatting sqref="V88">
    <cfRule type="duplicateValues" dxfId="1031" priority="120"/>
  </conditionalFormatting>
  <conditionalFormatting sqref="V89">
    <cfRule type="duplicateValues" dxfId="1030" priority="119"/>
  </conditionalFormatting>
  <conditionalFormatting sqref="V90">
    <cfRule type="duplicateValues" dxfId="1029" priority="118"/>
  </conditionalFormatting>
  <conditionalFormatting sqref="V91">
    <cfRule type="duplicateValues" dxfId="1028" priority="117"/>
  </conditionalFormatting>
  <conditionalFormatting sqref="V92">
    <cfRule type="duplicateValues" dxfId="1027" priority="116"/>
  </conditionalFormatting>
  <conditionalFormatting sqref="V93">
    <cfRule type="duplicateValues" dxfId="1026" priority="115"/>
  </conditionalFormatting>
  <conditionalFormatting sqref="V94">
    <cfRule type="duplicateValues" dxfId="1025" priority="114"/>
  </conditionalFormatting>
  <conditionalFormatting sqref="V95">
    <cfRule type="duplicateValues" dxfId="1024" priority="113"/>
  </conditionalFormatting>
  <conditionalFormatting sqref="V96">
    <cfRule type="duplicateValues" dxfId="1023" priority="112"/>
  </conditionalFormatting>
  <conditionalFormatting sqref="V97">
    <cfRule type="duplicateValues" dxfId="1022" priority="111"/>
  </conditionalFormatting>
  <conditionalFormatting sqref="V98">
    <cfRule type="duplicateValues" dxfId="1021" priority="110"/>
  </conditionalFormatting>
  <conditionalFormatting sqref="V99">
    <cfRule type="duplicateValues" dxfId="1020" priority="109"/>
  </conditionalFormatting>
  <conditionalFormatting sqref="V100">
    <cfRule type="duplicateValues" dxfId="1019" priority="108"/>
  </conditionalFormatting>
  <conditionalFormatting sqref="V101">
    <cfRule type="duplicateValues" dxfId="1018" priority="107"/>
  </conditionalFormatting>
  <conditionalFormatting sqref="V102">
    <cfRule type="duplicateValues" dxfId="1017" priority="106"/>
  </conditionalFormatting>
  <conditionalFormatting sqref="V103">
    <cfRule type="duplicateValues" dxfId="1016" priority="105"/>
  </conditionalFormatting>
  <conditionalFormatting sqref="V104">
    <cfRule type="duplicateValues" dxfId="1015" priority="104"/>
  </conditionalFormatting>
  <conditionalFormatting sqref="V105">
    <cfRule type="duplicateValues" dxfId="1014" priority="103"/>
  </conditionalFormatting>
  <conditionalFormatting sqref="V6:V105">
    <cfRule type="expression" dxfId="1013" priority="102">
      <formula>ISNA($N6)</formula>
    </cfRule>
  </conditionalFormatting>
  <conditionalFormatting sqref="W6">
    <cfRule type="duplicateValues" dxfId="1012" priority="101"/>
  </conditionalFormatting>
  <conditionalFormatting sqref="W7">
    <cfRule type="duplicateValues" dxfId="1011" priority="100"/>
  </conditionalFormatting>
  <conditionalFormatting sqref="W8">
    <cfRule type="duplicateValues" dxfId="1010" priority="99"/>
  </conditionalFormatting>
  <conditionalFormatting sqref="W9">
    <cfRule type="duplicateValues" dxfId="1009" priority="98"/>
  </conditionalFormatting>
  <conditionalFormatting sqref="W10">
    <cfRule type="duplicateValues" dxfId="1008" priority="97"/>
  </conditionalFormatting>
  <conditionalFormatting sqref="W11">
    <cfRule type="duplicateValues" dxfId="1007" priority="96"/>
  </conditionalFormatting>
  <conditionalFormatting sqref="W12">
    <cfRule type="duplicateValues" dxfId="1006" priority="95"/>
  </conditionalFormatting>
  <conditionalFormatting sqref="W13">
    <cfRule type="duplicateValues" dxfId="1005" priority="94"/>
  </conditionalFormatting>
  <conditionalFormatting sqref="W14">
    <cfRule type="duplicateValues" dxfId="1004" priority="93"/>
  </conditionalFormatting>
  <conditionalFormatting sqref="W15">
    <cfRule type="duplicateValues" dxfId="1003" priority="92"/>
  </conditionalFormatting>
  <conditionalFormatting sqref="W16">
    <cfRule type="duplicateValues" dxfId="1002" priority="91"/>
  </conditionalFormatting>
  <conditionalFormatting sqref="W17">
    <cfRule type="duplicateValues" dxfId="1001" priority="90"/>
  </conditionalFormatting>
  <conditionalFormatting sqref="W18">
    <cfRule type="duplicateValues" dxfId="1000" priority="89"/>
  </conditionalFormatting>
  <conditionalFormatting sqref="W19">
    <cfRule type="duplicateValues" dxfId="999" priority="88"/>
  </conditionalFormatting>
  <conditionalFormatting sqref="W20">
    <cfRule type="duplicateValues" dxfId="998" priority="87"/>
  </conditionalFormatting>
  <conditionalFormatting sqref="W21">
    <cfRule type="duplicateValues" dxfId="997" priority="86"/>
  </conditionalFormatting>
  <conditionalFormatting sqref="W22">
    <cfRule type="duplicateValues" dxfId="996" priority="85"/>
  </conditionalFormatting>
  <conditionalFormatting sqref="W23">
    <cfRule type="duplicateValues" dxfId="995" priority="84"/>
  </conditionalFormatting>
  <conditionalFormatting sqref="W24">
    <cfRule type="duplicateValues" dxfId="994" priority="83"/>
  </conditionalFormatting>
  <conditionalFormatting sqref="W25">
    <cfRule type="duplicateValues" dxfId="993" priority="82"/>
  </conditionalFormatting>
  <conditionalFormatting sqref="W26">
    <cfRule type="duplicateValues" dxfId="992" priority="81"/>
  </conditionalFormatting>
  <conditionalFormatting sqref="W27">
    <cfRule type="duplicateValues" dxfId="991" priority="80"/>
  </conditionalFormatting>
  <conditionalFormatting sqref="W28">
    <cfRule type="duplicateValues" dxfId="990" priority="79"/>
  </conditionalFormatting>
  <conditionalFormatting sqref="W29">
    <cfRule type="duplicateValues" dxfId="989" priority="78"/>
  </conditionalFormatting>
  <conditionalFormatting sqref="W30">
    <cfRule type="duplicateValues" dxfId="988" priority="77"/>
  </conditionalFormatting>
  <conditionalFormatting sqref="W31">
    <cfRule type="duplicateValues" dxfId="987" priority="76"/>
  </conditionalFormatting>
  <conditionalFormatting sqref="W32">
    <cfRule type="duplicateValues" dxfId="986" priority="75"/>
  </conditionalFormatting>
  <conditionalFormatting sqref="W33">
    <cfRule type="duplicateValues" dxfId="985" priority="74"/>
  </conditionalFormatting>
  <conditionalFormatting sqref="W34">
    <cfRule type="duplicateValues" dxfId="984" priority="73"/>
  </conditionalFormatting>
  <conditionalFormatting sqref="W35">
    <cfRule type="duplicateValues" dxfId="983" priority="72"/>
  </conditionalFormatting>
  <conditionalFormatting sqref="W36">
    <cfRule type="duplicateValues" dxfId="982" priority="71"/>
  </conditionalFormatting>
  <conditionalFormatting sqref="W37">
    <cfRule type="duplicateValues" dxfId="981" priority="70"/>
  </conditionalFormatting>
  <conditionalFormatting sqref="W38">
    <cfRule type="duplicateValues" dxfId="980" priority="69"/>
  </conditionalFormatting>
  <conditionalFormatting sqref="W39">
    <cfRule type="duplicateValues" dxfId="979" priority="68"/>
  </conditionalFormatting>
  <conditionalFormatting sqref="W40">
    <cfRule type="duplicateValues" dxfId="978" priority="67"/>
  </conditionalFormatting>
  <conditionalFormatting sqref="W41">
    <cfRule type="duplicateValues" dxfId="977" priority="66"/>
  </conditionalFormatting>
  <conditionalFormatting sqref="W42">
    <cfRule type="duplicateValues" dxfId="976" priority="65"/>
  </conditionalFormatting>
  <conditionalFormatting sqref="W43">
    <cfRule type="duplicateValues" dxfId="975" priority="64"/>
  </conditionalFormatting>
  <conditionalFormatting sqref="W44">
    <cfRule type="duplicateValues" dxfId="974" priority="63"/>
  </conditionalFormatting>
  <conditionalFormatting sqref="W45">
    <cfRule type="duplicateValues" dxfId="973" priority="62"/>
  </conditionalFormatting>
  <conditionalFormatting sqref="W46">
    <cfRule type="duplicateValues" dxfId="972" priority="61"/>
  </conditionalFormatting>
  <conditionalFormatting sqref="W47">
    <cfRule type="duplicateValues" dxfId="971" priority="60"/>
  </conditionalFormatting>
  <conditionalFormatting sqref="W48">
    <cfRule type="duplicateValues" dxfId="970" priority="59"/>
  </conditionalFormatting>
  <conditionalFormatting sqref="W49">
    <cfRule type="duplicateValues" dxfId="969" priority="58"/>
  </conditionalFormatting>
  <conditionalFormatting sqref="W50">
    <cfRule type="duplicateValues" dxfId="968" priority="57"/>
  </conditionalFormatting>
  <conditionalFormatting sqref="W51">
    <cfRule type="duplicateValues" dxfId="967" priority="56"/>
  </conditionalFormatting>
  <conditionalFormatting sqref="W52">
    <cfRule type="duplicateValues" dxfId="966" priority="55"/>
  </conditionalFormatting>
  <conditionalFormatting sqref="W53">
    <cfRule type="duplicateValues" dxfId="965" priority="54"/>
  </conditionalFormatting>
  <conditionalFormatting sqref="W54">
    <cfRule type="duplicateValues" dxfId="964" priority="53"/>
  </conditionalFormatting>
  <conditionalFormatting sqref="W55">
    <cfRule type="duplicateValues" dxfId="963" priority="52"/>
  </conditionalFormatting>
  <conditionalFormatting sqref="W56">
    <cfRule type="duplicateValues" dxfId="962" priority="51"/>
  </conditionalFormatting>
  <conditionalFormatting sqref="W57">
    <cfRule type="duplicateValues" dxfId="961" priority="50"/>
  </conditionalFormatting>
  <conditionalFormatting sqref="W58">
    <cfRule type="duplicateValues" dxfId="960" priority="49"/>
  </conditionalFormatting>
  <conditionalFormatting sqref="W59">
    <cfRule type="duplicateValues" dxfId="959" priority="48"/>
  </conditionalFormatting>
  <conditionalFormatting sqref="W60">
    <cfRule type="duplicateValues" dxfId="958" priority="47"/>
  </conditionalFormatting>
  <conditionalFormatting sqref="W61">
    <cfRule type="duplicateValues" dxfId="957" priority="46"/>
  </conditionalFormatting>
  <conditionalFormatting sqref="W62">
    <cfRule type="duplicateValues" dxfId="956" priority="45"/>
  </conditionalFormatting>
  <conditionalFormatting sqref="W63">
    <cfRule type="duplicateValues" dxfId="955" priority="44"/>
  </conditionalFormatting>
  <conditionalFormatting sqref="W64">
    <cfRule type="duplicateValues" dxfId="954" priority="43"/>
  </conditionalFormatting>
  <conditionalFormatting sqref="W65">
    <cfRule type="duplicateValues" dxfId="953" priority="42"/>
  </conditionalFormatting>
  <conditionalFormatting sqref="W66">
    <cfRule type="duplicateValues" dxfId="952" priority="41"/>
  </conditionalFormatting>
  <conditionalFormatting sqref="W67">
    <cfRule type="duplicateValues" dxfId="951" priority="40"/>
  </conditionalFormatting>
  <conditionalFormatting sqref="W68">
    <cfRule type="duplicateValues" dxfId="950" priority="39"/>
  </conditionalFormatting>
  <conditionalFormatting sqref="W69">
    <cfRule type="duplicateValues" dxfId="949" priority="38"/>
  </conditionalFormatting>
  <conditionalFormatting sqref="W70">
    <cfRule type="duplicateValues" dxfId="948" priority="37"/>
  </conditionalFormatting>
  <conditionalFormatting sqref="W71">
    <cfRule type="duplicateValues" dxfId="947" priority="36"/>
  </conditionalFormatting>
  <conditionalFormatting sqref="W72">
    <cfRule type="duplicateValues" dxfId="946" priority="35"/>
  </conditionalFormatting>
  <conditionalFormatting sqref="W73">
    <cfRule type="duplicateValues" dxfId="945" priority="34"/>
  </conditionalFormatting>
  <conditionalFormatting sqref="W74">
    <cfRule type="duplicateValues" dxfId="944" priority="33"/>
  </conditionalFormatting>
  <conditionalFormatting sqref="W75">
    <cfRule type="duplicateValues" dxfId="943" priority="32"/>
  </conditionalFormatting>
  <conditionalFormatting sqref="W76">
    <cfRule type="duplicateValues" dxfId="942" priority="31"/>
  </conditionalFormatting>
  <conditionalFormatting sqref="W77">
    <cfRule type="duplicateValues" dxfId="941" priority="30"/>
  </conditionalFormatting>
  <conditionalFormatting sqref="W78">
    <cfRule type="duplicateValues" dxfId="940" priority="29"/>
  </conditionalFormatting>
  <conditionalFormatting sqref="W79">
    <cfRule type="duplicateValues" dxfId="939" priority="28"/>
  </conditionalFormatting>
  <conditionalFormatting sqref="W80">
    <cfRule type="duplicateValues" dxfId="938" priority="27"/>
  </conditionalFormatting>
  <conditionalFormatting sqref="W81">
    <cfRule type="duplicateValues" dxfId="937" priority="26"/>
  </conditionalFormatting>
  <conditionalFormatting sqref="W82">
    <cfRule type="duplicateValues" dxfId="936" priority="25"/>
  </conditionalFormatting>
  <conditionalFormatting sqref="W83">
    <cfRule type="duplicateValues" dxfId="935" priority="24"/>
  </conditionalFormatting>
  <conditionalFormatting sqref="W84">
    <cfRule type="duplicateValues" dxfId="934" priority="23"/>
  </conditionalFormatting>
  <conditionalFormatting sqref="W85">
    <cfRule type="duplicateValues" dxfId="933" priority="22"/>
  </conditionalFormatting>
  <conditionalFormatting sqref="W86">
    <cfRule type="duplicateValues" dxfId="932" priority="21"/>
  </conditionalFormatting>
  <conditionalFormatting sqref="W87">
    <cfRule type="duplicateValues" dxfId="931" priority="20"/>
  </conditionalFormatting>
  <conditionalFormatting sqref="W88">
    <cfRule type="duplicateValues" dxfId="930" priority="19"/>
  </conditionalFormatting>
  <conditionalFormatting sqref="W89">
    <cfRule type="duplicateValues" dxfId="929" priority="18"/>
  </conditionalFormatting>
  <conditionalFormatting sqref="W90">
    <cfRule type="duplicateValues" dxfId="928" priority="17"/>
  </conditionalFormatting>
  <conditionalFormatting sqref="W91">
    <cfRule type="duplicateValues" dxfId="927" priority="16"/>
  </conditionalFormatting>
  <conditionalFormatting sqref="W92">
    <cfRule type="duplicateValues" dxfId="926" priority="15"/>
  </conditionalFormatting>
  <conditionalFormatting sqref="W93">
    <cfRule type="duplicateValues" dxfId="925" priority="14"/>
  </conditionalFormatting>
  <conditionalFormatting sqref="W94">
    <cfRule type="duplicateValues" dxfId="924" priority="13"/>
  </conditionalFormatting>
  <conditionalFormatting sqref="W95">
    <cfRule type="duplicateValues" dxfId="923" priority="12"/>
  </conditionalFormatting>
  <conditionalFormatting sqref="W96">
    <cfRule type="duplicateValues" dxfId="922" priority="11"/>
  </conditionalFormatting>
  <conditionalFormatting sqref="W97">
    <cfRule type="duplicateValues" dxfId="921" priority="10"/>
  </conditionalFormatting>
  <conditionalFormatting sqref="W98">
    <cfRule type="duplicateValues" dxfId="920" priority="9"/>
  </conditionalFormatting>
  <conditionalFormatting sqref="W99">
    <cfRule type="duplicateValues" dxfId="919" priority="8"/>
  </conditionalFormatting>
  <conditionalFormatting sqref="W100">
    <cfRule type="duplicateValues" dxfId="918" priority="7"/>
  </conditionalFormatting>
  <conditionalFormatting sqref="W101">
    <cfRule type="duplicateValues" dxfId="917" priority="6"/>
  </conditionalFormatting>
  <conditionalFormatting sqref="W102">
    <cfRule type="duplicateValues" dxfId="916" priority="5"/>
  </conditionalFormatting>
  <conditionalFormatting sqref="W103">
    <cfRule type="duplicateValues" dxfId="915" priority="4"/>
  </conditionalFormatting>
  <conditionalFormatting sqref="W104">
    <cfRule type="duplicateValues" dxfId="914" priority="3"/>
  </conditionalFormatting>
  <conditionalFormatting sqref="W105">
    <cfRule type="duplicateValues" dxfId="913" priority="2"/>
  </conditionalFormatting>
  <conditionalFormatting sqref="W6:W105">
    <cfRule type="expression" dxfId="912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105"/>
  <sheetViews>
    <sheetView workbookViewId="0">
      <selection activeCell="R17" sqref="R17:S17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</v>
      </c>
      <c r="C1" s="65"/>
      <c r="D1" s="65"/>
      <c r="E1" s="32" t="s">
        <v>4</v>
      </c>
      <c r="F1" s="52"/>
      <c r="G1" s="65" t="s">
        <v>5</v>
      </c>
      <c r="H1" s="65"/>
      <c r="I1" s="32" t="s">
        <v>2</v>
      </c>
      <c r="J1" s="65" t="s">
        <v>5</v>
      </c>
      <c r="K1" s="66"/>
    </row>
    <row r="2" spans="1:23" ht="15.75" thickBot="1" x14ac:dyDescent="0.3">
      <c r="A2" s="33" t="s">
        <v>1</v>
      </c>
      <c r="B2" s="67" t="s">
        <v>5</v>
      </c>
      <c r="C2" s="67"/>
      <c r="D2" s="67"/>
      <c r="E2" s="34" t="s">
        <v>3</v>
      </c>
      <c r="F2" s="53"/>
      <c r="G2" s="67" t="s">
        <v>5</v>
      </c>
      <c r="H2" s="67"/>
      <c r="I2" s="34" t="s">
        <v>24</v>
      </c>
      <c r="J2" s="67" t="s">
        <v>25</v>
      </c>
      <c r="K2" s="68"/>
      <c r="M2" s="5"/>
    </row>
    <row r="3" spans="1:23" x14ac:dyDescent="0.25">
      <c r="A3" s="6"/>
    </row>
    <row r="4" spans="1:23" ht="15.75" thickBot="1" x14ac:dyDescent="0.3">
      <c r="A4" s="2"/>
      <c r="B4" s="125" t="s">
        <v>22</v>
      </c>
      <c r="C4" s="125"/>
      <c r="D4" s="125"/>
      <c r="E4" s="125"/>
      <c r="F4" s="125"/>
      <c r="G4" s="125"/>
      <c r="H4" s="125"/>
      <c r="I4" s="125"/>
      <c r="J4" s="125"/>
      <c r="K4" s="125"/>
    </row>
    <row r="5" spans="1:23" s="6" customFormat="1" ht="15.75" thickBot="1" x14ac:dyDescent="0.3">
      <c r="A5" s="6" t="s">
        <v>23</v>
      </c>
      <c r="B5" s="9" t="s">
        <v>7</v>
      </c>
      <c r="C5" s="1" t="s">
        <v>6</v>
      </c>
      <c r="D5" s="1" t="s">
        <v>8</v>
      </c>
      <c r="E5" s="1" t="s">
        <v>9</v>
      </c>
      <c r="F5" s="1" t="s">
        <v>10</v>
      </c>
      <c r="G5" s="1" t="s">
        <v>11</v>
      </c>
      <c r="H5" s="1" t="s">
        <v>12</v>
      </c>
      <c r="I5" s="1" t="s">
        <v>13</v>
      </c>
      <c r="J5" s="1" t="s">
        <v>14</v>
      </c>
      <c r="K5" s="10" t="s">
        <v>15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7</v>
      </c>
      <c r="B6" s="41">
        <v>1</v>
      </c>
      <c r="C6" s="42">
        <v>2</v>
      </c>
      <c r="D6" s="42">
        <v>3</v>
      </c>
      <c r="E6" s="42">
        <v>4</v>
      </c>
      <c r="F6" s="42">
        <v>5</v>
      </c>
      <c r="G6" s="42">
        <v>6</v>
      </c>
      <c r="H6" s="42">
        <v>7</v>
      </c>
      <c r="I6" s="42">
        <v>8</v>
      </c>
      <c r="J6" s="42">
        <v>9</v>
      </c>
      <c r="K6" s="43">
        <v>10</v>
      </c>
      <c r="M6" s="16" t="str">
        <f t="shared" ref="M6:M37" si="0">INDEX($B$5:$K$5,MATCH(MIN($B6:$K6),$B6:$K6,0))</f>
        <v>Word 1</v>
      </c>
      <c r="N6" s="20" t="b">
        <f t="shared" ref="N6:N37" si="1">$M6 = $A6</f>
        <v>1</v>
      </c>
      <c r="Q6" s="22" t="s">
        <v>7</v>
      </c>
      <c r="R6" s="25">
        <f>IF(ISERR($O$15)," ",$O$15)</f>
        <v>0.77777777777777779</v>
      </c>
      <c r="S6" s="20">
        <f>(10 - COUNTIF($N6:$N15,"#N/A"))</f>
        <v>9</v>
      </c>
      <c r="U6" s="16" t="str">
        <f t="shared" ref="U6:U69" si="2">INDEX($B$5:$K$5,MATCH(MIN($B6:$K6),$B6:$K6,0))</f>
        <v>Word 1</v>
      </c>
      <c r="V6" s="16">
        <f>MIN(B6:K6)</f>
        <v>1</v>
      </c>
      <c r="W6" s="16">
        <f>SMALL(B6:K6,2)-V6</f>
        <v>1</v>
      </c>
    </row>
    <row r="7" spans="1:23" x14ac:dyDescent="0.25">
      <c r="A7" s="12" t="s">
        <v>7</v>
      </c>
      <c r="B7" s="44">
        <v>1</v>
      </c>
      <c r="C7" s="45">
        <v>2</v>
      </c>
      <c r="D7" s="45">
        <v>3</v>
      </c>
      <c r="E7" s="45">
        <v>4</v>
      </c>
      <c r="F7" s="45">
        <v>5</v>
      </c>
      <c r="G7" s="45"/>
      <c r="H7" s="45"/>
      <c r="I7" s="45"/>
      <c r="J7" s="45"/>
      <c r="K7" s="46"/>
      <c r="M7" s="18" t="str">
        <f t="shared" si="0"/>
        <v>Word 1</v>
      </c>
      <c r="N7" s="17" t="b">
        <f t="shared" si="1"/>
        <v>1</v>
      </c>
      <c r="Q7" s="23" t="s">
        <v>6</v>
      </c>
      <c r="R7" s="26">
        <f>IF(ISERR($O$25)," ",$O$25)</f>
        <v>1</v>
      </c>
      <c r="S7" s="17">
        <f>(10 - COUNTIF($N16:$N25,"#N/A"))</f>
        <v>9</v>
      </c>
      <c r="U7" s="18" t="str">
        <f t="shared" si="2"/>
        <v>Word 1</v>
      </c>
      <c r="V7" s="18">
        <f t="shared" ref="V7:V70" si="3">MIN(B7:K7)</f>
        <v>1</v>
      </c>
      <c r="W7" s="18">
        <f t="shared" ref="W7:W70" si="4">SMALL(B7:K7,2)-V7</f>
        <v>1</v>
      </c>
    </row>
    <row r="8" spans="1:23" x14ac:dyDescent="0.25">
      <c r="A8" s="12" t="s">
        <v>7</v>
      </c>
      <c r="B8" s="44">
        <v>1</v>
      </c>
      <c r="C8" s="45">
        <v>2</v>
      </c>
      <c r="D8" s="45">
        <v>3</v>
      </c>
      <c r="E8" s="45">
        <v>4</v>
      </c>
      <c r="F8" s="45">
        <v>5</v>
      </c>
      <c r="G8" s="45"/>
      <c r="H8" s="45"/>
      <c r="I8" s="45"/>
      <c r="J8" s="45"/>
      <c r="K8" s="46"/>
      <c r="M8" s="18" t="str">
        <f t="shared" si="0"/>
        <v>Word 1</v>
      </c>
      <c r="N8" s="17" t="b">
        <f t="shared" si="1"/>
        <v>1</v>
      </c>
      <c r="Q8" s="23" t="s">
        <v>8</v>
      </c>
      <c r="R8" s="26">
        <f>IF(ISERR($O$35)," ",$O$35)</f>
        <v>0</v>
      </c>
      <c r="S8" s="17">
        <f>(10 - COUNTIF($N26:$N35,"#N/A"))</f>
        <v>6</v>
      </c>
      <c r="U8" s="18" t="str">
        <f t="shared" si="2"/>
        <v>Word 1</v>
      </c>
      <c r="V8" s="18">
        <f t="shared" si="3"/>
        <v>1</v>
      </c>
      <c r="W8" s="18">
        <f t="shared" si="4"/>
        <v>1</v>
      </c>
    </row>
    <row r="9" spans="1:23" x14ac:dyDescent="0.25">
      <c r="A9" s="12" t="s">
        <v>7</v>
      </c>
      <c r="B9" s="44">
        <v>2</v>
      </c>
      <c r="C9" s="45">
        <v>1</v>
      </c>
      <c r="D9" s="45">
        <v>3</v>
      </c>
      <c r="E9" s="45">
        <v>4</v>
      </c>
      <c r="F9" s="45">
        <v>5</v>
      </c>
      <c r="G9" s="45"/>
      <c r="H9" s="45"/>
      <c r="I9" s="45"/>
      <c r="J9" s="45"/>
      <c r="K9" s="46"/>
      <c r="M9" s="18" t="str">
        <f t="shared" si="0"/>
        <v>Word 2</v>
      </c>
      <c r="N9" s="17" t="b">
        <f t="shared" si="1"/>
        <v>0</v>
      </c>
      <c r="Q9" s="23" t="s">
        <v>9</v>
      </c>
      <c r="R9" s="26" t="str">
        <f>IF(ISERR($O$45)," ",$O$45)</f>
        <v xml:space="preserve"> </v>
      </c>
      <c r="S9" s="17">
        <f>(10 - COUNTIF($N36:$N45,"#N/A"))</f>
        <v>0</v>
      </c>
      <c r="U9" s="18" t="str">
        <f t="shared" si="2"/>
        <v>Word 2</v>
      </c>
      <c r="V9" s="18">
        <f t="shared" si="3"/>
        <v>1</v>
      </c>
      <c r="W9" s="18">
        <f t="shared" si="4"/>
        <v>1</v>
      </c>
    </row>
    <row r="10" spans="1:23" x14ac:dyDescent="0.25">
      <c r="A10" s="12" t="s">
        <v>7</v>
      </c>
      <c r="B10" s="44">
        <v>1</v>
      </c>
      <c r="C10" s="45">
        <v>2</v>
      </c>
      <c r="D10" s="45">
        <v>3</v>
      </c>
      <c r="E10" s="45">
        <v>4</v>
      </c>
      <c r="F10" s="45">
        <v>5</v>
      </c>
      <c r="G10" s="45"/>
      <c r="H10" s="45"/>
      <c r="I10" s="45"/>
      <c r="J10" s="45"/>
      <c r="K10" s="46"/>
      <c r="M10" s="18" t="str">
        <f t="shared" si="0"/>
        <v>Word 1</v>
      </c>
      <c r="N10" s="17" t="b">
        <f t="shared" si="1"/>
        <v>1</v>
      </c>
      <c r="Q10" s="23" t="s">
        <v>10</v>
      </c>
      <c r="R10" s="26" t="str">
        <f>IF(ISERR($O$55)," ",$O$55)</f>
        <v xml:space="preserve"> </v>
      </c>
      <c r="S10" s="17">
        <f>(10 - COUNTIF($N46:$N55,"#N/A"))</f>
        <v>0</v>
      </c>
      <c r="U10" s="18" t="str">
        <f t="shared" si="2"/>
        <v>Word 1</v>
      </c>
      <c r="V10" s="18">
        <f t="shared" si="3"/>
        <v>1</v>
      </c>
      <c r="W10" s="18">
        <f t="shared" si="4"/>
        <v>1</v>
      </c>
    </row>
    <row r="11" spans="1:23" x14ac:dyDescent="0.25">
      <c r="A11" s="12" t="s">
        <v>7</v>
      </c>
      <c r="B11" s="44">
        <v>3</v>
      </c>
      <c r="C11" s="45">
        <v>2</v>
      </c>
      <c r="D11" s="45">
        <v>1</v>
      </c>
      <c r="E11" s="45">
        <v>4</v>
      </c>
      <c r="F11" s="45">
        <v>5</v>
      </c>
      <c r="G11" s="45"/>
      <c r="H11" s="45"/>
      <c r="I11" s="45"/>
      <c r="J11" s="45"/>
      <c r="K11" s="46"/>
      <c r="M11" s="18" t="str">
        <f t="shared" si="0"/>
        <v>Word 3</v>
      </c>
      <c r="N11" s="17" t="b">
        <f t="shared" si="1"/>
        <v>0</v>
      </c>
      <c r="Q11" s="23" t="s">
        <v>11</v>
      </c>
      <c r="R11" s="26" t="str">
        <f>IF(ISERR($O$65)," ",$O$65)</f>
        <v xml:space="preserve"> </v>
      </c>
      <c r="S11" s="17">
        <f>(10 - COUNTIF($N56:$N65,"#N/A"))</f>
        <v>0</v>
      </c>
      <c r="U11" s="18" t="str">
        <f t="shared" si="2"/>
        <v>Word 3</v>
      </c>
      <c r="V11" s="18">
        <f t="shared" si="3"/>
        <v>1</v>
      </c>
      <c r="W11" s="18">
        <f t="shared" si="4"/>
        <v>1</v>
      </c>
    </row>
    <row r="12" spans="1:23" x14ac:dyDescent="0.25">
      <c r="A12" s="12" t="s">
        <v>7</v>
      </c>
      <c r="B12" s="44">
        <v>1</v>
      </c>
      <c r="C12" s="45">
        <v>2</v>
      </c>
      <c r="D12" s="45">
        <v>3</v>
      </c>
      <c r="E12" s="45">
        <v>4</v>
      </c>
      <c r="F12" s="45">
        <v>5</v>
      </c>
      <c r="G12" s="45"/>
      <c r="H12" s="45"/>
      <c r="I12" s="45"/>
      <c r="J12" s="45"/>
      <c r="K12" s="46"/>
      <c r="M12" s="18" t="str">
        <f t="shared" si="0"/>
        <v>Word 1</v>
      </c>
      <c r="N12" s="17" t="b">
        <f t="shared" si="1"/>
        <v>1</v>
      </c>
      <c r="Q12" s="23" t="s">
        <v>12</v>
      </c>
      <c r="R12" s="26" t="str">
        <f>IF(ISERR($O$75)," ",$O$75)</f>
        <v xml:space="preserve"> </v>
      </c>
      <c r="S12" s="17">
        <f>(10 - COUNTIF($N66:$N75,"#N/A"))</f>
        <v>0</v>
      </c>
      <c r="U12" s="18" t="str">
        <f t="shared" si="2"/>
        <v>Word 1</v>
      </c>
      <c r="V12" s="18">
        <f t="shared" si="3"/>
        <v>1</v>
      </c>
      <c r="W12" s="18">
        <f t="shared" si="4"/>
        <v>1</v>
      </c>
    </row>
    <row r="13" spans="1:23" x14ac:dyDescent="0.25">
      <c r="A13" s="12" t="s">
        <v>7</v>
      </c>
      <c r="B13" s="44">
        <v>1</v>
      </c>
      <c r="C13" s="45">
        <v>2</v>
      </c>
      <c r="D13" s="45">
        <v>3</v>
      </c>
      <c r="E13" s="45">
        <v>4</v>
      </c>
      <c r="F13" s="45">
        <v>5</v>
      </c>
      <c r="G13" s="45"/>
      <c r="H13" s="45"/>
      <c r="I13" s="45"/>
      <c r="J13" s="45"/>
      <c r="K13" s="46"/>
      <c r="M13" s="18" t="str">
        <f t="shared" si="0"/>
        <v>Word 1</v>
      </c>
      <c r="N13" s="17" t="b">
        <f t="shared" si="1"/>
        <v>1</v>
      </c>
      <c r="Q13" s="23" t="s">
        <v>13</v>
      </c>
      <c r="R13" s="26" t="str">
        <f>IF(ISERR($O$85)," ",$O$85)</f>
        <v xml:space="preserve"> </v>
      </c>
      <c r="S13" s="17">
        <f>(10 - COUNTIF($N76:$N85,"#N/A"))</f>
        <v>0</v>
      </c>
      <c r="U13" s="18" t="str">
        <f t="shared" si="2"/>
        <v>Word 1</v>
      </c>
      <c r="V13" s="18">
        <f t="shared" si="3"/>
        <v>1</v>
      </c>
      <c r="W13" s="18">
        <f t="shared" si="4"/>
        <v>1</v>
      </c>
    </row>
    <row r="14" spans="1:23" ht="15.75" thickBot="1" x14ac:dyDescent="0.3">
      <c r="A14" s="12" t="s">
        <v>7</v>
      </c>
      <c r="B14" s="44">
        <v>1</v>
      </c>
      <c r="C14" s="45">
        <v>2</v>
      </c>
      <c r="D14" s="45">
        <v>3</v>
      </c>
      <c r="E14" s="45">
        <v>4</v>
      </c>
      <c r="F14" s="45">
        <v>5</v>
      </c>
      <c r="G14" s="45"/>
      <c r="H14" s="45"/>
      <c r="I14" s="45"/>
      <c r="J14" s="45"/>
      <c r="K14" s="46"/>
      <c r="M14" s="18" t="str">
        <f t="shared" si="0"/>
        <v>Word 1</v>
      </c>
      <c r="N14" s="17" t="b">
        <f t="shared" si="1"/>
        <v>1</v>
      </c>
      <c r="Q14" s="23" t="s">
        <v>14</v>
      </c>
      <c r="R14" s="26" t="str">
        <f>IF(ISERR($O$95)," ",$O$95)</f>
        <v xml:space="preserve"> </v>
      </c>
      <c r="S14" s="17">
        <f>(10 - COUNTIF($N86:$N95,"#N/A"))</f>
        <v>0</v>
      </c>
      <c r="U14" s="18" t="str">
        <f t="shared" si="2"/>
        <v>Word 1</v>
      </c>
      <c r="V14" s="18">
        <f t="shared" si="3"/>
        <v>1</v>
      </c>
      <c r="W14" s="18">
        <f t="shared" si="4"/>
        <v>1</v>
      </c>
    </row>
    <row r="15" spans="1:23" ht="15.75" thickBot="1" x14ac:dyDescent="0.3">
      <c r="A15" s="13" t="s">
        <v>7</v>
      </c>
      <c r="B15" s="47"/>
      <c r="C15" s="48"/>
      <c r="D15" s="48"/>
      <c r="E15" s="48"/>
      <c r="F15" s="48"/>
      <c r="G15" s="48"/>
      <c r="H15" s="48"/>
      <c r="I15" s="48"/>
      <c r="J15" s="48"/>
      <c r="K15" s="49"/>
      <c r="M15" s="19" t="e">
        <f t="shared" si="0"/>
        <v>#N/A</v>
      </c>
      <c r="N15" s="21" t="e">
        <f t="shared" si="1"/>
        <v>#N/A</v>
      </c>
      <c r="O15" s="30">
        <f>COUNTIF($N6:$N15,TRUE)/(10 - COUNTIF($N6:$N15,"#N/A"))</f>
        <v>0.77777777777777779</v>
      </c>
      <c r="Q15" s="24" t="s">
        <v>15</v>
      </c>
      <c r="R15" s="27" t="str">
        <f>IF(ISERR($O$105)," ",$O$105)</f>
        <v xml:space="preserve"> </v>
      </c>
      <c r="S15" s="21">
        <f>(10 - COUNTIF($N96:$N105,"#N/A"))</f>
        <v>0</v>
      </c>
      <c r="U15" s="19" t="e">
        <f t="shared" si="2"/>
        <v>#N/A</v>
      </c>
      <c r="V15" s="19">
        <f t="shared" si="3"/>
        <v>0</v>
      </c>
      <c r="W15" s="19" t="e">
        <f t="shared" si="4"/>
        <v>#NUM!</v>
      </c>
    </row>
    <row r="16" spans="1:23" ht="15.75" thickBot="1" x14ac:dyDescent="0.3">
      <c r="A16" s="11" t="s">
        <v>6</v>
      </c>
      <c r="B16" s="41"/>
      <c r="C16" s="42">
        <v>1</v>
      </c>
      <c r="D16" s="42">
        <v>2</v>
      </c>
      <c r="E16" s="42">
        <v>3</v>
      </c>
      <c r="F16" s="42">
        <v>4</v>
      </c>
      <c r="G16" s="42">
        <v>5</v>
      </c>
      <c r="H16" s="42"/>
      <c r="I16" s="42"/>
      <c r="J16" s="42"/>
      <c r="K16" s="43"/>
      <c r="M16" s="16" t="str">
        <f t="shared" si="0"/>
        <v>Word 2</v>
      </c>
      <c r="N16" s="20" t="b">
        <f t="shared" si="1"/>
        <v>1</v>
      </c>
      <c r="U16" s="16" t="str">
        <f t="shared" si="2"/>
        <v>Word 2</v>
      </c>
      <c r="V16" s="16">
        <f t="shared" si="3"/>
        <v>1</v>
      </c>
      <c r="W16" s="16">
        <f t="shared" si="4"/>
        <v>1</v>
      </c>
    </row>
    <row r="17" spans="1:23" ht="15.75" thickBot="1" x14ac:dyDescent="0.3">
      <c r="A17" s="12" t="s">
        <v>6</v>
      </c>
      <c r="B17" s="44"/>
      <c r="C17" s="45">
        <v>1</v>
      </c>
      <c r="D17" s="45">
        <v>2</v>
      </c>
      <c r="E17" s="45">
        <v>3</v>
      </c>
      <c r="F17" s="45">
        <v>4</v>
      </c>
      <c r="G17" s="45">
        <v>5</v>
      </c>
      <c r="H17" s="45"/>
      <c r="I17" s="45"/>
      <c r="J17" s="45"/>
      <c r="K17" s="46"/>
      <c r="M17" s="18" t="str">
        <f t="shared" si="0"/>
        <v>Word 2</v>
      </c>
      <c r="N17" s="17" t="b">
        <f t="shared" si="1"/>
        <v>1</v>
      </c>
      <c r="Q17" s="29" t="s">
        <v>21</v>
      </c>
      <c r="R17" s="126">
        <f>COUNTIF($N6:$N105,TRUE)/(100 - COUNTIF($N6:$N105,"#N/A"))</f>
        <v>0.66666666666666663</v>
      </c>
      <c r="S17" s="127"/>
      <c r="U17" s="18" t="str">
        <f t="shared" si="2"/>
        <v>Word 2</v>
      </c>
      <c r="V17" s="18">
        <f t="shared" si="3"/>
        <v>1</v>
      </c>
      <c r="W17" s="18">
        <f t="shared" si="4"/>
        <v>1</v>
      </c>
    </row>
    <row r="18" spans="1:23" x14ac:dyDescent="0.25">
      <c r="A18" s="12" t="s">
        <v>6</v>
      </c>
      <c r="B18" s="44"/>
      <c r="C18" s="45">
        <v>1</v>
      </c>
      <c r="D18" s="45">
        <v>2</v>
      </c>
      <c r="E18" s="45">
        <v>3</v>
      </c>
      <c r="F18" s="45">
        <v>4</v>
      </c>
      <c r="G18" s="45">
        <v>5</v>
      </c>
      <c r="H18" s="45"/>
      <c r="I18" s="45"/>
      <c r="J18" s="45"/>
      <c r="K18" s="46"/>
      <c r="M18" s="18" t="str">
        <f t="shared" si="0"/>
        <v>Word 2</v>
      </c>
      <c r="N18" s="17" t="b">
        <f t="shared" si="1"/>
        <v>1</v>
      </c>
      <c r="U18" s="18" t="str">
        <f t="shared" si="2"/>
        <v>Word 2</v>
      </c>
      <c r="V18" s="18">
        <f t="shared" si="3"/>
        <v>1</v>
      </c>
      <c r="W18" s="18">
        <f t="shared" si="4"/>
        <v>1</v>
      </c>
    </row>
    <row r="19" spans="1:23" x14ac:dyDescent="0.25">
      <c r="A19" s="12" t="s">
        <v>6</v>
      </c>
      <c r="B19" s="44"/>
      <c r="C19" s="45">
        <v>1</v>
      </c>
      <c r="D19" s="45">
        <v>2</v>
      </c>
      <c r="E19" s="45">
        <v>3</v>
      </c>
      <c r="F19" s="45">
        <v>4</v>
      </c>
      <c r="G19" s="45">
        <v>5</v>
      </c>
      <c r="H19" s="45"/>
      <c r="I19" s="45"/>
      <c r="J19" s="45"/>
      <c r="K19" s="46"/>
      <c r="M19" s="18" t="str">
        <f t="shared" si="0"/>
        <v>Word 2</v>
      </c>
      <c r="N19" s="17" t="b">
        <f t="shared" si="1"/>
        <v>1</v>
      </c>
      <c r="U19" s="18" t="str">
        <f t="shared" si="2"/>
        <v>Word 2</v>
      </c>
      <c r="V19" s="18">
        <f t="shared" si="3"/>
        <v>1</v>
      </c>
      <c r="W19" s="18">
        <f t="shared" si="4"/>
        <v>1</v>
      </c>
    </row>
    <row r="20" spans="1:23" x14ac:dyDescent="0.25">
      <c r="A20" s="12" t="s">
        <v>6</v>
      </c>
      <c r="B20" s="44"/>
      <c r="C20" s="45">
        <v>1</v>
      </c>
      <c r="D20" s="45">
        <v>2</v>
      </c>
      <c r="E20" s="45">
        <v>3</v>
      </c>
      <c r="F20" s="45">
        <v>4</v>
      </c>
      <c r="G20" s="45">
        <v>5</v>
      </c>
      <c r="H20" s="45"/>
      <c r="I20" s="45"/>
      <c r="J20" s="45"/>
      <c r="K20" s="46"/>
      <c r="M20" s="18" t="str">
        <f t="shared" si="0"/>
        <v>Word 2</v>
      </c>
      <c r="N20" s="17" t="b">
        <f t="shared" si="1"/>
        <v>1</v>
      </c>
      <c r="U20" s="18" t="str">
        <f t="shared" si="2"/>
        <v>Word 2</v>
      </c>
      <c r="V20" s="18">
        <f t="shared" si="3"/>
        <v>1</v>
      </c>
      <c r="W20" s="18">
        <f t="shared" si="4"/>
        <v>1</v>
      </c>
    </row>
    <row r="21" spans="1:23" x14ac:dyDescent="0.25">
      <c r="A21" s="12" t="s">
        <v>6</v>
      </c>
      <c r="B21" s="44"/>
      <c r="C21" s="45">
        <v>1</v>
      </c>
      <c r="D21" s="45">
        <v>2</v>
      </c>
      <c r="E21" s="45">
        <v>3</v>
      </c>
      <c r="F21" s="45">
        <v>4</v>
      </c>
      <c r="G21" s="45">
        <v>5</v>
      </c>
      <c r="H21" s="45"/>
      <c r="I21" s="45"/>
      <c r="J21" s="45"/>
      <c r="K21" s="46"/>
      <c r="M21" s="18" t="str">
        <f t="shared" si="0"/>
        <v>Word 2</v>
      </c>
      <c r="N21" s="17" t="b">
        <f t="shared" si="1"/>
        <v>1</v>
      </c>
      <c r="U21" s="18" t="str">
        <f t="shared" si="2"/>
        <v>Word 2</v>
      </c>
      <c r="V21" s="18">
        <f t="shared" si="3"/>
        <v>1</v>
      </c>
      <c r="W21" s="18">
        <f t="shared" si="4"/>
        <v>1</v>
      </c>
    </row>
    <row r="22" spans="1:23" x14ac:dyDescent="0.25">
      <c r="A22" s="12" t="s">
        <v>6</v>
      </c>
      <c r="B22" s="44"/>
      <c r="C22" s="45">
        <v>1</v>
      </c>
      <c r="D22" s="45">
        <v>2</v>
      </c>
      <c r="E22" s="45">
        <v>3</v>
      </c>
      <c r="F22" s="45">
        <v>4</v>
      </c>
      <c r="G22" s="45">
        <v>5</v>
      </c>
      <c r="H22" s="45"/>
      <c r="I22" s="45"/>
      <c r="J22" s="45"/>
      <c r="K22" s="46"/>
      <c r="M22" s="18" t="str">
        <f t="shared" si="0"/>
        <v>Word 2</v>
      </c>
      <c r="N22" s="17" t="b">
        <f t="shared" si="1"/>
        <v>1</v>
      </c>
      <c r="U22" s="18" t="str">
        <f t="shared" si="2"/>
        <v>Word 2</v>
      </c>
      <c r="V22" s="18">
        <f t="shared" si="3"/>
        <v>1</v>
      </c>
      <c r="W22" s="18">
        <f t="shared" si="4"/>
        <v>1</v>
      </c>
    </row>
    <row r="23" spans="1:23" x14ac:dyDescent="0.25">
      <c r="A23" s="12" t="s">
        <v>6</v>
      </c>
      <c r="B23" s="44"/>
      <c r="C23" s="45">
        <v>1</v>
      </c>
      <c r="D23" s="45">
        <v>2</v>
      </c>
      <c r="E23" s="45">
        <v>3</v>
      </c>
      <c r="F23" s="45">
        <v>4</v>
      </c>
      <c r="G23" s="45">
        <v>5</v>
      </c>
      <c r="H23" s="45"/>
      <c r="I23" s="45"/>
      <c r="J23" s="45"/>
      <c r="K23" s="46"/>
      <c r="M23" s="18" t="str">
        <f t="shared" si="0"/>
        <v>Word 2</v>
      </c>
      <c r="N23" s="17" t="b">
        <f t="shared" si="1"/>
        <v>1</v>
      </c>
      <c r="U23" s="18" t="str">
        <f t="shared" si="2"/>
        <v>Word 2</v>
      </c>
      <c r="V23" s="18">
        <f t="shared" si="3"/>
        <v>1</v>
      </c>
      <c r="W23" s="18">
        <f t="shared" si="4"/>
        <v>1</v>
      </c>
    </row>
    <row r="24" spans="1:23" ht="15.75" thickBot="1" x14ac:dyDescent="0.3">
      <c r="A24" s="12" t="s">
        <v>6</v>
      </c>
      <c r="B24" s="44"/>
      <c r="C24" s="45" t="s">
        <v>27</v>
      </c>
      <c r="D24" s="45" t="s">
        <v>27</v>
      </c>
      <c r="E24" s="45" t="s">
        <v>27</v>
      </c>
      <c r="F24" s="45" t="s">
        <v>27</v>
      </c>
      <c r="G24" s="45" t="s">
        <v>27</v>
      </c>
      <c r="H24" s="50" t="s">
        <v>27</v>
      </c>
      <c r="I24" s="45"/>
      <c r="J24" s="45"/>
      <c r="K24" s="46"/>
      <c r="M24" s="18" t="e">
        <f t="shared" si="0"/>
        <v>#N/A</v>
      </c>
      <c r="N24" s="17" t="e">
        <f t="shared" si="1"/>
        <v>#N/A</v>
      </c>
      <c r="U24" s="18" t="e">
        <f t="shared" si="2"/>
        <v>#N/A</v>
      </c>
      <c r="V24" s="18">
        <f t="shared" si="3"/>
        <v>0</v>
      </c>
      <c r="W24" s="18" t="e">
        <f t="shared" si="4"/>
        <v>#NUM!</v>
      </c>
    </row>
    <row r="25" spans="1:23" ht="15.75" thickBot="1" x14ac:dyDescent="0.3">
      <c r="A25" s="13" t="s">
        <v>6</v>
      </c>
      <c r="B25" s="47"/>
      <c r="C25" s="48">
        <v>1</v>
      </c>
      <c r="D25" s="48">
        <v>2</v>
      </c>
      <c r="E25" s="48">
        <v>3</v>
      </c>
      <c r="F25" s="48">
        <v>4</v>
      </c>
      <c r="G25" s="48">
        <v>5</v>
      </c>
      <c r="H25" s="48"/>
      <c r="I25" s="48"/>
      <c r="J25" s="48"/>
      <c r="K25" s="49"/>
      <c r="M25" s="19" t="str">
        <f t="shared" si="0"/>
        <v>Word 2</v>
      </c>
      <c r="N25" s="21" t="b">
        <f t="shared" si="1"/>
        <v>1</v>
      </c>
      <c r="O25" s="30">
        <f>COUNTIF($N16:$N25,TRUE)/(10 - COUNTIF($N16:$N25,"#N/A"))</f>
        <v>1</v>
      </c>
      <c r="U25" s="19" t="str">
        <f t="shared" si="2"/>
        <v>Word 2</v>
      </c>
      <c r="V25" s="19">
        <f t="shared" si="3"/>
        <v>1</v>
      </c>
      <c r="W25" s="19">
        <f t="shared" si="4"/>
        <v>1</v>
      </c>
    </row>
    <row r="26" spans="1:23" x14ac:dyDescent="0.25">
      <c r="A26" s="11" t="s">
        <v>8</v>
      </c>
      <c r="B26" s="41"/>
      <c r="C26" s="42"/>
      <c r="D26" s="42"/>
      <c r="E26" s="42"/>
      <c r="F26" s="42"/>
      <c r="G26" s="42"/>
      <c r="H26" s="42"/>
      <c r="I26" s="42"/>
      <c r="J26" s="42"/>
      <c r="K26" s="43"/>
      <c r="M26" s="16" t="e">
        <f t="shared" si="0"/>
        <v>#N/A</v>
      </c>
      <c r="N26" s="20" t="e">
        <f t="shared" si="1"/>
        <v>#N/A</v>
      </c>
      <c r="U26" s="16" t="e">
        <f t="shared" si="2"/>
        <v>#N/A</v>
      </c>
      <c r="V26" s="16">
        <f t="shared" si="3"/>
        <v>0</v>
      </c>
      <c r="W26" s="16" t="e">
        <f t="shared" si="4"/>
        <v>#NUM!</v>
      </c>
    </row>
    <row r="27" spans="1:23" x14ac:dyDescent="0.25">
      <c r="A27" s="12" t="s">
        <v>8</v>
      </c>
      <c r="B27" s="44"/>
      <c r="C27" s="45">
        <v>0.5</v>
      </c>
      <c r="D27" s="45"/>
      <c r="E27" s="45"/>
      <c r="F27" s="45"/>
      <c r="G27" s="45"/>
      <c r="H27" s="45"/>
      <c r="I27" s="45"/>
      <c r="J27" s="45"/>
      <c r="K27" s="46"/>
      <c r="M27" s="18" t="str">
        <f t="shared" si="0"/>
        <v>Word 2</v>
      </c>
      <c r="N27" s="17" t="b">
        <f t="shared" si="1"/>
        <v>0</v>
      </c>
      <c r="U27" s="18" t="str">
        <f t="shared" si="2"/>
        <v>Word 2</v>
      </c>
      <c r="V27" s="18">
        <f t="shared" si="3"/>
        <v>0.5</v>
      </c>
      <c r="W27" s="18" t="e">
        <f t="shared" si="4"/>
        <v>#NUM!</v>
      </c>
    </row>
    <row r="28" spans="1:23" x14ac:dyDescent="0.25">
      <c r="A28" s="12" t="s">
        <v>8</v>
      </c>
      <c r="B28" s="44"/>
      <c r="C28" s="45">
        <v>0.5</v>
      </c>
      <c r="D28" s="45"/>
      <c r="E28" s="45"/>
      <c r="F28" s="45"/>
      <c r="G28" s="45"/>
      <c r="H28" s="45"/>
      <c r="I28" s="45"/>
      <c r="J28" s="45"/>
      <c r="K28" s="46"/>
      <c r="M28" s="18" t="str">
        <f t="shared" si="0"/>
        <v>Word 2</v>
      </c>
      <c r="N28" s="17" t="b">
        <f t="shared" si="1"/>
        <v>0</v>
      </c>
      <c r="U28" s="18" t="str">
        <f t="shared" si="2"/>
        <v>Word 2</v>
      </c>
      <c r="V28" s="18">
        <f t="shared" si="3"/>
        <v>0.5</v>
      </c>
      <c r="W28" s="18" t="e">
        <f t="shared" si="4"/>
        <v>#NUM!</v>
      </c>
    </row>
    <row r="29" spans="1:23" x14ac:dyDescent="0.25">
      <c r="A29" s="12" t="s">
        <v>8</v>
      </c>
      <c r="B29" s="44"/>
      <c r="C29" s="45">
        <v>0.5</v>
      </c>
      <c r="D29" s="45"/>
      <c r="E29" s="45"/>
      <c r="F29" s="45"/>
      <c r="G29" s="45"/>
      <c r="H29" s="45"/>
      <c r="I29" s="45"/>
      <c r="J29" s="45"/>
      <c r="K29" s="46"/>
      <c r="M29" s="18" t="str">
        <f t="shared" si="0"/>
        <v>Word 2</v>
      </c>
      <c r="N29" s="17" t="b">
        <f t="shared" si="1"/>
        <v>0</v>
      </c>
      <c r="U29" s="18" t="str">
        <f t="shared" si="2"/>
        <v>Word 2</v>
      </c>
      <c r="V29" s="18">
        <f t="shared" si="3"/>
        <v>0.5</v>
      </c>
      <c r="W29" s="18" t="e">
        <f t="shared" si="4"/>
        <v>#NUM!</v>
      </c>
    </row>
    <row r="30" spans="1:23" x14ac:dyDescent="0.25">
      <c r="A30" s="12" t="s">
        <v>8</v>
      </c>
      <c r="B30" s="44"/>
      <c r="C30" s="45">
        <v>0.5</v>
      </c>
      <c r="D30" s="45"/>
      <c r="E30" s="45"/>
      <c r="F30" s="45"/>
      <c r="G30" s="45"/>
      <c r="H30" s="45"/>
      <c r="I30" s="45"/>
      <c r="J30" s="45"/>
      <c r="K30" s="46"/>
      <c r="M30" s="18" t="str">
        <f t="shared" si="0"/>
        <v>Word 2</v>
      </c>
      <c r="N30" s="17" t="b">
        <f t="shared" si="1"/>
        <v>0</v>
      </c>
      <c r="U30" s="18" t="str">
        <f t="shared" si="2"/>
        <v>Word 2</v>
      </c>
      <c r="V30" s="18">
        <f t="shared" si="3"/>
        <v>0.5</v>
      </c>
      <c r="W30" s="18" t="e">
        <f t="shared" si="4"/>
        <v>#NUM!</v>
      </c>
    </row>
    <row r="31" spans="1:23" x14ac:dyDescent="0.25">
      <c r="A31" s="12" t="s">
        <v>8</v>
      </c>
      <c r="B31" s="44"/>
      <c r="C31" s="45">
        <v>0.4</v>
      </c>
      <c r="D31" s="45"/>
      <c r="E31" s="45"/>
      <c r="F31" s="45"/>
      <c r="G31" s="45"/>
      <c r="H31" s="45"/>
      <c r="I31" s="45"/>
      <c r="J31" s="45"/>
      <c r="K31" s="46"/>
      <c r="M31" s="18" t="str">
        <f t="shared" si="0"/>
        <v>Word 2</v>
      </c>
      <c r="N31" s="17" t="b">
        <f t="shared" si="1"/>
        <v>0</v>
      </c>
      <c r="U31" s="18" t="str">
        <f t="shared" si="2"/>
        <v>Word 2</v>
      </c>
      <c r="V31" s="18">
        <f t="shared" si="3"/>
        <v>0.4</v>
      </c>
      <c r="W31" s="18" t="e">
        <f t="shared" si="4"/>
        <v>#NUM!</v>
      </c>
    </row>
    <row r="32" spans="1:23" x14ac:dyDescent="0.25">
      <c r="A32" s="12" t="s">
        <v>8</v>
      </c>
      <c r="B32" s="44"/>
      <c r="C32" s="45">
        <v>0.5</v>
      </c>
      <c r="D32" s="45"/>
      <c r="E32" s="45"/>
      <c r="F32" s="45"/>
      <c r="G32" s="45"/>
      <c r="H32" s="45"/>
      <c r="I32" s="45"/>
      <c r="J32" s="45"/>
      <c r="K32" s="46"/>
      <c r="M32" s="18" t="str">
        <f t="shared" si="0"/>
        <v>Word 2</v>
      </c>
      <c r="N32" s="17" t="b">
        <f t="shared" si="1"/>
        <v>0</v>
      </c>
      <c r="U32" s="18" t="str">
        <f t="shared" si="2"/>
        <v>Word 2</v>
      </c>
      <c r="V32" s="18">
        <f t="shared" si="3"/>
        <v>0.5</v>
      </c>
      <c r="W32" s="18" t="e">
        <f t="shared" si="4"/>
        <v>#NUM!</v>
      </c>
    </row>
    <row r="33" spans="1:23" x14ac:dyDescent="0.25">
      <c r="A33" s="12" t="s">
        <v>8</v>
      </c>
      <c r="B33" s="44"/>
      <c r="C33" s="45"/>
      <c r="D33" s="45"/>
      <c r="E33" s="45"/>
      <c r="F33" s="45"/>
      <c r="G33" s="45"/>
      <c r="H33" s="45"/>
      <c r="I33" s="45"/>
      <c r="J33" s="45"/>
      <c r="K33" s="46"/>
      <c r="M33" s="18" t="e">
        <f t="shared" si="0"/>
        <v>#N/A</v>
      </c>
      <c r="N33" s="17" t="e">
        <f t="shared" si="1"/>
        <v>#N/A</v>
      </c>
      <c r="U33" s="18" t="e">
        <f t="shared" si="2"/>
        <v>#N/A</v>
      </c>
      <c r="V33" s="18">
        <f t="shared" si="3"/>
        <v>0</v>
      </c>
      <c r="W33" s="18" t="e">
        <f t="shared" si="4"/>
        <v>#NUM!</v>
      </c>
    </row>
    <row r="34" spans="1:23" ht="15.75" thickBot="1" x14ac:dyDescent="0.3">
      <c r="A34" s="12" t="s">
        <v>8</v>
      </c>
      <c r="B34" s="44"/>
      <c r="C34" s="45"/>
      <c r="D34" s="45"/>
      <c r="E34" s="45"/>
      <c r="F34" s="45"/>
      <c r="G34" s="45"/>
      <c r="H34" s="45"/>
      <c r="I34" s="45"/>
      <c r="J34" s="45"/>
      <c r="K34" s="46"/>
      <c r="M34" s="18" t="e">
        <f t="shared" si="0"/>
        <v>#N/A</v>
      </c>
      <c r="N34" s="17" t="e">
        <f t="shared" si="1"/>
        <v>#N/A</v>
      </c>
      <c r="U34" s="18" t="e">
        <f t="shared" si="2"/>
        <v>#N/A</v>
      </c>
      <c r="V34" s="18">
        <f t="shared" si="3"/>
        <v>0</v>
      </c>
      <c r="W34" s="18" t="e">
        <f t="shared" si="4"/>
        <v>#NUM!</v>
      </c>
    </row>
    <row r="35" spans="1:23" ht="15.75" thickBot="1" x14ac:dyDescent="0.3">
      <c r="A35" s="13" t="s">
        <v>8</v>
      </c>
      <c r="B35" s="47"/>
      <c r="C35" s="48"/>
      <c r="D35" s="48"/>
      <c r="E35" s="48"/>
      <c r="F35" s="48"/>
      <c r="G35" s="48"/>
      <c r="H35" s="48"/>
      <c r="I35" s="48"/>
      <c r="J35" s="48"/>
      <c r="K35" s="49"/>
      <c r="M35" s="19" t="e">
        <f t="shared" si="0"/>
        <v>#N/A</v>
      </c>
      <c r="N35" s="21" t="e">
        <f t="shared" si="1"/>
        <v>#N/A</v>
      </c>
      <c r="O35" s="30">
        <f>COUNTIF($N26:$N35,TRUE)/(10 - COUNTIF($N26:$N35,"#N/A"))</f>
        <v>0</v>
      </c>
      <c r="U35" s="19" t="e">
        <f t="shared" si="2"/>
        <v>#N/A</v>
      </c>
      <c r="V35" s="19">
        <f t="shared" si="3"/>
        <v>0</v>
      </c>
      <c r="W35" s="19" t="e">
        <f t="shared" si="4"/>
        <v>#NUM!</v>
      </c>
    </row>
    <row r="36" spans="1:23" x14ac:dyDescent="0.25">
      <c r="A36" s="11" t="s">
        <v>9</v>
      </c>
      <c r="B36" s="41"/>
      <c r="C36" s="42"/>
      <c r="D36" s="42"/>
      <c r="E36" s="42"/>
      <c r="F36" s="42"/>
      <c r="G36" s="42"/>
      <c r="H36" s="42"/>
      <c r="I36" s="42"/>
      <c r="J36" s="42"/>
      <c r="K36" s="43"/>
      <c r="M36" s="16" t="e">
        <f t="shared" si="0"/>
        <v>#N/A</v>
      </c>
      <c r="N36" s="20" t="e">
        <f t="shared" si="1"/>
        <v>#N/A</v>
      </c>
      <c r="U36" s="16" t="e">
        <f t="shared" si="2"/>
        <v>#N/A</v>
      </c>
      <c r="V36" s="16">
        <f t="shared" si="3"/>
        <v>0</v>
      </c>
      <c r="W36" s="16" t="e">
        <f t="shared" si="4"/>
        <v>#NUM!</v>
      </c>
    </row>
    <row r="37" spans="1:23" x14ac:dyDescent="0.25">
      <c r="A37" s="12" t="s">
        <v>9</v>
      </c>
      <c r="B37" s="44"/>
      <c r="C37" s="45"/>
      <c r="D37" s="45"/>
      <c r="E37" s="45"/>
      <c r="F37" s="45"/>
      <c r="G37" s="45"/>
      <c r="H37" s="45"/>
      <c r="I37" s="45"/>
      <c r="J37" s="45"/>
      <c r="K37" s="46"/>
      <c r="M37" s="18" t="e">
        <f t="shared" si="0"/>
        <v>#N/A</v>
      </c>
      <c r="N37" s="17" t="e">
        <f t="shared" si="1"/>
        <v>#N/A</v>
      </c>
      <c r="U37" s="18" t="e">
        <f t="shared" si="2"/>
        <v>#N/A</v>
      </c>
      <c r="V37" s="18">
        <f t="shared" si="3"/>
        <v>0</v>
      </c>
      <c r="W37" s="18" t="e">
        <f t="shared" si="4"/>
        <v>#NUM!</v>
      </c>
    </row>
    <row r="38" spans="1:23" x14ac:dyDescent="0.25">
      <c r="A38" s="12" t="s">
        <v>9</v>
      </c>
      <c r="B38" s="44"/>
      <c r="C38" s="45"/>
      <c r="D38" s="45"/>
      <c r="E38" s="45"/>
      <c r="F38" s="45"/>
      <c r="G38" s="45"/>
      <c r="H38" s="45"/>
      <c r="I38" s="45"/>
      <c r="J38" s="45"/>
      <c r="K38" s="46"/>
      <c r="M38" s="18" t="e">
        <f t="shared" ref="M38:M69" si="5">INDEX($B$5:$K$5,MATCH(MIN($B38:$K38),$B38:$K38,0))</f>
        <v>#N/A</v>
      </c>
      <c r="N38" s="17" t="e">
        <f t="shared" ref="N38:N69" si="6">$M38 = $A38</f>
        <v>#N/A</v>
      </c>
      <c r="U38" s="18" t="e">
        <f t="shared" si="2"/>
        <v>#N/A</v>
      </c>
      <c r="V38" s="18">
        <f t="shared" si="3"/>
        <v>0</v>
      </c>
      <c r="W38" s="18" t="e">
        <f t="shared" si="4"/>
        <v>#NUM!</v>
      </c>
    </row>
    <row r="39" spans="1:23" x14ac:dyDescent="0.25">
      <c r="A39" s="12" t="s">
        <v>9</v>
      </c>
      <c r="B39" s="44"/>
      <c r="C39" s="45"/>
      <c r="D39" s="45"/>
      <c r="E39" s="45"/>
      <c r="F39" s="45"/>
      <c r="G39" s="45"/>
      <c r="H39" s="45"/>
      <c r="I39" s="45"/>
      <c r="J39" s="45"/>
      <c r="K39" s="46"/>
      <c r="M39" s="18" t="e">
        <f t="shared" si="5"/>
        <v>#N/A</v>
      </c>
      <c r="N39" s="17" t="e">
        <f t="shared" si="6"/>
        <v>#N/A</v>
      </c>
      <c r="U39" s="18" t="e">
        <f t="shared" si="2"/>
        <v>#N/A</v>
      </c>
      <c r="V39" s="18">
        <f t="shared" si="3"/>
        <v>0</v>
      </c>
      <c r="W39" s="18" t="e">
        <f t="shared" si="4"/>
        <v>#NUM!</v>
      </c>
    </row>
    <row r="40" spans="1:23" x14ac:dyDescent="0.25">
      <c r="A40" s="12" t="s">
        <v>9</v>
      </c>
      <c r="B40" s="44"/>
      <c r="C40" s="45"/>
      <c r="D40" s="45"/>
      <c r="E40" s="45"/>
      <c r="F40" s="45"/>
      <c r="G40" s="45"/>
      <c r="H40" s="45"/>
      <c r="I40" s="45"/>
      <c r="J40" s="45"/>
      <c r="K40" s="46"/>
      <c r="M40" s="18" t="e">
        <f t="shared" si="5"/>
        <v>#N/A</v>
      </c>
      <c r="N40" s="17" t="e">
        <f t="shared" si="6"/>
        <v>#N/A</v>
      </c>
      <c r="U40" s="18" t="e">
        <f t="shared" si="2"/>
        <v>#N/A</v>
      </c>
      <c r="V40" s="18">
        <f t="shared" si="3"/>
        <v>0</v>
      </c>
      <c r="W40" s="18" t="e">
        <f t="shared" si="4"/>
        <v>#NUM!</v>
      </c>
    </row>
    <row r="41" spans="1:23" x14ac:dyDescent="0.25">
      <c r="A41" s="12" t="s">
        <v>9</v>
      </c>
      <c r="B41" s="44"/>
      <c r="C41" s="45"/>
      <c r="D41" s="45"/>
      <c r="E41" s="45"/>
      <c r="F41" s="45"/>
      <c r="G41" s="45"/>
      <c r="H41" s="45"/>
      <c r="I41" s="45"/>
      <c r="J41" s="45"/>
      <c r="K41" s="46"/>
      <c r="M41" s="18" t="e">
        <f t="shared" si="5"/>
        <v>#N/A</v>
      </c>
      <c r="N41" s="17" t="e">
        <f t="shared" si="6"/>
        <v>#N/A</v>
      </c>
      <c r="U41" s="18" t="e">
        <f t="shared" si="2"/>
        <v>#N/A</v>
      </c>
      <c r="V41" s="18">
        <f t="shared" si="3"/>
        <v>0</v>
      </c>
      <c r="W41" s="18" t="e">
        <f t="shared" si="4"/>
        <v>#NUM!</v>
      </c>
    </row>
    <row r="42" spans="1:23" x14ac:dyDescent="0.25">
      <c r="A42" s="12" t="s">
        <v>9</v>
      </c>
      <c r="B42" s="44"/>
      <c r="C42" s="45"/>
      <c r="D42" s="45"/>
      <c r="E42" s="45"/>
      <c r="F42" s="45"/>
      <c r="G42" s="45"/>
      <c r="H42" s="45"/>
      <c r="I42" s="45"/>
      <c r="J42" s="45"/>
      <c r="K42" s="46"/>
      <c r="M42" s="18" t="e">
        <f t="shared" si="5"/>
        <v>#N/A</v>
      </c>
      <c r="N42" s="17" t="e">
        <f t="shared" si="6"/>
        <v>#N/A</v>
      </c>
      <c r="U42" s="18" t="e">
        <f t="shared" si="2"/>
        <v>#N/A</v>
      </c>
      <c r="V42" s="18">
        <f t="shared" si="3"/>
        <v>0</v>
      </c>
      <c r="W42" s="18" t="e">
        <f t="shared" si="4"/>
        <v>#NUM!</v>
      </c>
    </row>
    <row r="43" spans="1:23" x14ac:dyDescent="0.25">
      <c r="A43" s="12" t="s">
        <v>9</v>
      </c>
      <c r="B43" s="44"/>
      <c r="C43" s="45"/>
      <c r="D43" s="45"/>
      <c r="E43" s="45"/>
      <c r="F43" s="45"/>
      <c r="G43" s="45"/>
      <c r="H43" s="45"/>
      <c r="I43" s="45"/>
      <c r="J43" s="45"/>
      <c r="K43" s="46"/>
      <c r="M43" s="18" t="e">
        <f t="shared" si="5"/>
        <v>#N/A</v>
      </c>
      <c r="N43" s="17" t="e">
        <f t="shared" si="6"/>
        <v>#N/A</v>
      </c>
      <c r="U43" s="18" t="e">
        <f t="shared" si="2"/>
        <v>#N/A</v>
      </c>
      <c r="V43" s="18">
        <f t="shared" si="3"/>
        <v>0</v>
      </c>
      <c r="W43" s="18" t="e">
        <f t="shared" si="4"/>
        <v>#NUM!</v>
      </c>
    </row>
    <row r="44" spans="1:23" ht="15.75" thickBot="1" x14ac:dyDescent="0.3">
      <c r="A44" s="12" t="s">
        <v>9</v>
      </c>
      <c r="B44" s="44"/>
      <c r="C44" s="45"/>
      <c r="D44" s="45"/>
      <c r="E44" s="45"/>
      <c r="F44" s="45"/>
      <c r="G44" s="45"/>
      <c r="H44" s="45"/>
      <c r="I44" s="45"/>
      <c r="J44" s="45"/>
      <c r="K44" s="46"/>
      <c r="M44" s="18" t="e">
        <f t="shared" si="5"/>
        <v>#N/A</v>
      </c>
      <c r="N44" s="17" t="e">
        <f t="shared" si="6"/>
        <v>#N/A</v>
      </c>
      <c r="U44" s="18" t="e">
        <f t="shared" si="2"/>
        <v>#N/A</v>
      </c>
      <c r="V44" s="18">
        <f t="shared" si="3"/>
        <v>0</v>
      </c>
      <c r="W44" s="18" t="e">
        <f t="shared" si="4"/>
        <v>#NUM!</v>
      </c>
    </row>
    <row r="45" spans="1:23" ht="15.75" thickBot="1" x14ac:dyDescent="0.3">
      <c r="A45" s="13" t="s">
        <v>9</v>
      </c>
      <c r="B45" s="47"/>
      <c r="C45" s="48"/>
      <c r="D45" s="48"/>
      <c r="E45" s="48"/>
      <c r="F45" s="48"/>
      <c r="G45" s="48"/>
      <c r="H45" s="48"/>
      <c r="I45" s="48"/>
      <c r="J45" s="48"/>
      <c r="K45" s="49"/>
      <c r="M45" s="19" t="e">
        <f t="shared" si="5"/>
        <v>#N/A</v>
      </c>
      <c r="N45" s="21" t="e">
        <f t="shared" si="6"/>
        <v>#N/A</v>
      </c>
      <c r="O45" s="30" t="e">
        <f>COUNTIF($N36:$N45,TRUE)/(10 - COUNTIF($N36:$N45,"#N/A"))</f>
        <v>#DIV/0!</v>
      </c>
      <c r="U45" s="19" t="e">
        <f t="shared" si="2"/>
        <v>#N/A</v>
      </c>
      <c r="V45" s="19">
        <f t="shared" si="3"/>
        <v>0</v>
      </c>
      <c r="W45" s="19" t="e">
        <f t="shared" si="4"/>
        <v>#NUM!</v>
      </c>
    </row>
    <row r="46" spans="1:23" x14ac:dyDescent="0.25">
      <c r="A46" s="11" t="s">
        <v>10</v>
      </c>
      <c r="B46" s="41"/>
      <c r="C46" s="42"/>
      <c r="D46" s="42"/>
      <c r="E46" s="42"/>
      <c r="F46" s="42"/>
      <c r="G46" s="42"/>
      <c r="H46" s="42"/>
      <c r="I46" s="42"/>
      <c r="J46" s="42"/>
      <c r="K46" s="43"/>
      <c r="M46" s="16" t="e">
        <f t="shared" si="5"/>
        <v>#N/A</v>
      </c>
      <c r="N46" s="20" t="e">
        <f t="shared" si="6"/>
        <v>#N/A</v>
      </c>
      <c r="U46" s="16" t="e">
        <f t="shared" si="2"/>
        <v>#N/A</v>
      </c>
      <c r="V46" s="16">
        <f t="shared" si="3"/>
        <v>0</v>
      </c>
      <c r="W46" s="16" t="e">
        <f t="shared" si="4"/>
        <v>#NUM!</v>
      </c>
    </row>
    <row r="47" spans="1:23" x14ac:dyDescent="0.25">
      <c r="A47" s="12" t="s">
        <v>10</v>
      </c>
      <c r="B47" s="44"/>
      <c r="C47" s="45"/>
      <c r="D47" s="45"/>
      <c r="E47" s="45"/>
      <c r="F47" s="45"/>
      <c r="G47" s="45"/>
      <c r="H47" s="45"/>
      <c r="I47" s="45"/>
      <c r="J47" s="45"/>
      <c r="K47" s="46"/>
      <c r="M47" s="18" t="e">
        <f t="shared" si="5"/>
        <v>#N/A</v>
      </c>
      <c r="N47" s="17" t="e">
        <f t="shared" si="6"/>
        <v>#N/A</v>
      </c>
      <c r="U47" s="18" t="e">
        <f t="shared" si="2"/>
        <v>#N/A</v>
      </c>
      <c r="V47" s="18">
        <f t="shared" si="3"/>
        <v>0</v>
      </c>
      <c r="W47" s="18" t="e">
        <f t="shared" si="4"/>
        <v>#NUM!</v>
      </c>
    </row>
    <row r="48" spans="1:23" x14ac:dyDescent="0.25">
      <c r="A48" s="12" t="s">
        <v>10</v>
      </c>
      <c r="B48" s="44"/>
      <c r="C48" s="45"/>
      <c r="D48" s="45"/>
      <c r="E48" s="45"/>
      <c r="F48" s="45"/>
      <c r="G48" s="45"/>
      <c r="H48" s="45"/>
      <c r="I48" s="45"/>
      <c r="J48" s="45"/>
      <c r="K48" s="46"/>
      <c r="M48" s="18" t="e">
        <f t="shared" si="5"/>
        <v>#N/A</v>
      </c>
      <c r="N48" s="17" t="e">
        <f t="shared" si="6"/>
        <v>#N/A</v>
      </c>
      <c r="U48" s="18" t="e">
        <f t="shared" si="2"/>
        <v>#N/A</v>
      </c>
      <c r="V48" s="18">
        <f t="shared" si="3"/>
        <v>0</v>
      </c>
      <c r="W48" s="18" t="e">
        <f t="shared" si="4"/>
        <v>#NUM!</v>
      </c>
    </row>
    <row r="49" spans="1:23" x14ac:dyDescent="0.25">
      <c r="A49" s="12" t="s">
        <v>10</v>
      </c>
      <c r="B49" s="44"/>
      <c r="C49" s="45"/>
      <c r="D49" s="45"/>
      <c r="E49" s="45"/>
      <c r="F49" s="45"/>
      <c r="G49" s="45"/>
      <c r="H49" s="45"/>
      <c r="I49" s="45"/>
      <c r="J49" s="45"/>
      <c r="K49" s="46"/>
      <c r="M49" s="18" t="e">
        <f t="shared" si="5"/>
        <v>#N/A</v>
      </c>
      <c r="N49" s="17" t="e">
        <f t="shared" si="6"/>
        <v>#N/A</v>
      </c>
      <c r="U49" s="18" t="e">
        <f t="shared" si="2"/>
        <v>#N/A</v>
      </c>
      <c r="V49" s="18">
        <f t="shared" si="3"/>
        <v>0</v>
      </c>
      <c r="W49" s="18" t="e">
        <f t="shared" si="4"/>
        <v>#NUM!</v>
      </c>
    </row>
    <row r="50" spans="1:23" x14ac:dyDescent="0.25">
      <c r="A50" s="12" t="s">
        <v>10</v>
      </c>
      <c r="B50" s="44"/>
      <c r="C50" s="45"/>
      <c r="D50" s="45"/>
      <c r="E50" s="45"/>
      <c r="F50" s="45"/>
      <c r="G50" s="45"/>
      <c r="H50" s="45"/>
      <c r="I50" s="45"/>
      <c r="J50" s="45"/>
      <c r="K50" s="46"/>
      <c r="M50" s="18" t="e">
        <f t="shared" si="5"/>
        <v>#N/A</v>
      </c>
      <c r="N50" s="17" t="e">
        <f t="shared" si="6"/>
        <v>#N/A</v>
      </c>
      <c r="U50" s="18" t="e">
        <f t="shared" si="2"/>
        <v>#N/A</v>
      </c>
      <c r="V50" s="18">
        <f t="shared" si="3"/>
        <v>0</v>
      </c>
      <c r="W50" s="18" t="e">
        <f t="shared" si="4"/>
        <v>#NUM!</v>
      </c>
    </row>
    <row r="51" spans="1:23" x14ac:dyDescent="0.25">
      <c r="A51" s="12" t="s">
        <v>10</v>
      </c>
      <c r="B51" s="44"/>
      <c r="C51" s="45"/>
      <c r="D51" s="45"/>
      <c r="E51" s="45"/>
      <c r="F51" s="45"/>
      <c r="G51" s="45"/>
      <c r="H51" s="45"/>
      <c r="I51" s="45"/>
      <c r="J51" s="45"/>
      <c r="K51" s="46"/>
      <c r="M51" s="18" t="e">
        <f t="shared" si="5"/>
        <v>#N/A</v>
      </c>
      <c r="N51" s="17" t="e">
        <f t="shared" si="6"/>
        <v>#N/A</v>
      </c>
      <c r="U51" s="18" t="e">
        <f t="shared" si="2"/>
        <v>#N/A</v>
      </c>
      <c r="V51" s="18">
        <f t="shared" si="3"/>
        <v>0</v>
      </c>
      <c r="W51" s="18" t="e">
        <f t="shared" si="4"/>
        <v>#NUM!</v>
      </c>
    </row>
    <row r="52" spans="1:23" x14ac:dyDescent="0.25">
      <c r="A52" s="12" t="s">
        <v>10</v>
      </c>
      <c r="B52" s="44"/>
      <c r="C52" s="45"/>
      <c r="D52" s="45"/>
      <c r="E52" s="45"/>
      <c r="F52" s="45"/>
      <c r="G52" s="45"/>
      <c r="H52" s="45"/>
      <c r="I52" s="45"/>
      <c r="J52" s="45"/>
      <c r="K52" s="46"/>
      <c r="M52" s="18" t="e">
        <f t="shared" si="5"/>
        <v>#N/A</v>
      </c>
      <c r="N52" s="17" t="e">
        <f t="shared" si="6"/>
        <v>#N/A</v>
      </c>
      <c r="U52" s="18" t="e">
        <f t="shared" si="2"/>
        <v>#N/A</v>
      </c>
      <c r="V52" s="18">
        <f t="shared" si="3"/>
        <v>0</v>
      </c>
      <c r="W52" s="18" t="e">
        <f t="shared" si="4"/>
        <v>#NUM!</v>
      </c>
    </row>
    <row r="53" spans="1:23" x14ac:dyDescent="0.25">
      <c r="A53" s="12" t="s">
        <v>10</v>
      </c>
      <c r="B53" s="44"/>
      <c r="C53" s="45"/>
      <c r="D53" s="45"/>
      <c r="E53" s="45"/>
      <c r="F53" s="45"/>
      <c r="G53" s="45"/>
      <c r="H53" s="45"/>
      <c r="I53" s="45"/>
      <c r="J53" s="45"/>
      <c r="K53" s="46"/>
      <c r="M53" s="18" t="e">
        <f t="shared" si="5"/>
        <v>#N/A</v>
      </c>
      <c r="N53" s="17" t="e">
        <f t="shared" si="6"/>
        <v>#N/A</v>
      </c>
      <c r="U53" s="18" t="e">
        <f t="shared" si="2"/>
        <v>#N/A</v>
      </c>
      <c r="V53" s="18">
        <f t="shared" si="3"/>
        <v>0</v>
      </c>
      <c r="W53" s="18" t="e">
        <f t="shared" si="4"/>
        <v>#NUM!</v>
      </c>
    </row>
    <row r="54" spans="1:23" ht="15.75" thickBot="1" x14ac:dyDescent="0.3">
      <c r="A54" s="12" t="s">
        <v>10</v>
      </c>
      <c r="B54" s="44"/>
      <c r="C54" s="45"/>
      <c r="D54" s="45"/>
      <c r="E54" s="45"/>
      <c r="F54" s="45"/>
      <c r="G54" s="45"/>
      <c r="H54" s="45"/>
      <c r="I54" s="45"/>
      <c r="J54" s="45"/>
      <c r="K54" s="46"/>
      <c r="M54" s="18" t="e">
        <f t="shared" si="5"/>
        <v>#N/A</v>
      </c>
      <c r="N54" s="17" t="e">
        <f t="shared" si="6"/>
        <v>#N/A</v>
      </c>
      <c r="U54" s="18" t="e">
        <f t="shared" si="2"/>
        <v>#N/A</v>
      </c>
      <c r="V54" s="18">
        <f t="shared" si="3"/>
        <v>0</v>
      </c>
      <c r="W54" s="18" t="e">
        <f t="shared" si="4"/>
        <v>#NUM!</v>
      </c>
    </row>
    <row r="55" spans="1:23" ht="15.75" thickBot="1" x14ac:dyDescent="0.3">
      <c r="A55" s="13" t="s">
        <v>10</v>
      </c>
      <c r="B55" s="47"/>
      <c r="C55" s="48"/>
      <c r="D55" s="48"/>
      <c r="E55" s="48"/>
      <c r="F55" s="48"/>
      <c r="G55" s="48"/>
      <c r="H55" s="48"/>
      <c r="I55" s="48"/>
      <c r="J55" s="48"/>
      <c r="K55" s="49"/>
      <c r="M55" s="19" t="e">
        <f t="shared" si="5"/>
        <v>#N/A</v>
      </c>
      <c r="N55" s="21" t="e">
        <f t="shared" si="6"/>
        <v>#N/A</v>
      </c>
      <c r="O55" s="30" t="e">
        <f>COUNTIF($N46:$N55,TRUE)/(10 - COUNTIF($N46:$N55,"#N/A"))</f>
        <v>#DIV/0!</v>
      </c>
      <c r="U55" s="19" t="e">
        <f t="shared" si="2"/>
        <v>#N/A</v>
      </c>
      <c r="V55" s="19">
        <f t="shared" si="3"/>
        <v>0</v>
      </c>
      <c r="W55" s="19" t="e">
        <f t="shared" si="4"/>
        <v>#NUM!</v>
      </c>
    </row>
    <row r="56" spans="1:23" x14ac:dyDescent="0.25">
      <c r="A56" s="11" t="s">
        <v>11</v>
      </c>
      <c r="B56" s="41"/>
      <c r="C56" s="42"/>
      <c r="D56" s="42"/>
      <c r="E56" s="42"/>
      <c r="F56" s="42"/>
      <c r="G56" s="42"/>
      <c r="H56" s="42"/>
      <c r="I56" s="42"/>
      <c r="J56" s="42"/>
      <c r="K56" s="43"/>
      <c r="M56" s="16" t="e">
        <f t="shared" si="5"/>
        <v>#N/A</v>
      </c>
      <c r="N56" s="20" t="e">
        <f t="shared" si="6"/>
        <v>#N/A</v>
      </c>
      <c r="U56" s="16" t="e">
        <f t="shared" si="2"/>
        <v>#N/A</v>
      </c>
      <c r="V56" s="16">
        <f t="shared" si="3"/>
        <v>0</v>
      </c>
      <c r="W56" s="16" t="e">
        <f t="shared" si="4"/>
        <v>#NUM!</v>
      </c>
    </row>
    <row r="57" spans="1:23" x14ac:dyDescent="0.25">
      <c r="A57" s="12" t="s">
        <v>11</v>
      </c>
      <c r="B57" s="44"/>
      <c r="C57" s="45"/>
      <c r="D57" s="45"/>
      <c r="E57" s="45"/>
      <c r="F57" s="45"/>
      <c r="G57" s="45"/>
      <c r="H57" s="45"/>
      <c r="I57" s="45"/>
      <c r="J57" s="45"/>
      <c r="K57" s="46"/>
      <c r="M57" s="18" t="e">
        <f t="shared" si="5"/>
        <v>#N/A</v>
      </c>
      <c r="N57" s="17" t="e">
        <f t="shared" si="6"/>
        <v>#N/A</v>
      </c>
      <c r="U57" s="18" t="e">
        <f t="shared" si="2"/>
        <v>#N/A</v>
      </c>
      <c r="V57" s="18">
        <f t="shared" si="3"/>
        <v>0</v>
      </c>
      <c r="W57" s="18" t="e">
        <f t="shared" si="4"/>
        <v>#NUM!</v>
      </c>
    </row>
    <row r="58" spans="1:23" x14ac:dyDescent="0.25">
      <c r="A58" s="12" t="s">
        <v>11</v>
      </c>
      <c r="B58" s="44"/>
      <c r="C58" s="45"/>
      <c r="D58" s="45"/>
      <c r="E58" s="45"/>
      <c r="F58" s="45"/>
      <c r="G58" s="45"/>
      <c r="H58" s="45"/>
      <c r="I58" s="45"/>
      <c r="J58" s="45"/>
      <c r="K58" s="46"/>
      <c r="M58" s="18" t="e">
        <f t="shared" si="5"/>
        <v>#N/A</v>
      </c>
      <c r="N58" s="17" t="e">
        <f t="shared" si="6"/>
        <v>#N/A</v>
      </c>
      <c r="U58" s="18" t="e">
        <f t="shared" si="2"/>
        <v>#N/A</v>
      </c>
      <c r="V58" s="18">
        <f t="shared" si="3"/>
        <v>0</v>
      </c>
      <c r="W58" s="18" t="e">
        <f t="shared" si="4"/>
        <v>#NUM!</v>
      </c>
    </row>
    <row r="59" spans="1:23" x14ac:dyDescent="0.25">
      <c r="A59" s="12" t="s">
        <v>11</v>
      </c>
      <c r="B59" s="44"/>
      <c r="C59" s="45"/>
      <c r="D59" s="45"/>
      <c r="E59" s="45"/>
      <c r="F59" s="45"/>
      <c r="G59" s="45"/>
      <c r="H59" s="45"/>
      <c r="I59" s="45"/>
      <c r="J59" s="45"/>
      <c r="K59" s="46"/>
      <c r="M59" s="18" t="e">
        <f t="shared" si="5"/>
        <v>#N/A</v>
      </c>
      <c r="N59" s="17" t="e">
        <f t="shared" si="6"/>
        <v>#N/A</v>
      </c>
      <c r="U59" s="18" t="e">
        <f t="shared" si="2"/>
        <v>#N/A</v>
      </c>
      <c r="V59" s="18">
        <f t="shared" si="3"/>
        <v>0</v>
      </c>
      <c r="W59" s="18" t="e">
        <f t="shared" si="4"/>
        <v>#NUM!</v>
      </c>
    </row>
    <row r="60" spans="1:23" x14ac:dyDescent="0.25">
      <c r="A60" s="12" t="s">
        <v>11</v>
      </c>
      <c r="B60" s="44"/>
      <c r="C60" s="45"/>
      <c r="D60" s="45"/>
      <c r="E60" s="45"/>
      <c r="F60" s="45"/>
      <c r="G60" s="45"/>
      <c r="H60" s="45"/>
      <c r="I60" s="45"/>
      <c r="J60" s="45"/>
      <c r="K60" s="46"/>
      <c r="M60" s="18" t="e">
        <f t="shared" si="5"/>
        <v>#N/A</v>
      </c>
      <c r="N60" s="17" t="e">
        <f t="shared" si="6"/>
        <v>#N/A</v>
      </c>
      <c r="U60" s="18" t="e">
        <f t="shared" si="2"/>
        <v>#N/A</v>
      </c>
      <c r="V60" s="18">
        <f t="shared" si="3"/>
        <v>0</v>
      </c>
      <c r="W60" s="18" t="e">
        <f t="shared" si="4"/>
        <v>#NUM!</v>
      </c>
    </row>
    <row r="61" spans="1:23" x14ac:dyDescent="0.25">
      <c r="A61" s="12" t="s">
        <v>11</v>
      </c>
      <c r="B61" s="44"/>
      <c r="C61" s="45"/>
      <c r="D61" s="45"/>
      <c r="E61" s="45"/>
      <c r="F61" s="45"/>
      <c r="G61" s="45"/>
      <c r="H61" s="45"/>
      <c r="I61" s="45"/>
      <c r="J61" s="45"/>
      <c r="K61" s="46"/>
      <c r="M61" s="18" t="e">
        <f t="shared" si="5"/>
        <v>#N/A</v>
      </c>
      <c r="N61" s="17" t="e">
        <f t="shared" si="6"/>
        <v>#N/A</v>
      </c>
      <c r="U61" s="18" t="e">
        <f t="shared" si="2"/>
        <v>#N/A</v>
      </c>
      <c r="V61" s="18">
        <f t="shared" si="3"/>
        <v>0</v>
      </c>
      <c r="W61" s="18" t="e">
        <f t="shared" si="4"/>
        <v>#NUM!</v>
      </c>
    </row>
    <row r="62" spans="1:23" x14ac:dyDescent="0.25">
      <c r="A62" s="12" t="s">
        <v>11</v>
      </c>
      <c r="B62" s="44"/>
      <c r="C62" s="45"/>
      <c r="D62" s="45"/>
      <c r="E62" s="45"/>
      <c r="F62" s="45"/>
      <c r="G62" s="45"/>
      <c r="H62" s="45"/>
      <c r="I62" s="45"/>
      <c r="J62" s="45"/>
      <c r="K62" s="46"/>
      <c r="M62" s="18" t="e">
        <f t="shared" si="5"/>
        <v>#N/A</v>
      </c>
      <c r="N62" s="17" t="e">
        <f t="shared" si="6"/>
        <v>#N/A</v>
      </c>
      <c r="U62" s="18" t="e">
        <f t="shared" si="2"/>
        <v>#N/A</v>
      </c>
      <c r="V62" s="18">
        <f t="shared" si="3"/>
        <v>0</v>
      </c>
      <c r="W62" s="18" t="e">
        <f t="shared" si="4"/>
        <v>#NUM!</v>
      </c>
    </row>
    <row r="63" spans="1:23" x14ac:dyDescent="0.25">
      <c r="A63" s="12" t="s">
        <v>11</v>
      </c>
      <c r="B63" s="44"/>
      <c r="C63" s="45"/>
      <c r="D63" s="45"/>
      <c r="E63" s="45"/>
      <c r="F63" s="45"/>
      <c r="G63" s="45"/>
      <c r="H63" s="45"/>
      <c r="I63" s="45"/>
      <c r="J63" s="45"/>
      <c r="K63" s="46"/>
      <c r="M63" s="18" t="e">
        <f t="shared" si="5"/>
        <v>#N/A</v>
      </c>
      <c r="N63" s="17" t="e">
        <f t="shared" si="6"/>
        <v>#N/A</v>
      </c>
      <c r="U63" s="18" t="e">
        <f t="shared" si="2"/>
        <v>#N/A</v>
      </c>
      <c r="V63" s="18">
        <f t="shared" si="3"/>
        <v>0</v>
      </c>
      <c r="W63" s="18" t="e">
        <f t="shared" si="4"/>
        <v>#NUM!</v>
      </c>
    </row>
    <row r="64" spans="1:23" ht="15.75" thickBot="1" x14ac:dyDescent="0.3">
      <c r="A64" s="12" t="s">
        <v>11</v>
      </c>
      <c r="B64" s="44"/>
      <c r="C64" s="45"/>
      <c r="D64" s="45"/>
      <c r="E64" s="45"/>
      <c r="F64" s="45"/>
      <c r="G64" s="45"/>
      <c r="H64" s="45"/>
      <c r="I64" s="45"/>
      <c r="J64" s="45"/>
      <c r="K64" s="46"/>
      <c r="M64" s="18" t="e">
        <f t="shared" si="5"/>
        <v>#N/A</v>
      </c>
      <c r="N64" s="17" t="e">
        <f t="shared" si="6"/>
        <v>#N/A</v>
      </c>
      <c r="U64" s="18" t="e">
        <f t="shared" si="2"/>
        <v>#N/A</v>
      </c>
      <c r="V64" s="18">
        <f t="shared" si="3"/>
        <v>0</v>
      </c>
      <c r="W64" s="18" t="e">
        <f t="shared" si="4"/>
        <v>#NUM!</v>
      </c>
    </row>
    <row r="65" spans="1:23" ht="15.75" thickBot="1" x14ac:dyDescent="0.3">
      <c r="A65" s="13" t="s">
        <v>11</v>
      </c>
      <c r="B65" s="47"/>
      <c r="C65" s="48"/>
      <c r="D65" s="48"/>
      <c r="E65" s="48"/>
      <c r="F65" s="48"/>
      <c r="G65" s="48"/>
      <c r="H65" s="48"/>
      <c r="I65" s="48"/>
      <c r="J65" s="48"/>
      <c r="K65" s="49"/>
      <c r="M65" s="19" t="e">
        <f t="shared" si="5"/>
        <v>#N/A</v>
      </c>
      <c r="N65" s="21" t="e">
        <f t="shared" si="6"/>
        <v>#N/A</v>
      </c>
      <c r="O65" s="30" t="e">
        <f>COUNTIF($N56:$N65,TRUE)/(10 - COUNTIF($N56:$N65,"#N/A"))</f>
        <v>#DIV/0!</v>
      </c>
      <c r="U65" s="19" t="e">
        <f t="shared" si="2"/>
        <v>#N/A</v>
      </c>
      <c r="V65" s="19">
        <f t="shared" si="3"/>
        <v>0</v>
      </c>
      <c r="W65" s="19" t="e">
        <f t="shared" si="4"/>
        <v>#NUM!</v>
      </c>
    </row>
    <row r="66" spans="1:23" x14ac:dyDescent="0.25">
      <c r="A66" s="11" t="s">
        <v>12</v>
      </c>
      <c r="B66" s="41"/>
      <c r="C66" s="42"/>
      <c r="D66" s="42"/>
      <c r="E66" s="42"/>
      <c r="F66" s="42"/>
      <c r="G66" s="42"/>
      <c r="H66" s="42"/>
      <c r="I66" s="42"/>
      <c r="J66" s="42"/>
      <c r="K66" s="43"/>
      <c r="M66" s="16" t="e">
        <f t="shared" si="5"/>
        <v>#N/A</v>
      </c>
      <c r="N66" s="20" t="e">
        <f t="shared" si="6"/>
        <v>#N/A</v>
      </c>
      <c r="U66" s="16" t="e">
        <f t="shared" si="2"/>
        <v>#N/A</v>
      </c>
      <c r="V66" s="16">
        <f t="shared" si="3"/>
        <v>0</v>
      </c>
      <c r="W66" s="16" t="e">
        <f t="shared" si="4"/>
        <v>#NUM!</v>
      </c>
    </row>
    <row r="67" spans="1:23" x14ac:dyDescent="0.25">
      <c r="A67" s="12" t="s">
        <v>12</v>
      </c>
      <c r="B67" s="44"/>
      <c r="C67" s="45"/>
      <c r="D67" s="45"/>
      <c r="E67" s="45"/>
      <c r="F67" s="45"/>
      <c r="G67" s="45"/>
      <c r="H67" s="45"/>
      <c r="I67" s="45"/>
      <c r="J67" s="45"/>
      <c r="K67" s="46"/>
      <c r="M67" s="18" t="e">
        <f t="shared" si="5"/>
        <v>#N/A</v>
      </c>
      <c r="N67" s="17" t="e">
        <f t="shared" si="6"/>
        <v>#N/A</v>
      </c>
      <c r="U67" s="18" t="e">
        <f t="shared" si="2"/>
        <v>#N/A</v>
      </c>
      <c r="V67" s="18">
        <f t="shared" si="3"/>
        <v>0</v>
      </c>
      <c r="W67" s="18" t="e">
        <f t="shared" si="4"/>
        <v>#NUM!</v>
      </c>
    </row>
    <row r="68" spans="1:23" x14ac:dyDescent="0.25">
      <c r="A68" s="12" t="s">
        <v>12</v>
      </c>
      <c r="B68" s="44"/>
      <c r="C68" s="45"/>
      <c r="D68" s="45"/>
      <c r="E68" s="45"/>
      <c r="F68" s="45"/>
      <c r="G68" s="45"/>
      <c r="H68" s="45"/>
      <c r="I68" s="45"/>
      <c r="J68" s="45"/>
      <c r="K68" s="46"/>
      <c r="M68" s="18" t="e">
        <f t="shared" si="5"/>
        <v>#N/A</v>
      </c>
      <c r="N68" s="17" t="e">
        <f t="shared" si="6"/>
        <v>#N/A</v>
      </c>
      <c r="U68" s="18" t="e">
        <f t="shared" si="2"/>
        <v>#N/A</v>
      </c>
      <c r="V68" s="18">
        <f t="shared" si="3"/>
        <v>0</v>
      </c>
      <c r="W68" s="18" t="e">
        <f t="shared" si="4"/>
        <v>#NUM!</v>
      </c>
    </row>
    <row r="69" spans="1:23" x14ac:dyDescent="0.25">
      <c r="A69" s="12" t="s">
        <v>12</v>
      </c>
      <c r="B69" s="44"/>
      <c r="C69" s="45"/>
      <c r="D69" s="45"/>
      <c r="E69" s="45"/>
      <c r="F69" s="45"/>
      <c r="G69" s="45"/>
      <c r="H69" s="45"/>
      <c r="I69" s="45"/>
      <c r="J69" s="45"/>
      <c r="K69" s="46"/>
      <c r="M69" s="18" t="e">
        <f t="shared" si="5"/>
        <v>#N/A</v>
      </c>
      <c r="N69" s="17" t="e">
        <f t="shared" si="6"/>
        <v>#N/A</v>
      </c>
      <c r="U69" s="18" t="e">
        <f t="shared" si="2"/>
        <v>#N/A</v>
      </c>
      <c r="V69" s="18">
        <f t="shared" si="3"/>
        <v>0</v>
      </c>
      <c r="W69" s="18" t="e">
        <f t="shared" si="4"/>
        <v>#NUM!</v>
      </c>
    </row>
    <row r="70" spans="1:23" x14ac:dyDescent="0.25">
      <c r="A70" s="12" t="s">
        <v>12</v>
      </c>
      <c r="B70" s="44"/>
      <c r="C70" s="45"/>
      <c r="D70" s="45"/>
      <c r="E70" s="45"/>
      <c r="F70" s="45"/>
      <c r="G70" s="45"/>
      <c r="H70" s="45"/>
      <c r="I70" s="45"/>
      <c r="J70" s="45"/>
      <c r="K70" s="46"/>
      <c r="M70" s="18" t="e">
        <f t="shared" ref="M70:M105" si="7">INDEX($B$5:$K$5,MATCH(MIN($B70:$K70),$B70:$K70,0))</f>
        <v>#N/A</v>
      </c>
      <c r="N70" s="17" t="e">
        <f t="shared" ref="N70:N105" si="8">$M70 = $A70</f>
        <v>#N/A</v>
      </c>
      <c r="U70" s="18" t="e">
        <f t="shared" ref="U70:U105" si="9">INDEX($B$5:$K$5,MATCH(MIN($B70:$K70),$B70:$K70,0))</f>
        <v>#N/A</v>
      </c>
      <c r="V70" s="18">
        <f t="shared" si="3"/>
        <v>0</v>
      </c>
      <c r="W70" s="18" t="e">
        <f t="shared" si="4"/>
        <v>#NUM!</v>
      </c>
    </row>
    <row r="71" spans="1:23" x14ac:dyDescent="0.25">
      <c r="A71" s="12" t="s">
        <v>12</v>
      </c>
      <c r="B71" s="44"/>
      <c r="C71" s="45"/>
      <c r="D71" s="45"/>
      <c r="E71" s="45"/>
      <c r="F71" s="45"/>
      <c r="G71" s="45"/>
      <c r="H71" s="45"/>
      <c r="I71" s="45"/>
      <c r="J71" s="45"/>
      <c r="K71" s="46"/>
      <c r="M71" s="18" t="e">
        <f t="shared" si="7"/>
        <v>#N/A</v>
      </c>
      <c r="N71" s="17" t="e">
        <f t="shared" si="8"/>
        <v>#N/A</v>
      </c>
      <c r="U71" s="18" t="e">
        <f t="shared" si="9"/>
        <v>#N/A</v>
      </c>
      <c r="V71" s="18">
        <f t="shared" ref="V71:V105" si="10">MIN(B71:K71)</f>
        <v>0</v>
      </c>
      <c r="W71" s="18" t="e">
        <f t="shared" ref="W71:W105" si="11">SMALL(B71:K71,2)-V71</f>
        <v>#NUM!</v>
      </c>
    </row>
    <row r="72" spans="1:23" x14ac:dyDescent="0.25">
      <c r="A72" s="12" t="s">
        <v>12</v>
      </c>
      <c r="B72" s="44"/>
      <c r="C72" s="45"/>
      <c r="D72" s="45"/>
      <c r="E72" s="45"/>
      <c r="F72" s="45"/>
      <c r="G72" s="45"/>
      <c r="H72" s="45"/>
      <c r="I72" s="45"/>
      <c r="J72" s="45"/>
      <c r="K72" s="46"/>
      <c r="M72" s="18" t="e">
        <f t="shared" si="7"/>
        <v>#N/A</v>
      </c>
      <c r="N72" s="17" t="e">
        <f t="shared" si="8"/>
        <v>#N/A</v>
      </c>
      <c r="U72" s="18" t="e">
        <f t="shared" si="9"/>
        <v>#N/A</v>
      </c>
      <c r="V72" s="18">
        <f t="shared" si="10"/>
        <v>0</v>
      </c>
      <c r="W72" s="18" t="e">
        <f t="shared" si="11"/>
        <v>#NUM!</v>
      </c>
    </row>
    <row r="73" spans="1:23" x14ac:dyDescent="0.25">
      <c r="A73" s="12" t="s">
        <v>12</v>
      </c>
      <c r="B73" s="44"/>
      <c r="C73" s="45"/>
      <c r="D73" s="45"/>
      <c r="E73" s="45"/>
      <c r="F73" s="45"/>
      <c r="G73" s="45"/>
      <c r="H73" s="45"/>
      <c r="I73" s="45"/>
      <c r="J73" s="45"/>
      <c r="K73" s="46"/>
      <c r="M73" s="18" t="e">
        <f t="shared" si="7"/>
        <v>#N/A</v>
      </c>
      <c r="N73" s="17" t="e">
        <f t="shared" si="8"/>
        <v>#N/A</v>
      </c>
      <c r="U73" s="18" t="e">
        <f t="shared" si="9"/>
        <v>#N/A</v>
      </c>
      <c r="V73" s="18">
        <f t="shared" si="10"/>
        <v>0</v>
      </c>
      <c r="W73" s="18" t="e">
        <f t="shared" si="11"/>
        <v>#NUM!</v>
      </c>
    </row>
    <row r="74" spans="1:23" ht="15.75" thickBot="1" x14ac:dyDescent="0.3">
      <c r="A74" s="12" t="s">
        <v>12</v>
      </c>
      <c r="B74" s="44"/>
      <c r="C74" s="45"/>
      <c r="D74" s="45"/>
      <c r="E74" s="45"/>
      <c r="F74" s="45"/>
      <c r="G74" s="45"/>
      <c r="H74" s="45"/>
      <c r="I74" s="45"/>
      <c r="J74" s="45"/>
      <c r="K74" s="46"/>
      <c r="M74" s="18" t="e">
        <f t="shared" si="7"/>
        <v>#N/A</v>
      </c>
      <c r="N74" s="17" t="e">
        <f t="shared" si="8"/>
        <v>#N/A</v>
      </c>
      <c r="U74" s="18" t="e">
        <f t="shared" si="9"/>
        <v>#N/A</v>
      </c>
      <c r="V74" s="18">
        <f t="shared" si="10"/>
        <v>0</v>
      </c>
      <c r="W74" s="18" t="e">
        <f t="shared" si="11"/>
        <v>#NUM!</v>
      </c>
    </row>
    <row r="75" spans="1:23" ht="15.75" thickBot="1" x14ac:dyDescent="0.3">
      <c r="A75" s="13" t="s">
        <v>12</v>
      </c>
      <c r="B75" s="47"/>
      <c r="C75" s="48"/>
      <c r="D75" s="48"/>
      <c r="E75" s="48"/>
      <c r="F75" s="48"/>
      <c r="G75" s="48"/>
      <c r="H75" s="48"/>
      <c r="I75" s="48"/>
      <c r="J75" s="48"/>
      <c r="K75" s="49"/>
      <c r="M75" s="19" t="e">
        <f t="shared" si="7"/>
        <v>#N/A</v>
      </c>
      <c r="N75" s="21" t="e">
        <f t="shared" si="8"/>
        <v>#N/A</v>
      </c>
      <c r="O75" s="30" t="e">
        <f>COUNTIF($N66:$N75,TRUE)/(10 - COUNTIF($N66:$N75,"#N/A"))</f>
        <v>#DIV/0!</v>
      </c>
      <c r="U75" s="19" t="e">
        <f t="shared" si="9"/>
        <v>#N/A</v>
      </c>
      <c r="V75" s="19">
        <f t="shared" si="10"/>
        <v>0</v>
      </c>
      <c r="W75" s="19" t="e">
        <f t="shared" si="11"/>
        <v>#NUM!</v>
      </c>
    </row>
    <row r="76" spans="1:23" x14ac:dyDescent="0.25">
      <c r="A76" s="11" t="s">
        <v>13</v>
      </c>
      <c r="B76" s="41"/>
      <c r="C76" s="42"/>
      <c r="D76" s="42"/>
      <c r="E76" s="42"/>
      <c r="F76" s="42"/>
      <c r="G76" s="42"/>
      <c r="H76" s="42"/>
      <c r="I76" s="42"/>
      <c r="J76" s="42"/>
      <c r="K76" s="43"/>
      <c r="M76" s="16" t="e">
        <f t="shared" si="7"/>
        <v>#N/A</v>
      </c>
      <c r="N76" s="20" t="e">
        <f t="shared" si="8"/>
        <v>#N/A</v>
      </c>
      <c r="U76" s="16" t="e">
        <f t="shared" si="9"/>
        <v>#N/A</v>
      </c>
      <c r="V76" s="16">
        <f t="shared" si="10"/>
        <v>0</v>
      </c>
      <c r="W76" s="16" t="e">
        <f t="shared" si="11"/>
        <v>#NUM!</v>
      </c>
    </row>
    <row r="77" spans="1:23" x14ac:dyDescent="0.25">
      <c r="A77" s="12" t="s">
        <v>13</v>
      </c>
      <c r="B77" s="44"/>
      <c r="C77" s="45"/>
      <c r="D77" s="45"/>
      <c r="E77" s="45"/>
      <c r="F77" s="45"/>
      <c r="G77" s="45"/>
      <c r="H77" s="45"/>
      <c r="I77" s="45"/>
      <c r="J77" s="45"/>
      <c r="K77" s="46"/>
      <c r="M77" s="18" t="e">
        <f t="shared" si="7"/>
        <v>#N/A</v>
      </c>
      <c r="N77" s="17" t="e">
        <f t="shared" si="8"/>
        <v>#N/A</v>
      </c>
      <c r="U77" s="18" t="e">
        <f t="shared" si="9"/>
        <v>#N/A</v>
      </c>
      <c r="V77" s="18">
        <f t="shared" si="10"/>
        <v>0</v>
      </c>
      <c r="W77" s="18" t="e">
        <f t="shared" si="11"/>
        <v>#NUM!</v>
      </c>
    </row>
    <row r="78" spans="1:23" x14ac:dyDescent="0.25">
      <c r="A78" s="12" t="s">
        <v>13</v>
      </c>
      <c r="B78" s="44"/>
      <c r="C78" s="45"/>
      <c r="D78" s="45"/>
      <c r="E78" s="45"/>
      <c r="F78" s="45"/>
      <c r="G78" s="45"/>
      <c r="H78" s="45"/>
      <c r="I78" s="45"/>
      <c r="J78" s="45"/>
      <c r="K78" s="46"/>
      <c r="M78" s="18" t="e">
        <f t="shared" si="7"/>
        <v>#N/A</v>
      </c>
      <c r="N78" s="17" t="e">
        <f t="shared" si="8"/>
        <v>#N/A</v>
      </c>
      <c r="U78" s="18" t="e">
        <f t="shared" si="9"/>
        <v>#N/A</v>
      </c>
      <c r="V78" s="18">
        <f t="shared" si="10"/>
        <v>0</v>
      </c>
      <c r="W78" s="18" t="e">
        <f t="shared" si="11"/>
        <v>#NUM!</v>
      </c>
    </row>
    <row r="79" spans="1:23" x14ac:dyDescent="0.25">
      <c r="A79" s="12" t="s">
        <v>13</v>
      </c>
      <c r="B79" s="44"/>
      <c r="C79" s="45"/>
      <c r="D79" s="45"/>
      <c r="E79" s="45"/>
      <c r="F79" s="45"/>
      <c r="G79" s="45"/>
      <c r="H79" s="45"/>
      <c r="I79" s="45"/>
      <c r="J79" s="45"/>
      <c r="K79" s="46"/>
      <c r="M79" s="18" t="e">
        <f t="shared" si="7"/>
        <v>#N/A</v>
      </c>
      <c r="N79" s="17" t="e">
        <f t="shared" si="8"/>
        <v>#N/A</v>
      </c>
      <c r="U79" s="18" t="e">
        <f t="shared" si="9"/>
        <v>#N/A</v>
      </c>
      <c r="V79" s="18">
        <f t="shared" si="10"/>
        <v>0</v>
      </c>
      <c r="W79" s="18" t="e">
        <f t="shared" si="11"/>
        <v>#NUM!</v>
      </c>
    </row>
    <row r="80" spans="1:23" x14ac:dyDescent="0.25">
      <c r="A80" s="12" t="s">
        <v>13</v>
      </c>
      <c r="B80" s="44"/>
      <c r="C80" s="45"/>
      <c r="D80" s="45"/>
      <c r="E80" s="45"/>
      <c r="F80" s="45"/>
      <c r="G80" s="45"/>
      <c r="H80" s="45"/>
      <c r="I80" s="45"/>
      <c r="J80" s="45"/>
      <c r="K80" s="46"/>
      <c r="M80" s="18" t="e">
        <f t="shared" si="7"/>
        <v>#N/A</v>
      </c>
      <c r="N80" s="17" t="e">
        <f t="shared" si="8"/>
        <v>#N/A</v>
      </c>
      <c r="U80" s="18" t="e">
        <f t="shared" si="9"/>
        <v>#N/A</v>
      </c>
      <c r="V80" s="18">
        <f t="shared" si="10"/>
        <v>0</v>
      </c>
      <c r="W80" s="18" t="e">
        <f t="shared" si="11"/>
        <v>#NUM!</v>
      </c>
    </row>
    <row r="81" spans="1:23" x14ac:dyDescent="0.25">
      <c r="A81" s="12" t="s">
        <v>13</v>
      </c>
      <c r="B81" s="44"/>
      <c r="C81" s="45"/>
      <c r="D81" s="45"/>
      <c r="E81" s="45"/>
      <c r="F81" s="45"/>
      <c r="G81" s="45"/>
      <c r="H81" s="45"/>
      <c r="I81" s="45"/>
      <c r="J81" s="45"/>
      <c r="K81" s="46"/>
      <c r="M81" s="18" t="e">
        <f t="shared" si="7"/>
        <v>#N/A</v>
      </c>
      <c r="N81" s="17" t="e">
        <f t="shared" si="8"/>
        <v>#N/A</v>
      </c>
      <c r="U81" s="18" t="e">
        <f t="shared" si="9"/>
        <v>#N/A</v>
      </c>
      <c r="V81" s="18">
        <f t="shared" si="10"/>
        <v>0</v>
      </c>
      <c r="W81" s="18" t="e">
        <f t="shared" si="11"/>
        <v>#NUM!</v>
      </c>
    </row>
    <row r="82" spans="1:23" x14ac:dyDescent="0.25">
      <c r="A82" s="12" t="s">
        <v>13</v>
      </c>
      <c r="B82" s="44"/>
      <c r="C82" s="45"/>
      <c r="D82" s="45"/>
      <c r="E82" s="45"/>
      <c r="F82" s="45"/>
      <c r="G82" s="45"/>
      <c r="H82" s="45"/>
      <c r="I82" s="45"/>
      <c r="J82" s="45"/>
      <c r="K82" s="46"/>
      <c r="M82" s="18" t="e">
        <f t="shared" si="7"/>
        <v>#N/A</v>
      </c>
      <c r="N82" s="17" t="e">
        <f t="shared" si="8"/>
        <v>#N/A</v>
      </c>
      <c r="U82" s="18" t="e">
        <f t="shared" si="9"/>
        <v>#N/A</v>
      </c>
      <c r="V82" s="18">
        <f t="shared" si="10"/>
        <v>0</v>
      </c>
      <c r="W82" s="18" t="e">
        <f t="shared" si="11"/>
        <v>#NUM!</v>
      </c>
    </row>
    <row r="83" spans="1:23" x14ac:dyDescent="0.25">
      <c r="A83" s="12" t="s">
        <v>13</v>
      </c>
      <c r="B83" s="44"/>
      <c r="C83" s="45"/>
      <c r="D83" s="45"/>
      <c r="E83" s="45"/>
      <c r="F83" s="45"/>
      <c r="G83" s="45"/>
      <c r="H83" s="45"/>
      <c r="I83" s="45"/>
      <c r="J83" s="45"/>
      <c r="K83" s="46"/>
      <c r="M83" s="18" t="e">
        <f t="shared" si="7"/>
        <v>#N/A</v>
      </c>
      <c r="N83" s="17" t="e">
        <f t="shared" si="8"/>
        <v>#N/A</v>
      </c>
      <c r="U83" s="18" t="e">
        <f t="shared" si="9"/>
        <v>#N/A</v>
      </c>
      <c r="V83" s="18">
        <f t="shared" si="10"/>
        <v>0</v>
      </c>
      <c r="W83" s="18" t="e">
        <f t="shared" si="11"/>
        <v>#NUM!</v>
      </c>
    </row>
    <row r="84" spans="1:23" ht="15.75" thickBot="1" x14ac:dyDescent="0.3">
      <c r="A84" s="12" t="s">
        <v>13</v>
      </c>
      <c r="B84" s="44"/>
      <c r="C84" s="45"/>
      <c r="D84" s="45"/>
      <c r="E84" s="45"/>
      <c r="F84" s="45"/>
      <c r="G84" s="45"/>
      <c r="H84" s="45"/>
      <c r="I84" s="45"/>
      <c r="J84" s="45"/>
      <c r="K84" s="46"/>
      <c r="M84" s="18" t="e">
        <f t="shared" si="7"/>
        <v>#N/A</v>
      </c>
      <c r="N84" s="17" t="e">
        <f t="shared" si="8"/>
        <v>#N/A</v>
      </c>
      <c r="U84" s="18" t="e">
        <f t="shared" si="9"/>
        <v>#N/A</v>
      </c>
      <c r="V84" s="18">
        <f t="shared" si="10"/>
        <v>0</v>
      </c>
      <c r="W84" s="18" t="e">
        <f t="shared" si="11"/>
        <v>#NUM!</v>
      </c>
    </row>
    <row r="85" spans="1:23" ht="15.75" thickBot="1" x14ac:dyDescent="0.3">
      <c r="A85" s="13" t="s">
        <v>13</v>
      </c>
      <c r="B85" s="47"/>
      <c r="C85" s="48"/>
      <c r="D85" s="48"/>
      <c r="E85" s="48"/>
      <c r="F85" s="48"/>
      <c r="G85" s="48"/>
      <c r="H85" s="48"/>
      <c r="I85" s="48"/>
      <c r="J85" s="48"/>
      <c r="K85" s="49"/>
      <c r="M85" s="19" t="e">
        <f t="shared" si="7"/>
        <v>#N/A</v>
      </c>
      <c r="N85" s="21" t="e">
        <f t="shared" si="8"/>
        <v>#N/A</v>
      </c>
      <c r="O85" s="30" t="e">
        <f>COUNTIF($N76:$N85,TRUE)/(10 - COUNTIF($N76:$N85,"#N/A"))</f>
        <v>#DIV/0!</v>
      </c>
      <c r="U85" s="19" t="e">
        <f t="shared" si="9"/>
        <v>#N/A</v>
      </c>
      <c r="V85" s="19">
        <f t="shared" si="10"/>
        <v>0</v>
      </c>
      <c r="W85" s="19" t="e">
        <f t="shared" si="11"/>
        <v>#NUM!</v>
      </c>
    </row>
    <row r="86" spans="1:23" x14ac:dyDescent="0.25">
      <c r="A86" s="11" t="s">
        <v>14</v>
      </c>
      <c r="B86" s="41"/>
      <c r="C86" s="42"/>
      <c r="D86" s="42"/>
      <c r="E86" s="42"/>
      <c r="F86" s="42"/>
      <c r="G86" s="42"/>
      <c r="H86" s="42"/>
      <c r="I86" s="42"/>
      <c r="J86" s="42"/>
      <c r="K86" s="43"/>
      <c r="M86" s="16" t="e">
        <f t="shared" si="7"/>
        <v>#N/A</v>
      </c>
      <c r="N86" s="20" t="e">
        <f t="shared" si="8"/>
        <v>#N/A</v>
      </c>
      <c r="U86" s="16" t="e">
        <f t="shared" si="9"/>
        <v>#N/A</v>
      </c>
      <c r="V86" s="16">
        <f t="shared" si="10"/>
        <v>0</v>
      </c>
      <c r="W86" s="16" t="e">
        <f t="shared" si="11"/>
        <v>#NUM!</v>
      </c>
    </row>
    <row r="87" spans="1:23" x14ac:dyDescent="0.25">
      <c r="A87" s="12" t="s">
        <v>14</v>
      </c>
      <c r="B87" s="44"/>
      <c r="C87" s="45"/>
      <c r="D87" s="45"/>
      <c r="E87" s="45"/>
      <c r="F87" s="45"/>
      <c r="G87" s="45"/>
      <c r="H87" s="45"/>
      <c r="I87" s="45"/>
      <c r="J87" s="45"/>
      <c r="K87" s="46"/>
      <c r="M87" s="18" t="e">
        <f t="shared" si="7"/>
        <v>#N/A</v>
      </c>
      <c r="N87" s="17" t="e">
        <f t="shared" si="8"/>
        <v>#N/A</v>
      </c>
      <c r="U87" s="18" t="e">
        <f t="shared" si="9"/>
        <v>#N/A</v>
      </c>
      <c r="V87" s="18">
        <f t="shared" si="10"/>
        <v>0</v>
      </c>
      <c r="W87" s="18" t="e">
        <f t="shared" si="11"/>
        <v>#NUM!</v>
      </c>
    </row>
    <row r="88" spans="1:23" x14ac:dyDescent="0.25">
      <c r="A88" s="12" t="s">
        <v>14</v>
      </c>
      <c r="B88" s="44"/>
      <c r="C88" s="45"/>
      <c r="D88" s="45"/>
      <c r="E88" s="45"/>
      <c r="F88" s="45"/>
      <c r="G88" s="45"/>
      <c r="H88" s="45"/>
      <c r="I88" s="45"/>
      <c r="J88" s="45"/>
      <c r="K88" s="46"/>
      <c r="M88" s="18" t="e">
        <f t="shared" si="7"/>
        <v>#N/A</v>
      </c>
      <c r="N88" s="17" t="e">
        <f t="shared" si="8"/>
        <v>#N/A</v>
      </c>
      <c r="U88" s="18" t="e">
        <f t="shared" si="9"/>
        <v>#N/A</v>
      </c>
      <c r="V88" s="18">
        <f t="shared" si="10"/>
        <v>0</v>
      </c>
      <c r="W88" s="18" t="e">
        <f t="shared" si="11"/>
        <v>#NUM!</v>
      </c>
    </row>
    <row r="89" spans="1:23" x14ac:dyDescent="0.25">
      <c r="A89" s="12" t="s">
        <v>14</v>
      </c>
      <c r="B89" s="44"/>
      <c r="C89" s="45"/>
      <c r="D89" s="45"/>
      <c r="E89" s="45"/>
      <c r="F89" s="45"/>
      <c r="G89" s="45"/>
      <c r="H89" s="45"/>
      <c r="I89" s="45"/>
      <c r="J89" s="45"/>
      <c r="K89" s="46"/>
      <c r="M89" s="18" t="e">
        <f t="shared" si="7"/>
        <v>#N/A</v>
      </c>
      <c r="N89" s="17" t="e">
        <f t="shared" si="8"/>
        <v>#N/A</v>
      </c>
      <c r="U89" s="18" t="e">
        <f t="shared" si="9"/>
        <v>#N/A</v>
      </c>
      <c r="V89" s="18">
        <f t="shared" si="10"/>
        <v>0</v>
      </c>
      <c r="W89" s="18" t="e">
        <f t="shared" si="11"/>
        <v>#NUM!</v>
      </c>
    </row>
    <row r="90" spans="1:23" x14ac:dyDescent="0.25">
      <c r="A90" s="12" t="s">
        <v>14</v>
      </c>
      <c r="B90" s="44"/>
      <c r="C90" s="45"/>
      <c r="D90" s="45"/>
      <c r="E90" s="45"/>
      <c r="F90" s="45"/>
      <c r="G90" s="45"/>
      <c r="H90" s="45"/>
      <c r="I90" s="45"/>
      <c r="J90" s="45"/>
      <c r="K90" s="46"/>
      <c r="M90" s="18" t="e">
        <f t="shared" si="7"/>
        <v>#N/A</v>
      </c>
      <c r="N90" s="17" t="e">
        <f t="shared" si="8"/>
        <v>#N/A</v>
      </c>
      <c r="U90" s="18" t="e">
        <f t="shared" si="9"/>
        <v>#N/A</v>
      </c>
      <c r="V90" s="18">
        <f t="shared" si="10"/>
        <v>0</v>
      </c>
      <c r="W90" s="18" t="e">
        <f t="shared" si="11"/>
        <v>#NUM!</v>
      </c>
    </row>
    <row r="91" spans="1:23" x14ac:dyDescent="0.25">
      <c r="A91" s="12" t="s">
        <v>14</v>
      </c>
      <c r="B91" s="44"/>
      <c r="C91" s="45"/>
      <c r="D91" s="45"/>
      <c r="E91" s="45"/>
      <c r="F91" s="45"/>
      <c r="G91" s="45"/>
      <c r="H91" s="45"/>
      <c r="I91" s="45"/>
      <c r="J91" s="45"/>
      <c r="K91" s="46"/>
      <c r="M91" s="18" t="e">
        <f t="shared" si="7"/>
        <v>#N/A</v>
      </c>
      <c r="N91" s="17" t="e">
        <f t="shared" si="8"/>
        <v>#N/A</v>
      </c>
      <c r="U91" s="18" t="e">
        <f t="shared" si="9"/>
        <v>#N/A</v>
      </c>
      <c r="V91" s="18">
        <f t="shared" si="10"/>
        <v>0</v>
      </c>
      <c r="W91" s="18" t="e">
        <f t="shared" si="11"/>
        <v>#NUM!</v>
      </c>
    </row>
    <row r="92" spans="1:23" x14ac:dyDescent="0.25">
      <c r="A92" s="12" t="s">
        <v>14</v>
      </c>
      <c r="B92" s="44"/>
      <c r="C92" s="45"/>
      <c r="D92" s="45"/>
      <c r="E92" s="45"/>
      <c r="F92" s="45"/>
      <c r="G92" s="45"/>
      <c r="H92" s="45"/>
      <c r="I92" s="45"/>
      <c r="J92" s="45"/>
      <c r="K92" s="46"/>
      <c r="M92" s="18" t="e">
        <f t="shared" si="7"/>
        <v>#N/A</v>
      </c>
      <c r="N92" s="17" t="e">
        <f t="shared" si="8"/>
        <v>#N/A</v>
      </c>
      <c r="U92" s="18" t="e">
        <f t="shared" si="9"/>
        <v>#N/A</v>
      </c>
      <c r="V92" s="18">
        <f t="shared" si="10"/>
        <v>0</v>
      </c>
      <c r="W92" s="18" t="e">
        <f t="shared" si="11"/>
        <v>#NUM!</v>
      </c>
    </row>
    <row r="93" spans="1:23" x14ac:dyDescent="0.25">
      <c r="A93" s="12" t="s">
        <v>14</v>
      </c>
      <c r="B93" s="44"/>
      <c r="C93" s="45"/>
      <c r="D93" s="45"/>
      <c r="E93" s="45"/>
      <c r="F93" s="45"/>
      <c r="G93" s="45"/>
      <c r="H93" s="45"/>
      <c r="I93" s="45"/>
      <c r="J93" s="45"/>
      <c r="K93" s="46"/>
      <c r="M93" s="18" t="e">
        <f t="shared" si="7"/>
        <v>#N/A</v>
      </c>
      <c r="N93" s="17" t="e">
        <f t="shared" si="8"/>
        <v>#N/A</v>
      </c>
      <c r="U93" s="18" t="e">
        <f t="shared" si="9"/>
        <v>#N/A</v>
      </c>
      <c r="V93" s="18">
        <f t="shared" si="10"/>
        <v>0</v>
      </c>
      <c r="W93" s="18" t="e">
        <f t="shared" si="11"/>
        <v>#NUM!</v>
      </c>
    </row>
    <row r="94" spans="1:23" ht="15.75" thickBot="1" x14ac:dyDescent="0.3">
      <c r="A94" s="12" t="s">
        <v>14</v>
      </c>
      <c r="B94" s="44"/>
      <c r="C94" s="45"/>
      <c r="D94" s="45"/>
      <c r="E94" s="45"/>
      <c r="F94" s="45"/>
      <c r="G94" s="45"/>
      <c r="H94" s="45"/>
      <c r="I94" s="45"/>
      <c r="J94" s="45"/>
      <c r="K94" s="46"/>
      <c r="M94" s="18" t="e">
        <f t="shared" si="7"/>
        <v>#N/A</v>
      </c>
      <c r="N94" s="17" t="e">
        <f t="shared" si="8"/>
        <v>#N/A</v>
      </c>
      <c r="U94" s="18" t="e">
        <f t="shared" si="9"/>
        <v>#N/A</v>
      </c>
      <c r="V94" s="18">
        <f t="shared" si="10"/>
        <v>0</v>
      </c>
      <c r="W94" s="18" t="e">
        <f t="shared" si="11"/>
        <v>#NUM!</v>
      </c>
    </row>
    <row r="95" spans="1:23" ht="15.75" thickBot="1" x14ac:dyDescent="0.3">
      <c r="A95" s="13" t="s">
        <v>14</v>
      </c>
      <c r="B95" s="47"/>
      <c r="C95" s="48"/>
      <c r="D95" s="48"/>
      <c r="E95" s="48"/>
      <c r="F95" s="48"/>
      <c r="G95" s="48"/>
      <c r="H95" s="48"/>
      <c r="I95" s="48"/>
      <c r="J95" s="48"/>
      <c r="K95" s="49"/>
      <c r="M95" s="19" t="e">
        <f t="shared" si="7"/>
        <v>#N/A</v>
      </c>
      <c r="N95" s="21" t="e">
        <f t="shared" si="8"/>
        <v>#N/A</v>
      </c>
      <c r="O95" s="30" t="e">
        <f>COUNTIF($N86:$N95,TRUE)/(10 - COUNTIF($N86:$N95,"#N/A"))</f>
        <v>#DIV/0!</v>
      </c>
      <c r="U95" s="19" t="e">
        <f t="shared" si="9"/>
        <v>#N/A</v>
      </c>
      <c r="V95" s="19">
        <f t="shared" si="10"/>
        <v>0</v>
      </c>
      <c r="W95" s="19" t="e">
        <f t="shared" si="11"/>
        <v>#NUM!</v>
      </c>
    </row>
    <row r="96" spans="1:23" x14ac:dyDescent="0.25">
      <c r="A96" s="11" t="s">
        <v>15</v>
      </c>
      <c r="B96" s="41"/>
      <c r="C96" s="42"/>
      <c r="D96" s="42"/>
      <c r="E96" s="42"/>
      <c r="F96" s="42"/>
      <c r="G96" s="42"/>
      <c r="H96" s="42"/>
      <c r="I96" s="42"/>
      <c r="J96" s="42"/>
      <c r="K96" s="43"/>
      <c r="M96" s="16" t="e">
        <f t="shared" si="7"/>
        <v>#N/A</v>
      </c>
      <c r="N96" s="20" t="e">
        <f t="shared" si="8"/>
        <v>#N/A</v>
      </c>
      <c r="U96" s="16" t="e">
        <f t="shared" si="9"/>
        <v>#N/A</v>
      </c>
      <c r="V96" s="16">
        <f t="shared" si="10"/>
        <v>0</v>
      </c>
      <c r="W96" s="16" t="e">
        <f t="shared" si="11"/>
        <v>#NUM!</v>
      </c>
    </row>
    <row r="97" spans="1:23" x14ac:dyDescent="0.25">
      <c r="A97" s="12" t="s">
        <v>15</v>
      </c>
      <c r="B97" s="44"/>
      <c r="C97" s="45"/>
      <c r="D97" s="45"/>
      <c r="E97" s="45"/>
      <c r="F97" s="45"/>
      <c r="G97" s="45"/>
      <c r="H97" s="45"/>
      <c r="I97" s="45"/>
      <c r="J97" s="45"/>
      <c r="K97" s="46"/>
      <c r="M97" s="18" t="e">
        <f t="shared" si="7"/>
        <v>#N/A</v>
      </c>
      <c r="N97" s="17" t="e">
        <f t="shared" si="8"/>
        <v>#N/A</v>
      </c>
      <c r="U97" s="18" t="e">
        <f t="shared" si="9"/>
        <v>#N/A</v>
      </c>
      <c r="V97" s="18">
        <f t="shared" si="10"/>
        <v>0</v>
      </c>
      <c r="W97" s="18" t="e">
        <f t="shared" si="11"/>
        <v>#NUM!</v>
      </c>
    </row>
    <row r="98" spans="1:23" x14ac:dyDescent="0.25">
      <c r="A98" s="12" t="s">
        <v>15</v>
      </c>
      <c r="B98" s="44"/>
      <c r="C98" s="45"/>
      <c r="D98" s="45"/>
      <c r="E98" s="45"/>
      <c r="F98" s="45"/>
      <c r="G98" s="45"/>
      <c r="H98" s="45"/>
      <c r="I98" s="45"/>
      <c r="J98" s="45"/>
      <c r="K98" s="46"/>
      <c r="M98" s="18" t="e">
        <f t="shared" si="7"/>
        <v>#N/A</v>
      </c>
      <c r="N98" s="17" t="e">
        <f t="shared" si="8"/>
        <v>#N/A</v>
      </c>
      <c r="U98" s="18" t="e">
        <f t="shared" si="9"/>
        <v>#N/A</v>
      </c>
      <c r="V98" s="18">
        <f t="shared" si="10"/>
        <v>0</v>
      </c>
      <c r="W98" s="18" t="e">
        <f t="shared" si="11"/>
        <v>#NUM!</v>
      </c>
    </row>
    <row r="99" spans="1:23" x14ac:dyDescent="0.25">
      <c r="A99" s="12" t="s">
        <v>15</v>
      </c>
      <c r="B99" s="44"/>
      <c r="C99" s="45"/>
      <c r="D99" s="45"/>
      <c r="E99" s="45"/>
      <c r="F99" s="45"/>
      <c r="G99" s="45"/>
      <c r="H99" s="45"/>
      <c r="I99" s="45"/>
      <c r="J99" s="45"/>
      <c r="K99" s="46"/>
      <c r="M99" s="18" t="e">
        <f t="shared" si="7"/>
        <v>#N/A</v>
      </c>
      <c r="N99" s="17" t="e">
        <f t="shared" si="8"/>
        <v>#N/A</v>
      </c>
      <c r="U99" s="18" t="e">
        <f t="shared" si="9"/>
        <v>#N/A</v>
      </c>
      <c r="V99" s="18">
        <f t="shared" si="10"/>
        <v>0</v>
      </c>
      <c r="W99" s="18" t="e">
        <f t="shared" si="11"/>
        <v>#NUM!</v>
      </c>
    </row>
    <row r="100" spans="1:23" x14ac:dyDescent="0.25">
      <c r="A100" s="12" t="s">
        <v>15</v>
      </c>
      <c r="B100" s="44"/>
      <c r="C100" s="45"/>
      <c r="D100" s="45"/>
      <c r="E100" s="45"/>
      <c r="F100" s="45"/>
      <c r="G100" s="45"/>
      <c r="H100" s="45"/>
      <c r="I100" s="45"/>
      <c r="J100" s="45"/>
      <c r="K100" s="46"/>
      <c r="M100" s="18" t="e">
        <f t="shared" si="7"/>
        <v>#N/A</v>
      </c>
      <c r="N100" s="17" t="e">
        <f t="shared" si="8"/>
        <v>#N/A</v>
      </c>
      <c r="U100" s="18" t="e">
        <f t="shared" si="9"/>
        <v>#N/A</v>
      </c>
      <c r="V100" s="18">
        <f t="shared" si="10"/>
        <v>0</v>
      </c>
      <c r="W100" s="18" t="e">
        <f t="shared" si="11"/>
        <v>#NUM!</v>
      </c>
    </row>
    <row r="101" spans="1:23" x14ac:dyDescent="0.25">
      <c r="A101" s="12" t="s">
        <v>15</v>
      </c>
      <c r="B101" s="44"/>
      <c r="C101" s="45"/>
      <c r="D101" s="45"/>
      <c r="E101" s="45"/>
      <c r="F101" s="45"/>
      <c r="G101" s="45"/>
      <c r="H101" s="45"/>
      <c r="I101" s="45"/>
      <c r="J101" s="45"/>
      <c r="K101" s="46"/>
      <c r="M101" s="18" t="e">
        <f t="shared" si="7"/>
        <v>#N/A</v>
      </c>
      <c r="N101" s="17" t="e">
        <f t="shared" si="8"/>
        <v>#N/A</v>
      </c>
      <c r="U101" s="18" t="e">
        <f t="shared" si="9"/>
        <v>#N/A</v>
      </c>
      <c r="V101" s="18">
        <f t="shared" si="10"/>
        <v>0</v>
      </c>
      <c r="W101" s="18" t="e">
        <f t="shared" si="11"/>
        <v>#NUM!</v>
      </c>
    </row>
    <row r="102" spans="1:23" x14ac:dyDescent="0.25">
      <c r="A102" s="12" t="s">
        <v>15</v>
      </c>
      <c r="B102" s="44"/>
      <c r="C102" s="45"/>
      <c r="D102" s="45"/>
      <c r="E102" s="45"/>
      <c r="F102" s="45"/>
      <c r="G102" s="45"/>
      <c r="H102" s="45"/>
      <c r="I102" s="45"/>
      <c r="J102" s="45"/>
      <c r="K102" s="46"/>
      <c r="M102" s="18" t="e">
        <f t="shared" si="7"/>
        <v>#N/A</v>
      </c>
      <c r="N102" s="17" t="e">
        <f t="shared" si="8"/>
        <v>#N/A</v>
      </c>
      <c r="U102" s="18" t="e">
        <f t="shared" si="9"/>
        <v>#N/A</v>
      </c>
      <c r="V102" s="18">
        <f t="shared" si="10"/>
        <v>0</v>
      </c>
      <c r="W102" s="18" t="e">
        <f t="shared" si="11"/>
        <v>#NUM!</v>
      </c>
    </row>
    <row r="103" spans="1:23" x14ac:dyDescent="0.25">
      <c r="A103" s="12" t="s">
        <v>15</v>
      </c>
      <c r="B103" s="44"/>
      <c r="C103" s="45"/>
      <c r="D103" s="45"/>
      <c r="E103" s="45"/>
      <c r="F103" s="45"/>
      <c r="G103" s="45"/>
      <c r="H103" s="45"/>
      <c r="I103" s="45"/>
      <c r="J103" s="45"/>
      <c r="K103" s="46"/>
      <c r="M103" s="18" t="e">
        <f t="shared" si="7"/>
        <v>#N/A</v>
      </c>
      <c r="N103" s="17" t="e">
        <f t="shared" si="8"/>
        <v>#N/A</v>
      </c>
      <c r="U103" s="18" t="e">
        <f t="shared" si="9"/>
        <v>#N/A</v>
      </c>
      <c r="V103" s="18">
        <f t="shared" si="10"/>
        <v>0</v>
      </c>
      <c r="W103" s="18" t="e">
        <f t="shared" si="11"/>
        <v>#NUM!</v>
      </c>
    </row>
    <row r="104" spans="1:23" ht="15.75" thickBot="1" x14ac:dyDescent="0.3">
      <c r="A104" s="12" t="s">
        <v>15</v>
      </c>
      <c r="B104" s="44"/>
      <c r="C104" s="45"/>
      <c r="D104" s="45"/>
      <c r="E104" s="45"/>
      <c r="F104" s="45"/>
      <c r="G104" s="45"/>
      <c r="H104" s="45"/>
      <c r="I104" s="45"/>
      <c r="J104" s="45"/>
      <c r="K104" s="46"/>
      <c r="M104" s="18" t="e">
        <f t="shared" si="7"/>
        <v>#N/A</v>
      </c>
      <c r="N104" s="17" t="e">
        <f t="shared" si="8"/>
        <v>#N/A</v>
      </c>
      <c r="U104" s="18" t="e">
        <f t="shared" si="9"/>
        <v>#N/A</v>
      </c>
      <c r="V104" s="18">
        <f t="shared" si="10"/>
        <v>0</v>
      </c>
      <c r="W104" s="18" t="e">
        <f t="shared" si="11"/>
        <v>#NUM!</v>
      </c>
    </row>
    <row r="105" spans="1:23" ht="15.75" thickBot="1" x14ac:dyDescent="0.3">
      <c r="A105" s="13" t="s">
        <v>15</v>
      </c>
      <c r="B105" s="47"/>
      <c r="C105" s="48"/>
      <c r="D105" s="48"/>
      <c r="E105" s="48"/>
      <c r="F105" s="48"/>
      <c r="G105" s="48"/>
      <c r="H105" s="48"/>
      <c r="I105" s="48"/>
      <c r="J105" s="48"/>
      <c r="K105" s="49"/>
      <c r="M105" s="19" t="e">
        <f t="shared" si="7"/>
        <v>#N/A</v>
      </c>
      <c r="N105" s="21" t="e">
        <f t="shared" si="8"/>
        <v>#N/A</v>
      </c>
      <c r="O105" s="30" t="e">
        <f>COUNTIF($N96:$N105,TRUE)/(10 - COUNTIF($N96:$N105,"#N/A"))</f>
        <v>#DIV/0!</v>
      </c>
      <c r="U105" s="19" t="e">
        <f t="shared" si="9"/>
        <v>#N/A</v>
      </c>
      <c r="V105" s="19">
        <f t="shared" si="10"/>
        <v>0</v>
      </c>
      <c r="W105" s="19" t="e">
        <f t="shared" si="11"/>
        <v>#NUM!</v>
      </c>
    </row>
  </sheetData>
  <mergeCells count="2">
    <mergeCell ref="R17:S17"/>
    <mergeCell ref="B4:K4"/>
  </mergeCells>
  <conditionalFormatting sqref="B6:K6">
    <cfRule type="top10" dxfId="911" priority="1884" bottom="1" rank="1"/>
    <cfRule type="top10" dxfId="910" priority="1885" bottom="1" rank="2"/>
    <cfRule type="top10" dxfId="909" priority="1894" bottom="1" rank="3"/>
    <cfRule type="top10" dxfId="908" priority="1895" bottom="1" rank="4"/>
  </conditionalFormatting>
  <conditionalFormatting sqref="M6 A6">
    <cfRule type="duplicateValues" dxfId="907" priority="1479"/>
  </conditionalFormatting>
  <conditionalFormatting sqref="N6">
    <cfRule type="duplicateValues" dxfId="906" priority="1081"/>
  </conditionalFormatting>
  <conditionalFormatting sqref="B7:K7">
    <cfRule type="top10" dxfId="905" priority="1063" bottom="1" rank="1"/>
    <cfRule type="top10" dxfId="904" priority="1064" bottom="1" rank="2"/>
    <cfRule type="top10" dxfId="903" priority="1065" bottom="1" rank="3"/>
    <cfRule type="top10" dxfId="902" priority="1066" bottom="1" rank="4"/>
  </conditionalFormatting>
  <conditionalFormatting sqref="M7 A7">
    <cfRule type="duplicateValues" dxfId="901" priority="1062"/>
  </conditionalFormatting>
  <conditionalFormatting sqref="B8:K8">
    <cfRule type="top10" dxfId="900" priority="1051" bottom="1" rank="1"/>
    <cfRule type="top10" dxfId="899" priority="1052" bottom="1" rank="2"/>
    <cfRule type="top10" dxfId="898" priority="1053" bottom="1" rank="3"/>
    <cfRule type="top10" dxfId="897" priority="1054" bottom="1" rank="4"/>
  </conditionalFormatting>
  <conditionalFormatting sqref="M8 A8">
    <cfRule type="duplicateValues" dxfId="896" priority="1050"/>
  </conditionalFormatting>
  <conditionalFormatting sqref="B9:K9">
    <cfRule type="top10" dxfId="895" priority="1045" bottom="1" rank="1"/>
    <cfRule type="top10" dxfId="894" priority="1046" bottom="1" rank="2"/>
    <cfRule type="top10" dxfId="893" priority="1047" bottom="1" rank="3"/>
    <cfRule type="top10" dxfId="892" priority="1048" bottom="1" rank="4"/>
  </conditionalFormatting>
  <conditionalFormatting sqref="M9 A9">
    <cfRule type="duplicateValues" dxfId="891" priority="1044"/>
  </conditionalFormatting>
  <conditionalFormatting sqref="B10:K10">
    <cfRule type="top10" dxfId="890" priority="1039" bottom="1" rank="1"/>
    <cfRule type="top10" dxfId="889" priority="1040" bottom="1" rank="2"/>
    <cfRule type="top10" dxfId="888" priority="1041" bottom="1" rank="3"/>
    <cfRule type="top10" dxfId="887" priority="1042" bottom="1" rank="4"/>
  </conditionalFormatting>
  <conditionalFormatting sqref="M10 A10">
    <cfRule type="duplicateValues" dxfId="886" priority="1038"/>
  </conditionalFormatting>
  <conditionalFormatting sqref="B11:K11">
    <cfRule type="top10" dxfId="885" priority="1033" bottom="1" rank="1"/>
    <cfRule type="top10" dxfId="884" priority="1034" bottom="1" rank="2"/>
    <cfRule type="top10" dxfId="883" priority="1035" bottom="1" rank="3"/>
    <cfRule type="top10" dxfId="882" priority="1036" bottom="1" rank="4"/>
  </conditionalFormatting>
  <conditionalFormatting sqref="M11 A11">
    <cfRule type="duplicateValues" dxfId="881" priority="1032"/>
  </conditionalFormatting>
  <conditionalFormatting sqref="B12:K12">
    <cfRule type="top10" dxfId="880" priority="1027" bottom="1" rank="1"/>
    <cfRule type="top10" dxfId="879" priority="1028" bottom="1" rank="2"/>
    <cfRule type="top10" dxfId="878" priority="1029" bottom="1" rank="3"/>
    <cfRule type="top10" dxfId="877" priority="1030" bottom="1" rank="4"/>
  </conditionalFormatting>
  <conditionalFormatting sqref="M12 A12">
    <cfRule type="duplicateValues" dxfId="876" priority="1026"/>
  </conditionalFormatting>
  <conditionalFormatting sqref="B13:K13">
    <cfRule type="top10" dxfId="875" priority="1021" bottom="1" rank="1"/>
    <cfRule type="top10" dxfId="874" priority="1022" bottom="1" rank="2"/>
    <cfRule type="top10" dxfId="873" priority="1023" bottom="1" rank="3"/>
    <cfRule type="top10" dxfId="872" priority="1024" bottom="1" rank="4"/>
  </conditionalFormatting>
  <conditionalFormatting sqref="M13 A13">
    <cfRule type="duplicateValues" dxfId="871" priority="1020"/>
  </conditionalFormatting>
  <conditionalFormatting sqref="B14:K14">
    <cfRule type="top10" dxfId="870" priority="1015" bottom="1" rank="1"/>
    <cfRule type="top10" dxfId="869" priority="1016" bottom="1" rank="2"/>
    <cfRule type="top10" dxfId="868" priority="1017" bottom="1" rank="3"/>
    <cfRule type="top10" dxfId="867" priority="1018" bottom="1" rank="4"/>
  </conditionalFormatting>
  <conditionalFormatting sqref="M14 A14">
    <cfRule type="duplicateValues" dxfId="866" priority="1014"/>
  </conditionalFormatting>
  <conditionalFormatting sqref="B15:K15">
    <cfRule type="top10" dxfId="865" priority="1009" bottom="1" rank="1"/>
    <cfRule type="top10" dxfId="864" priority="1010" bottom="1" rank="2"/>
    <cfRule type="top10" dxfId="863" priority="1011" bottom="1" rank="3"/>
    <cfRule type="top10" dxfId="862" priority="1012" bottom="1" rank="4"/>
  </conditionalFormatting>
  <conditionalFormatting sqref="M15 A15">
    <cfRule type="duplicateValues" dxfId="861" priority="1008"/>
  </conditionalFormatting>
  <conditionalFormatting sqref="B16:K16">
    <cfRule type="top10" dxfId="860" priority="943" bottom="1" rank="1"/>
    <cfRule type="top10" dxfId="859" priority="944" bottom="1" rank="2"/>
    <cfRule type="top10" dxfId="858" priority="945" bottom="1" rank="3"/>
    <cfRule type="top10" dxfId="857" priority="946" bottom="1" rank="4"/>
  </conditionalFormatting>
  <conditionalFormatting sqref="M16 A16">
    <cfRule type="duplicateValues" dxfId="856" priority="942"/>
  </conditionalFormatting>
  <conditionalFormatting sqref="B17:K17">
    <cfRule type="top10" dxfId="855" priority="937" bottom="1" rank="1"/>
    <cfRule type="top10" dxfId="854" priority="938" bottom="1" rank="2"/>
    <cfRule type="top10" dxfId="853" priority="939" bottom="1" rank="3"/>
    <cfRule type="top10" dxfId="852" priority="940" bottom="1" rank="4"/>
  </conditionalFormatting>
  <conditionalFormatting sqref="M17 A17">
    <cfRule type="duplicateValues" dxfId="851" priority="936"/>
  </conditionalFormatting>
  <conditionalFormatting sqref="B18:K18">
    <cfRule type="top10" dxfId="850" priority="931" bottom="1" rank="1"/>
    <cfRule type="top10" dxfId="849" priority="932" bottom="1" rank="2"/>
    <cfRule type="top10" dxfId="848" priority="933" bottom="1" rank="3"/>
    <cfRule type="top10" dxfId="847" priority="934" bottom="1" rank="4"/>
  </conditionalFormatting>
  <conditionalFormatting sqref="M18 A18">
    <cfRule type="duplicateValues" dxfId="846" priority="930"/>
  </conditionalFormatting>
  <conditionalFormatting sqref="B19:K19">
    <cfRule type="top10" dxfId="845" priority="925" bottom="1" rank="1"/>
    <cfRule type="top10" dxfId="844" priority="926" bottom="1" rank="2"/>
    <cfRule type="top10" dxfId="843" priority="927" bottom="1" rank="3"/>
    <cfRule type="top10" dxfId="842" priority="928" bottom="1" rank="4"/>
  </conditionalFormatting>
  <conditionalFormatting sqref="M19 A19">
    <cfRule type="duplicateValues" dxfId="841" priority="924"/>
  </conditionalFormatting>
  <conditionalFormatting sqref="B20:K20">
    <cfRule type="top10" dxfId="840" priority="919" bottom="1" rank="1"/>
    <cfRule type="top10" dxfId="839" priority="920" bottom="1" rank="2"/>
    <cfRule type="top10" dxfId="838" priority="921" bottom="1" rank="3"/>
    <cfRule type="top10" dxfId="837" priority="922" bottom="1" rank="4"/>
  </conditionalFormatting>
  <conditionalFormatting sqref="M20 A20">
    <cfRule type="duplicateValues" dxfId="836" priority="918"/>
  </conditionalFormatting>
  <conditionalFormatting sqref="B21:K21">
    <cfRule type="top10" dxfId="835" priority="913" bottom="1" rank="1"/>
    <cfRule type="top10" dxfId="834" priority="914" bottom="1" rank="2"/>
    <cfRule type="top10" dxfId="833" priority="915" bottom="1" rank="3"/>
    <cfRule type="top10" dxfId="832" priority="916" bottom="1" rank="4"/>
  </conditionalFormatting>
  <conditionalFormatting sqref="M21 A21">
    <cfRule type="duplicateValues" dxfId="831" priority="912"/>
  </conditionalFormatting>
  <conditionalFormatting sqref="B22:K22">
    <cfRule type="top10" dxfId="830" priority="907" bottom="1" rank="1"/>
    <cfRule type="top10" dxfId="829" priority="908" bottom="1" rank="2"/>
    <cfRule type="top10" dxfId="828" priority="909" bottom="1" rank="3"/>
    <cfRule type="top10" dxfId="827" priority="910" bottom="1" rank="4"/>
  </conditionalFormatting>
  <conditionalFormatting sqref="M22 A22">
    <cfRule type="duplicateValues" dxfId="826" priority="906"/>
  </conditionalFormatting>
  <conditionalFormatting sqref="B23:K23">
    <cfRule type="top10" dxfId="825" priority="901" bottom="1" rank="1"/>
    <cfRule type="top10" dxfId="824" priority="902" bottom="1" rank="2"/>
    <cfRule type="top10" dxfId="823" priority="903" bottom="1" rank="3"/>
    <cfRule type="top10" dxfId="822" priority="904" bottom="1" rank="4"/>
  </conditionalFormatting>
  <conditionalFormatting sqref="M23 A23">
    <cfRule type="duplicateValues" dxfId="821" priority="900"/>
  </conditionalFormatting>
  <conditionalFormatting sqref="B24:K24">
    <cfRule type="top10" dxfId="820" priority="895" bottom="1" rank="1"/>
    <cfRule type="top10" dxfId="819" priority="896" bottom="1" rank="2"/>
    <cfRule type="top10" dxfId="818" priority="897" bottom="1" rank="3"/>
    <cfRule type="top10" dxfId="817" priority="898" bottom="1" rank="4"/>
  </conditionalFormatting>
  <conditionalFormatting sqref="M24 A24">
    <cfRule type="duplicateValues" dxfId="816" priority="894"/>
  </conditionalFormatting>
  <conditionalFormatting sqref="B25:K25">
    <cfRule type="top10" dxfId="815" priority="889" bottom="1" rank="1"/>
    <cfRule type="top10" dxfId="814" priority="890" bottom="1" rank="2"/>
    <cfRule type="top10" dxfId="813" priority="891" bottom="1" rank="3"/>
    <cfRule type="top10" dxfId="812" priority="892" bottom="1" rank="4"/>
  </conditionalFormatting>
  <conditionalFormatting sqref="M25 A25">
    <cfRule type="duplicateValues" dxfId="811" priority="888"/>
  </conditionalFormatting>
  <conditionalFormatting sqref="B26:K26">
    <cfRule type="top10" dxfId="810" priority="883" bottom="1" rank="1"/>
    <cfRule type="top10" dxfId="809" priority="884" bottom="1" rank="2"/>
    <cfRule type="top10" dxfId="808" priority="885" bottom="1" rank="3"/>
    <cfRule type="top10" dxfId="807" priority="886" bottom="1" rank="4"/>
  </conditionalFormatting>
  <conditionalFormatting sqref="M26 A26">
    <cfRule type="duplicateValues" dxfId="806" priority="882"/>
  </conditionalFormatting>
  <conditionalFormatting sqref="B27:K27">
    <cfRule type="top10" dxfId="805" priority="877" bottom="1" rank="1"/>
    <cfRule type="top10" dxfId="804" priority="878" bottom="1" rank="2"/>
    <cfRule type="top10" dxfId="803" priority="879" bottom="1" rank="3"/>
    <cfRule type="top10" dxfId="802" priority="880" bottom="1" rank="4"/>
  </conditionalFormatting>
  <conditionalFormatting sqref="M27 A27">
    <cfRule type="duplicateValues" dxfId="801" priority="876"/>
  </conditionalFormatting>
  <conditionalFormatting sqref="B28:K28">
    <cfRule type="top10" dxfId="800" priority="871" bottom="1" rank="1"/>
    <cfRule type="top10" dxfId="799" priority="872" bottom="1" rank="2"/>
    <cfRule type="top10" dxfId="798" priority="873" bottom="1" rank="3"/>
    <cfRule type="top10" dxfId="797" priority="874" bottom="1" rank="4"/>
  </conditionalFormatting>
  <conditionalFormatting sqref="M28 A28">
    <cfRule type="duplicateValues" dxfId="796" priority="870"/>
  </conditionalFormatting>
  <conditionalFormatting sqref="B29:K29">
    <cfRule type="top10" dxfId="795" priority="865" bottom="1" rank="1"/>
    <cfRule type="top10" dxfId="794" priority="866" bottom="1" rank="2"/>
    <cfRule type="top10" dxfId="793" priority="867" bottom="1" rank="3"/>
    <cfRule type="top10" dxfId="792" priority="868" bottom="1" rank="4"/>
  </conditionalFormatting>
  <conditionalFormatting sqref="M29 A29">
    <cfRule type="duplicateValues" dxfId="791" priority="864"/>
  </conditionalFormatting>
  <conditionalFormatting sqref="B30:K30">
    <cfRule type="top10" dxfId="790" priority="859" bottom="1" rank="1"/>
    <cfRule type="top10" dxfId="789" priority="860" bottom="1" rank="2"/>
    <cfRule type="top10" dxfId="788" priority="861" bottom="1" rank="3"/>
    <cfRule type="top10" dxfId="787" priority="862" bottom="1" rank="4"/>
  </conditionalFormatting>
  <conditionalFormatting sqref="M30 A30">
    <cfRule type="duplicateValues" dxfId="786" priority="858"/>
  </conditionalFormatting>
  <conditionalFormatting sqref="B31:K31">
    <cfRule type="top10" dxfId="785" priority="853" bottom="1" rank="1"/>
    <cfRule type="top10" dxfId="784" priority="854" bottom="1" rank="2"/>
    <cfRule type="top10" dxfId="783" priority="855" bottom="1" rank="3"/>
    <cfRule type="top10" dxfId="782" priority="856" bottom="1" rank="4"/>
  </conditionalFormatting>
  <conditionalFormatting sqref="M31 A31">
    <cfRule type="duplicateValues" dxfId="781" priority="852"/>
  </conditionalFormatting>
  <conditionalFormatting sqref="B32:K32">
    <cfRule type="top10" dxfId="780" priority="847" bottom="1" rank="1"/>
    <cfRule type="top10" dxfId="779" priority="848" bottom="1" rank="2"/>
    <cfRule type="top10" dxfId="778" priority="849" bottom="1" rank="3"/>
    <cfRule type="top10" dxfId="777" priority="850" bottom="1" rank="4"/>
  </conditionalFormatting>
  <conditionalFormatting sqref="M32 A32">
    <cfRule type="duplicateValues" dxfId="776" priority="846"/>
  </conditionalFormatting>
  <conditionalFormatting sqref="B33:K33">
    <cfRule type="top10" dxfId="775" priority="841" bottom="1" rank="1"/>
    <cfRule type="top10" dxfId="774" priority="842" bottom="1" rank="2"/>
    <cfRule type="top10" dxfId="773" priority="843" bottom="1" rank="3"/>
    <cfRule type="top10" dxfId="772" priority="844" bottom="1" rank="4"/>
  </conditionalFormatting>
  <conditionalFormatting sqref="M33 A33">
    <cfRule type="duplicateValues" dxfId="771" priority="840"/>
  </conditionalFormatting>
  <conditionalFormatting sqref="B34:K34">
    <cfRule type="top10" dxfId="770" priority="835" bottom="1" rank="1"/>
    <cfRule type="top10" dxfId="769" priority="836" bottom="1" rank="2"/>
    <cfRule type="top10" dxfId="768" priority="837" bottom="1" rank="3"/>
    <cfRule type="top10" dxfId="767" priority="838" bottom="1" rank="4"/>
  </conditionalFormatting>
  <conditionalFormatting sqref="M34 A34">
    <cfRule type="duplicateValues" dxfId="766" priority="834"/>
  </conditionalFormatting>
  <conditionalFormatting sqref="B35:K35">
    <cfRule type="top10" dxfId="765" priority="829" bottom="1" rank="1"/>
    <cfRule type="top10" dxfId="764" priority="830" bottom="1" rank="2"/>
    <cfRule type="top10" dxfId="763" priority="831" bottom="1" rank="3"/>
    <cfRule type="top10" dxfId="762" priority="832" bottom="1" rank="4"/>
  </conditionalFormatting>
  <conditionalFormatting sqref="M35 A35">
    <cfRule type="duplicateValues" dxfId="761" priority="828"/>
  </conditionalFormatting>
  <conditionalFormatting sqref="B36:K36">
    <cfRule type="top10" dxfId="760" priority="823" bottom="1" rank="1"/>
    <cfRule type="top10" dxfId="759" priority="824" bottom="1" rank="2"/>
    <cfRule type="top10" dxfId="758" priority="825" bottom="1" rank="3"/>
    <cfRule type="top10" dxfId="757" priority="826" bottom="1" rank="4"/>
  </conditionalFormatting>
  <conditionalFormatting sqref="M36 A36">
    <cfRule type="duplicateValues" dxfId="756" priority="822"/>
  </conditionalFormatting>
  <conditionalFormatting sqref="B37:K37">
    <cfRule type="top10" dxfId="755" priority="817" bottom="1" rank="1"/>
    <cfRule type="top10" dxfId="754" priority="818" bottom="1" rank="2"/>
    <cfRule type="top10" dxfId="753" priority="819" bottom="1" rank="3"/>
    <cfRule type="top10" dxfId="752" priority="820" bottom="1" rank="4"/>
  </conditionalFormatting>
  <conditionalFormatting sqref="M37 A37">
    <cfRule type="duplicateValues" dxfId="751" priority="816"/>
  </conditionalFormatting>
  <conditionalFormatting sqref="B38:K38">
    <cfRule type="top10" dxfId="750" priority="811" bottom="1" rank="1"/>
    <cfRule type="top10" dxfId="749" priority="812" bottom="1" rank="2"/>
    <cfRule type="top10" dxfId="748" priority="813" bottom="1" rank="3"/>
    <cfRule type="top10" dxfId="747" priority="814" bottom="1" rank="4"/>
  </conditionalFormatting>
  <conditionalFormatting sqref="M38 A38">
    <cfRule type="duplicateValues" dxfId="746" priority="810"/>
  </conditionalFormatting>
  <conditionalFormatting sqref="B39:K39">
    <cfRule type="top10" dxfId="745" priority="805" bottom="1" rank="1"/>
    <cfRule type="top10" dxfId="744" priority="806" bottom="1" rank="2"/>
    <cfRule type="top10" dxfId="743" priority="807" bottom="1" rank="3"/>
    <cfRule type="top10" dxfId="742" priority="808" bottom="1" rank="4"/>
  </conditionalFormatting>
  <conditionalFormatting sqref="M39 A39">
    <cfRule type="duplicateValues" dxfId="741" priority="804"/>
  </conditionalFormatting>
  <conditionalFormatting sqref="B40:K40">
    <cfRule type="top10" dxfId="740" priority="799" bottom="1" rank="1"/>
    <cfRule type="top10" dxfId="739" priority="800" bottom="1" rank="2"/>
    <cfRule type="top10" dxfId="738" priority="801" bottom="1" rank="3"/>
    <cfRule type="top10" dxfId="737" priority="802" bottom="1" rank="4"/>
  </conditionalFormatting>
  <conditionalFormatting sqref="M40 A40">
    <cfRule type="duplicateValues" dxfId="736" priority="798"/>
  </conditionalFormatting>
  <conditionalFormatting sqref="B41:K41">
    <cfRule type="top10" dxfId="735" priority="793" bottom="1" rank="1"/>
    <cfRule type="top10" dxfId="734" priority="794" bottom="1" rank="2"/>
    <cfRule type="top10" dxfId="733" priority="795" bottom="1" rank="3"/>
    <cfRule type="top10" dxfId="732" priority="796" bottom="1" rank="4"/>
  </conditionalFormatting>
  <conditionalFormatting sqref="M41 A41">
    <cfRule type="duplicateValues" dxfId="731" priority="792"/>
  </conditionalFormatting>
  <conditionalFormatting sqref="B42:K42">
    <cfRule type="top10" dxfId="730" priority="787" bottom="1" rank="1"/>
    <cfRule type="top10" dxfId="729" priority="788" bottom="1" rank="2"/>
    <cfRule type="top10" dxfId="728" priority="789" bottom="1" rank="3"/>
    <cfRule type="top10" dxfId="727" priority="790" bottom="1" rank="4"/>
  </conditionalFormatting>
  <conditionalFormatting sqref="M42 A42">
    <cfRule type="duplicateValues" dxfId="726" priority="786"/>
  </conditionalFormatting>
  <conditionalFormatting sqref="B43:K43">
    <cfRule type="top10" dxfId="725" priority="781" bottom="1" rank="1"/>
    <cfRule type="top10" dxfId="724" priority="782" bottom="1" rank="2"/>
    <cfRule type="top10" dxfId="723" priority="783" bottom="1" rank="3"/>
    <cfRule type="top10" dxfId="722" priority="784" bottom="1" rank="4"/>
  </conditionalFormatting>
  <conditionalFormatting sqref="M43 A43">
    <cfRule type="duplicateValues" dxfId="721" priority="780"/>
  </conditionalFormatting>
  <conditionalFormatting sqref="B44:K44">
    <cfRule type="top10" dxfId="720" priority="775" bottom="1" rank="1"/>
    <cfRule type="top10" dxfId="719" priority="776" bottom="1" rank="2"/>
    <cfRule type="top10" dxfId="718" priority="777" bottom="1" rank="3"/>
    <cfRule type="top10" dxfId="717" priority="778" bottom="1" rank="4"/>
  </conditionalFormatting>
  <conditionalFormatting sqref="M44 A44">
    <cfRule type="duplicateValues" dxfId="716" priority="774"/>
  </conditionalFormatting>
  <conditionalFormatting sqref="B45:K45">
    <cfRule type="top10" dxfId="715" priority="769" bottom="1" rank="1"/>
    <cfRule type="top10" dxfId="714" priority="770" bottom="1" rank="2"/>
    <cfRule type="top10" dxfId="713" priority="771" bottom="1" rank="3"/>
    <cfRule type="top10" dxfId="712" priority="772" bottom="1" rank="4"/>
  </conditionalFormatting>
  <conditionalFormatting sqref="M45 A45">
    <cfRule type="duplicateValues" dxfId="711" priority="768"/>
  </conditionalFormatting>
  <conditionalFormatting sqref="B46:K46">
    <cfRule type="top10" dxfId="710" priority="763" bottom="1" rank="1"/>
    <cfRule type="top10" dxfId="709" priority="764" bottom="1" rank="2"/>
    <cfRule type="top10" dxfId="708" priority="765" bottom="1" rank="3"/>
    <cfRule type="top10" dxfId="707" priority="766" bottom="1" rank="4"/>
  </conditionalFormatting>
  <conditionalFormatting sqref="M46 A46">
    <cfRule type="duplicateValues" dxfId="706" priority="762"/>
  </conditionalFormatting>
  <conditionalFormatting sqref="B47:K47">
    <cfRule type="top10" dxfId="705" priority="757" bottom="1" rank="1"/>
    <cfRule type="top10" dxfId="704" priority="758" bottom="1" rank="2"/>
    <cfRule type="top10" dxfId="703" priority="759" bottom="1" rank="3"/>
    <cfRule type="top10" dxfId="702" priority="760" bottom="1" rank="4"/>
  </conditionalFormatting>
  <conditionalFormatting sqref="M47 A47">
    <cfRule type="duplicateValues" dxfId="701" priority="756"/>
  </conditionalFormatting>
  <conditionalFormatting sqref="B48:K48">
    <cfRule type="top10" dxfId="700" priority="751" bottom="1" rank="1"/>
    <cfRule type="top10" dxfId="699" priority="752" bottom="1" rank="2"/>
    <cfRule type="top10" dxfId="698" priority="753" bottom="1" rank="3"/>
    <cfRule type="top10" dxfId="697" priority="754" bottom="1" rank="4"/>
  </conditionalFormatting>
  <conditionalFormatting sqref="M48 A48">
    <cfRule type="duplicateValues" dxfId="696" priority="750"/>
  </conditionalFormatting>
  <conditionalFormatting sqref="B49:K49">
    <cfRule type="top10" dxfId="695" priority="745" bottom="1" rank="1"/>
    <cfRule type="top10" dxfId="694" priority="746" bottom="1" rank="2"/>
    <cfRule type="top10" dxfId="693" priority="747" bottom="1" rank="3"/>
    <cfRule type="top10" dxfId="692" priority="748" bottom="1" rank="4"/>
  </conditionalFormatting>
  <conditionalFormatting sqref="M49 A49">
    <cfRule type="duplicateValues" dxfId="691" priority="744"/>
  </conditionalFormatting>
  <conditionalFormatting sqref="B50:K50">
    <cfRule type="top10" dxfId="690" priority="739" bottom="1" rank="1"/>
    <cfRule type="top10" dxfId="689" priority="740" bottom="1" rank="2"/>
    <cfRule type="top10" dxfId="688" priority="741" bottom="1" rank="3"/>
    <cfRule type="top10" dxfId="687" priority="742" bottom="1" rank="4"/>
  </conditionalFormatting>
  <conditionalFormatting sqref="M50 A50">
    <cfRule type="duplicateValues" dxfId="686" priority="738"/>
  </conditionalFormatting>
  <conditionalFormatting sqref="B51:K51">
    <cfRule type="top10" dxfId="685" priority="733" bottom="1" rank="1"/>
    <cfRule type="top10" dxfId="684" priority="734" bottom="1" rank="2"/>
    <cfRule type="top10" dxfId="683" priority="735" bottom="1" rank="3"/>
    <cfRule type="top10" dxfId="682" priority="736" bottom="1" rank="4"/>
  </conditionalFormatting>
  <conditionalFormatting sqref="M51 A51">
    <cfRule type="duplicateValues" dxfId="681" priority="732"/>
  </conditionalFormatting>
  <conditionalFormatting sqref="B52:K52">
    <cfRule type="top10" dxfId="680" priority="727" bottom="1" rank="1"/>
    <cfRule type="top10" dxfId="679" priority="728" bottom="1" rank="2"/>
    <cfRule type="top10" dxfId="678" priority="729" bottom="1" rank="3"/>
    <cfRule type="top10" dxfId="677" priority="730" bottom="1" rank="4"/>
  </conditionalFormatting>
  <conditionalFormatting sqref="M52 A52">
    <cfRule type="duplicateValues" dxfId="676" priority="726"/>
  </conditionalFormatting>
  <conditionalFormatting sqref="B53:K53">
    <cfRule type="top10" dxfId="675" priority="721" bottom="1" rank="1"/>
    <cfRule type="top10" dxfId="674" priority="722" bottom="1" rank="2"/>
    <cfRule type="top10" dxfId="673" priority="723" bottom="1" rank="3"/>
    <cfRule type="top10" dxfId="672" priority="724" bottom="1" rank="4"/>
  </conditionalFormatting>
  <conditionalFormatting sqref="M53 A53">
    <cfRule type="duplicateValues" dxfId="671" priority="720"/>
  </conditionalFormatting>
  <conditionalFormatting sqref="B54:K54">
    <cfRule type="top10" dxfId="670" priority="715" bottom="1" rank="1"/>
    <cfRule type="top10" dxfId="669" priority="716" bottom="1" rank="2"/>
    <cfRule type="top10" dxfId="668" priority="717" bottom="1" rank="3"/>
    <cfRule type="top10" dxfId="667" priority="718" bottom="1" rank="4"/>
  </conditionalFormatting>
  <conditionalFormatting sqref="M54 A54">
    <cfRule type="duplicateValues" dxfId="666" priority="714"/>
  </conditionalFormatting>
  <conditionalFormatting sqref="B55:K55">
    <cfRule type="top10" dxfId="665" priority="709" bottom="1" rank="1"/>
    <cfRule type="top10" dxfId="664" priority="710" bottom="1" rank="2"/>
    <cfRule type="top10" dxfId="663" priority="711" bottom="1" rank="3"/>
    <cfRule type="top10" dxfId="662" priority="712" bottom="1" rank="4"/>
  </conditionalFormatting>
  <conditionalFormatting sqref="M55 A55">
    <cfRule type="duplicateValues" dxfId="661" priority="708"/>
  </conditionalFormatting>
  <conditionalFormatting sqref="B56:K56">
    <cfRule type="top10" dxfId="660" priority="703" bottom="1" rank="1"/>
    <cfRule type="top10" dxfId="659" priority="704" bottom="1" rank="2"/>
    <cfRule type="top10" dxfId="658" priority="705" bottom="1" rank="3"/>
    <cfRule type="top10" dxfId="657" priority="706" bottom="1" rank="4"/>
  </conditionalFormatting>
  <conditionalFormatting sqref="M56 A56">
    <cfRule type="duplicateValues" dxfId="656" priority="702"/>
  </conditionalFormatting>
  <conditionalFormatting sqref="B57:K57">
    <cfRule type="top10" dxfId="655" priority="697" bottom="1" rank="1"/>
    <cfRule type="top10" dxfId="654" priority="698" bottom="1" rank="2"/>
    <cfRule type="top10" dxfId="653" priority="699" bottom="1" rank="3"/>
    <cfRule type="top10" dxfId="652" priority="700" bottom="1" rank="4"/>
  </conditionalFormatting>
  <conditionalFormatting sqref="M57 A57">
    <cfRule type="duplicateValues" dxfId="651" priority="696"/>
  </conditionalFormatting>
  <conditionalFormatting sqref="B58:K58">
    <cfRule type="top10" dxfId="650" priority="691" bottom="1" rank="1"/>
    <cfRule type="top10" dxfId="649" priority="692" bottom="1" rank="2"/>
    <cfRule type="top10" dxfId="648" priority="693" bottom="1" rank="3"/>
    <cfRule type="top10" dxfId="647" priority="694" bottom="1" rank="4"/>
  </conditionalFormatting>
  <conditionalFormatting sqref="M58 A58">
    <cfRule type="duplicateValues" dxfId="646" priority="690"/>
  </conditionalFormatting>
  <conditionalFormatting sqref="B59:K59">
    <cfRule type="top10" dxfId="645" priority="685" bottom="1" rank="1"/>
    <cfRule type="top10" dxfId="644" priority="686" bottom="1" rank="2"/>
    <cfRule type="top10" dxfId="643" priority="687" bottom="1" rank="3"/>
    <cfRule type="top10" dxfId="642" priority="688" bottom="1" rank="4"/>
  </conditionalFormatting>
  <conditionalFormatting sqref="M59 A59">
    <cfRule type="duplicateValues" dxfId="641" priority="684"/>
  </conditionalFormatting>
  <conditionalFormatting sqref="B60:K60">
    <cfRule type="top10" dxfId="640" priority="679" bottom="1" rank="1"/>
    <cfRule type="top10" dxfId="639" priority="680" bottom="1" rank="2"/>
    <cfRule type="top10" dxfId="638" priority="681" bottom="1" rank="3"/>
    <cfRule type="top10" dxfId="637" priority="682" bottom="1" rank="4"/>
  </conditionalFormatting>
  <conditionalFormatting sqref="M60 A60">
    <cfRule type="duplicateValues" dxfId="636" priority="678"/>
  </conditionalFormatting>
  <conditionalFormatting sqref="B61:K61">
    <cfRule type="top10" dxfId="635" priority="673" bottom="1" rank="1"/>
    <cfRule type="top10" dxfId="634" priority="674" bottom="1" rank="2"/>
    <cfRule type="top10" dxfId="633" priority="675" bottom="1" rank="3"/>
    <cfRule type="top10" dxfId="632" priority="676" bottom="1" rank="4"/>
  </conditionalFormatting>
  <conditionalFormatting sqref="M61 A61">
    <cfRule type="duplicateValues" dxfId="631" priority="672"/>
  </conditionalFormatting>
  <conditionalFormatting sqref="B62:K62">
    <cfRule type="top10" dxfId="630" priority="667" bottom="1" rank="1"/>
    <cfRule type="top10" dxfId="629" priority="668" bottom="1" rank="2"/>
    <cfRule type="top10" dxfId="628" priority="669" bottom="1" rank="3"/>
    <cfRule type="top10" dxfId="627" priority="670" bottom="1" rank="4"/>
  </conditionalFormatting>
  <conditionalFormatting sqref="M62 A62">
    <cfRule type="duplicateValues" dxfId="626" priority="666"/>
  </conditionalFormatting>
  <conditionalFormatting sqref="B63:K63">
    <cfRule type="top10" dxfId="625" priority="661" bottom="1" rank="1"/>
    <cfRule type="top10" dxfId="624" priority="662" bottom="1" rank="2"/>
    <cfRule type="top10" dxfId="623" priority="663" bottom="1" rank="3"/>
    <cfRule type="top10" dxfId="622" priority="664" bottom="1" rank="4"/>
  </conditionalFormatting>
  <conditionalFormatting sqref="M63 A63">
    <cfRule type="duplicateValues" dxfId="621" priority="660"/>
  </conditionalFormatting>
  <conditionalFormatting sqref="B64:K64">
    <cfRule type="top10" dxfId="620" priority="655" bottom="1" rank="1"/>
    <cfRule type="top10" dxfId="619" priority="656" bottom="1" rank="2"/>
    <cfRule type="top10" dxfId="618" priority="657" bottom="1" rank="3"/>
    <cfRule type="top10" dxfId="617" priority="658" bottom="1" rank="4"/>
  </conditionalFormatting>
  <conditionalFormatting sqref="M64 A64">
    <cfRule type="duplicateValues" dxfId="616" priority="654"/>
  </conditionalFormatting>
  <conditionalFormatting sqref="B65:K65">
    <cfRule type="top10" dxfId="615" priority="649" bottom="1" rank="1"/>
    <cfRule type="top10" dxfId="614" priority="650" bottom="1" rank="2"/>
    <cfRule type="top10" dxfId="613" priority="651" bottom="1" rank="3"/>
    <cfRule type="top10" dxfId="612" priority="652" bottom="1" rank="4"/>
  </conditionalFormatting>
  <conditionalFormatting sqref="M65 A65">
    <cfRule type="duplicateValues" dxfId="611" priority="648"/>
  </conditionalFormatting>
  <conditionalFormatting sqref="B66:K66">
    <cfRule type="top10" dxfId="610" priority="643" bottom="1" rank="1"/>
    <cfRule type="top10" dxfId="609" priority="644" bottom="1" rank="2"/>
    <cfRule type="top10" dxfId="608" priority="645" bottom="1" rank="3"/>
    <cfRule type="top10" dxfId="607" priority="646" bottom="1" rank="4"/>
  </conditionalFormatting>
  <conditionalFormatting sqref="M66 A66">
    <cfRule type="duplicateValues" dxfId="606" priority="642"/>
  </conditionalFormatting>
  <conditionalFormatting sqref="B67:K67">
    <cfRule type="top10" dxfId="605" priority="637" bottom="1" rank="1"/>
    <cfRule type="top10" dxfId="604" priority="638" bottom="1" rank="2"/>
    <cfRule type="top10" dxfId="603" priority="639" bottom="1" rank="3"/>
    <cfRule type="top10" dxfId="602" priority="640" bottom="1" rank="4"/>
  </conditionalFormatting>
  <conditionalFormatting sqref="M67 A67">
    <cfRule type="duplicateValues" dxfId="601" priority="636"/>
  </conditionalFormatting>
  <conditionalFormatting sqref="B68:K68">
    <cfRule type="top10" dxfId="600" priority="631" bottom="1" rank="1"/>
    <cfRule type="top10" dxfId="599" priority="632" bottom="1" rank="2"/>
    <cfRule type="top10" dxfId="598" priority="633" bottom="1" rank="3"/>
    <cfRule type="top10" dxfId="597" priority="634" bottom="1" rank="4"/>
  </conditionalFormatting>
  <conditionalFormatting sqref="M68 A68">
    <cfRule type="duplicateValues" dxfId="596" priority="630"/>
  </conditionalFormatting>
  <conditionalFormatting sqref="B69:K69">
    <cfRule type="top10" dxfId="595" priority="625" bottom="1" rank="1"/>
    <cfRule type="top10" dxfId="594" priority="626" bottom="1" rank="2"/>
    <cfRule type="top10" dxfId="593" priority="627" bottom="1" rank="3"/>
    <cfRule type="top10" dxfId="592" priority="628" bottom="1" rank="4"/>
  </conditionalFormatting>
  <conditionalFormatting sqref="M69 A69">
    <cfRule type="duplicateValues" dxfId="591" priority="624"/>
  </conditionalFormatting>
  <conditionalFormatting sqref="B70:K70">
    <cfRule type="top10" dxfId="590" priority="619" bottom="1" rank="1"/>
    <cfRule type="top10" dxfId="589" priority="620" bottom="1" rank="2"/>
    <cfRule type="top10" dxfId="588" priority="621" bottom="1" rank="3"/>
    <cfRule type="top10" dxfId="587" priority="622" bottom="1" rank="4"/>
  </conditionalFormatting>
  <conditionalFormatting sqref="M70 A70">
    <cfRule type="duplicateValues" dxfId="586" priority="618"/>
  </conditionalFormatting>
  <conditionalFormatting sqref="B71:K71">
    <cfRule type="top10" dxfId="585" priority="613" bottom="1" rank="1"/>
    <cfRule type="top10" dxfId="584" priority="614" bottom="1" rank="2"/>
    <cfRule type="top10" dxfId="583" priority="615" bottom="1" rank="3"/>
    <cfRule type="top10" dxfId="582" priority="616" bottom="1" rank="4"/>
  </conditionalFormatting>
  <conditionalFormatting sqref="M71 A71">
    <cfRule type="duplicateValues" dxfId="581" priority="612"/>
  </conditionalFormatting>
  <conditionalFormatting sqref="B72:K72">
    <cfRule type="top10" dxfId="580" priority="607" bottom="1" rank="1"/>
    <cfRule type="top10" dxfId="579" priority="608" bottom="1" rank="2"/>
    <cfRule type="top10" dxfId="578" priority="609" bottom="1" rank="3"/>
    <cfRule type="top10" dxfId="577" priority="610" bottom="1" rank="4"/>
  </conditionalFormatting>
  <conditionalFormatting sqref="M72 A72">
    <cfRule type="duplicateValues" dxfId="576" priority="606"/>
  </conditionalFormatting>
  <conditionalFormatting sqref="B73:K73">
    <cfRule type="top10" dxfId="575" priority="601" bottom="1" rank="1"/>
    <cfRule type="top10" dxfId="574" priority="602" bottom="1" rank="2"/>
    <cfRule type="top10" dxfId="573" priority="603" bottom="1" rank="3"/>
    <cfRule type="top10" dxfId="572" priority="604" bottom="1" rank="4"/>
  </conditionalFormatting>
  <conditionalFormatting sqref="M73 A73">
    <cfRule type="duplicateValues" dxfId="571" priority="600"/>
  </conditionalFormatting>
  <conditionalFormatting sqref="B74:K74">
    <cfRule type="top10" dxfId="570" priority="595" bottom="1" rank="1"/>
    <cfRule type="top10" dxfId="569" priority="596" bottom="1" rank="2"/>
    <cfRule type="top10" dxfId="568" priority="597" bottom="1" rank="3"/>
    <cfRule type="top10" dxfId="567" priority="598" bottom="1" rank="4"/>
  </conditionalFormatting>
  <conditionalFormatting sqref="M74 A74">
    <cfRule type="duplicateValues" dxfId="566" priority="594"/>
  </conditionalFormatting>
  <conditionalFormatting sqref="B75:K75">
    <cfRule type="top10" dxfId="565" priority="589" bottom="1" rank="1"/>
    <cfRule type="top10" dxfId="564" priority="590" bottom="1" rank="2"/>
    <cfRule type="top10" dxfId="563" priority="591" bottom="1" rank="3"/>
    <cfRule type="top10" dxfId="562" priority="592" bottom="1" rank="4"/>
  </conditionalFormatting>
  <conditionalFormatting sqref="M75 A75">
    <cfRule type="duplicateValues" dxfId="561" priority="588"/>
  </conditionalFormatting>
  <conditionalFormatting sqref="B76:K76">
    <cfRule type="top10" dxfId="560" priority="583" bottom="1" rank="1"/>
    <cfRule type="top10" dxfId="559" priority="584" bottom="1" rank="2"/>
    <cfRule type="top10" dxfId="558" priority="585" bottom="1" rank="3"/>
    <cfRule type="top10" dxfId="557" priority="586" bottom="1" rank="4"/>
  </conditionalFormatting>
  <conditionalFormatting sqref="M76 A76">
    <cfRule type="duplicateValues" dxfId="556" priority="582"/>
  </conditionalFormatting>
  <conditionalFormatting sqref="B77:K77">
    <cfRule type="top10" dxfId="555" priority="577" bottom="1" rank="1"/>
    <cfRule type="top10" dxfId="554" priority="578" bottom="1" rank="2"/>
    <cfRule type="top10" dxfId="553" priority="579" bottom="1" rank="3"/>
    <cfRule type="top10" dxfId="552" priority="580" bottom="1" rank="4"/>
  </conditionalFormatting>
  <conditionalFormatting sqref="M77 A77">
    <cfRule type="duplicateValues" dxfId="551" priority="576"/>
  </conditionalFormatting>
  <conditionalFormatting sqref="B78:K78">
    <cfRule type="top10" dxfId="550" priority="571" bottom="1" rank="1"/>
    <cfRule type="top10" dxfId="549" priority="572" bottom="1" rank="2"/>
    <cfRule type="top10" dxfId="548" priority="573" bottom="1" rank="3"/>
    <cfRule type="top10" dxfId="547" priority="574" bottom="1" rank="4"/>
  </conditionalFormatting>
  <conditionalFormatting sqref="M78 A78">
    <cfRule type="duplicateValues" dxfId="546" priority="570"/>
  </conditionalFormatting>
  <conditionalFormatting sqref="B79:K79">
    <cfRule type="top10" dxfId="545" priority="565" bottom="1" rank="1"/>
    <cfRule type="top10" dxfId="544" priority="566" bottom="1" rank="2"/>
    <cfRule type="top10" dxfId="543" priority="567" bottom="1" rank="3"/>
    <cfRule type="top10" dxfId="542" priority="568" bottom="1" rank="4"/>
  </conditionalFormatting>
  <conditionalFormatting sqref="M79 A79">
    <cfRule type="duplicateValues" dxfId="541" priority="564"/>
  </conditionalFormatting>
  <conditionalFormatting sqref="B80:K80">
    <cfRule type="top10" dxfId="540" priority="559" bottom="1" rank="1"/>
    <cfRule type="top10" dxfId="539" priority="560" bottom="1" rank="2"/>
    <cfRule type="top10" dxfId="538" priority="561" bottom="1" rank="3"/>
    <cfRule type="top10" dxfId="537" priority="562" bottom="1" rank="4"/>
  </conditionalFormatting>
  <conditionalFormatting sqref="M80 A80">
    <cfRule type="duplicateValues" dxfId="536" priority="558"/>
  </conditionalFormatting>
  <conditionalFormatting sqref="B81:K81">
    <cfRule type="top10" dxfId="535" priority="553" bottom="1" rank="1"/>
    <cfRule type="top10" dxfId="534" priority="554" bottom="1" rank="2"/>
    <cfRule type="top10" dxfId="533" priority="555" bottom="1" rank="3"/>
    <cfRule type="top10" dxfId="532" priority="556" bottom="1" rank="4"/>
  </conditionalFormatting>
  <conditionalFormatting sqref="M81 A81">
    <cfRule type="duplicateValues" dxfId="531" priority="552"/>
  </conditionalFormatting>
  <conditionalFormatting sqref="B82:K82">
    <cfRule type="top10" dxfId="530" priority="547" bottom="1" rank="1"/>
    <cfRule type="top10" dxfId="529" priority="548" bottom="1" rank="2"/>
    <cfRule type="top10" dxfId="528" priority="549" bottom="1" rank="3"/>
    <cfRule type="top10" dxfId="527" priority="550" bottom="1" rank="4"/>
  </conditionalFormatting>
  <conditionalFormatting sqref="M82 A82">
    <cfRule type="duplicateValues" dxfId="526" priority="546"/>
  </conditionalFormatting>
  <conditionalFormatting sqref="B83:K83">
    <cfRule type="top10" dxfId="525" priority="541" bottom="1" rank="1"/>
    <cfRule type="top10" dxfId="524" priority="542" bottom="1" rank="2"/>
    <cfRule type="top10" dxfId="523" priority="543" bottom="1" rank="3"/>
    <cfRule type="top10" dxfId="522" priority="544" bottom="1" rank="4"/>
  </conditionalFormatting>
  <conditionalFormatting sqref="M83 A83">
    <cfRule type="duplicateValues" dxfId="521" priority="540"/>
  </conditionalFormatting>
  <conditionalFormatting sqref="B84:K84">
    <cfRule type="top10" dxfId="520" priority="535" bottom="1" rank="1"/>
    <cfRule type="top10" dxfId="519" priority="536" bottom="1" rank="2"/>
    <cfRule type="top10" dxfId="518" priority="537" bottom="1" rank="3"/>
    <cfRule type="top10" dxfId="517" priority="538" bottom="1" rank="4"/>
  </conditionalFormatting>
  <conditionalFormatting sqref="M84 A84">
    <cfRule type="duplicateValues" dxfId="516" priority="534"/>
  </conditionalFormatting>
  <conditionalFormatting sqref="B85:K85">
    <cfRule type="top10" dxfId="515" priority="529" bottom="1" rank="1"/>
    <cfRule type="top10" dxfId="514" priority="530" bottom="1" rank="2"/>
    <cfRule type="top10" dxfId="513" priority="531" bottom="1" rank="3"/>
    <cfRule type="top10" dxfId="512" priority="532" bottom="1" rank="4"/>
  </conditionalFormatting>
  <conditionalFormatting sqref="M85 A85">
    <cfRule type="duplicateValues" dxfId="511" priority="528"/>
  </conditionalFormatting>
  <conditionalFormatting sqref="B86:K86">
    <cfRule type="top10" dxfId="510" priority="523" bottom="1" rank="1"/>
    <cfRule type="top10" dxfId="509" priority="524" bottom="1" rank="2"/>
    <cfRule type="top10" dxfId="508" priority="525" bottom="1" rank="3"/>
    <cfRule type="top10" dxfId="507" priority="526" bottom="1" rank="4"/>
  </conditionalFormatting>
  <conditionalFormatting sqref="M86 A86">
    <cfRule type="duplicateValues" dxfId="506" priority="522"/>
  </conditionalFormatting>
  <conditionalFormatting sqref="B87:K87">
    <cfRule type="top10" dxfId="505" priority="517" bottom="1" rank="1"/>
    <cfRule type="top10" dxfId="504" priority="518" bottom="1" rank="2"/>
    <cfRule type="top10" dxfId="503" priority="519" bottom="1" rank="3"/>
    <cfRule type="top10" dxfId="502" priority="520" bottom="1" rank="4"/>
  </conditionalFormatting>
  <conditionalFormatting sqref="M87 A87">
    <cfRule type="duplicateValues" dxfId="501" priority="516"/>
  </conditionalFormatting>
  <conditionalFormatting sqref="B88:K88">
    <cfRule type="top10" dxfId="500" priority="511" bottom="1" rank="1"/>
    <cfRule type="top10" dxfId="499" priority="512" bottom="1" rank="2"/>
    <cfRule type="top10" dxfId="498" priority="513" bottom="1" rank="3"/>
    <cfRule type="top10" dxfId="497" priority="514" bottom="1" rank="4"/>
  </conditionalFormatting>
  <conditionalFormatting sqref="M88 A88">
    <cfRule type="duplicateValues" dxfId="496" priority="510"/>
  </conditionalFormatting>
  <conditionalFormatting sqref="B89:K89">
    <cfRule type="top10" dxfId="495" priority="505" bottom="1" rank="1"/>
    <cfRule type="top10" dxfId="494" priority="506" bottom="1" rank="2"/>
    <cfRule type="top10" dxfId="493" priority="507" bottom="1" rank="3"/>
    <cfRule type="top10" dxfId="492" priority="508" bottom="1" rank="4"/>
  </conditionalFormatting>
  <conditionalFormatting sqref="M89 A89">
    <cfRule type="duplicateValues" dxfId="491" priority="504"/>
  </conditionalFormatting>
  <conditionalFormatting sqref="B90:K90">
    <cfRule type="top10" dxfId="490" priority="499" bottom="1" rank="1"/>
    <cfRule type="top10" dxfId="489" priority="500" bottom="1" rank="2"/>
    <cfRule type="top10" dxfId="488" priority="501" bottom="1" rank="3"/>
    <cfRule type="top10" dxfId="487" priority="502" bottom="1" rank="4"/>
  </conditionalFormatting>
  <conditionalFormatting sqref="M90 A90">
    <cfRule type="duplicateValues" dxfId="486" priority="498"/>
  </conditionalFormatting>
  <conditionalFormatting sqref="B91:K91">
    <cfRule type="top10" dxfId="485" priority="493" bottom="1" rank="1"/>
    <cfRule type="top10" dxfId="484" priority="494" bottom="1" rank="2"/>
    <cfRule type="top10" dxfId="483" priority="495" bottom="1" rank="3"/>
    <cfRule type="top10" dxfId="482" priority="496" bottom="1" rank="4"/>
  </conditionalFormatting>
  <conditionalFormatting sqref="M91 A91">
    <cfRule type="duplicateValues" dxfId="481" priority="492"/>
  </conditionalFormatting>
  <conditionalFormatting sqref="B92:K92">
    <cfRule type="top10" dxfId="480" priority="487" bottom="1" rank="1"/>
    <cfRule type="top10" dxfId="479" priority="488" bottom="1" rank="2"/>
    <cfRule type="top10" dxfId="478" priority="489" bottom="1" rank="3"/>
    <cfRule type="top10" dxfId="477" priority="490" bottom="1" rank="4"/>
  </conditionalFormatting>
  <conditionalFormatting sqref="M92 A92">
    <cfRule type="duplicateValues" dxfId="476" priority="486"/>
  </conditionalFormatting>
  <conditionalFormatting sqref="B93:K93">
    <cfRule type="top10" dxfId="475" priority="481" bottom="1" rank="1"/>
    <cfRule type="top10" dxfId="474" priority="482" bottom="1" rank="2"/>
    <cfRule type="top10" dxfId="473" priority="483" bottom="1" rank="3"/>
    <cfRule type="top10" dxfId="472" priority="484" bottom="1" rank="4"/>
  </conditionalFormatting>
  <conditionalFormatting sqref="M93 A93">
    <cfRule type="duplicateValues" dxfId="471" priority="480"/>
  </conditionalFormatting>
  <conditionalFormatting sqref="B94:K94">
    <cfRule type="top10" dxfId="470" priority="475" bottom="1" rank="1"/>
    <cfRule type="top10" dxfId="469" priority="476" bottom="1" rank="2"/>
    <cfRule type="top10" dxfId="468" priority="477" bottom="1" rank="3"/>
    <cfRule type="top10" dxfId="467" priority="478" bottom="1" rank="4"/>
  </conditionalFormatting>
  <conditionalFormatting sqref="M94 A94">
    <cfRule type="duplicateValues" dxfId="466" priority="474"/>
  </conditionalFormatting>
  <conditionalFormatting sqref="B95:K95">
    <cfRule type="top10" dxfId="465" priority="469" bottom="1" rank="1"/>
    <cfRule type="top10" dxfId="464" priority="470" bottom="1" rank="2"/>
    <cfRule type="top10" dxfId="463" priority="471" bottom="1" rank="3"/>
    <cfRule type="top10" dxfId="462" priority="472" bottom="1" rank="4"/>
  </conditionalFormatting>
  <conditionalFormatting sqref="M95 A95">
    <cfRule type="duplicateValues" dxfId="461" priority="468"/>
  </conditionalFormatting>
  <conditionalFormatting sqref="B96:K96">
    <cfRule type="top10" dxfId="460" priority="463" bottom="1" rank="1"/>
    <cfRule type="top10" dxfId="459" priority="464" bottom="1" rank="2"/>
    <cfRule type="top10" dxfId="458" priority="465" bottom="1" rank="3"/>
    <cfRule type="top10" dxfId="457" priority="466" bottom="1" rank="4"/>
  </conditionalFormatting>
  <conditionalFormatting sqref="M96 A96">
    <cfRule type="duplicateValues" dxfId="456" priority="462"/>
  </conditionalFormatting>
  <conditionalFormatting sqref="B97:K97">
    <cfRule type="top10" dxfId="455" priority="457" bottom="1" rank="1"/>
    <cfRule type="top10" dxfId="454" priority="458" bottom="1" rank="2"/>
    <cfRule type="top10" dxfId="453" priority="459" bottom="1" rank="3"/>
    <cfRule type="top10" dxfId="452" priority="460" bottom="1" rank="4"/>
  </conditionalFormatting>
  <conditionalFormatting sqref="M97 A97">
    <cfRule type="duplicateValues" dxfId="451" priority="456"/>
  </conditionalFormatting>
  <conditionalFormatting sqref="B98:K98">
    <cfRule type="top10" dxfId="450" priority="451" bottom="1" rank="1"/>
    <cfRule type="top10" dxfId="449" priority="452" bottom="1" rank="2"/>
    <cfRule type="top10" dxfId="448" priority="453" bottom="1" rank="3"/>
    <cfRule type="top10" dxfId="447" priority="454" bottom="1" rank="4"/>
  </conditionalFormatting>
  <conditionalFormatting sqref="M98 A98">
    <cfRule type="duplicateValues" dxfId="446" priority="450"/>
  </conditionalFormatting>
  <conditionalFormatting sqref="B99:K99">
    <cfRule type="top10" dxfId="445" priority="445" bottom="1" rank="1"/>
    <cfRule type="top10" dxfId="444" priority="446" bottom="1" rank="2"/>
    <cfRule type="top10" dxfId="443" priority="447" bottom="1" rank="3"/>
    <cfRule type="top10" dxfId="442" priority="448" bottom="1" rank="4"/>
  </conditionalFormatting>
  <conditionalFormatting sqref="M99 A99">
    <cfRule type="duplicateValues" dxfId="441" priority="444"/>
  </conditionalFormatting>
  <conditionalFormatting sqref="B100:K100">
    <cfRule type="top10" dxfId="440" priority="439" bottom="1" rank="1"/>
    <cfRule type="top10" dxfId="439" priority="440" bottom="1" rank="2"/>
    <cfRule type="top10" dxfId="438" priority="441" bottom="1" rank="3"/>
    <cfRule type="top10" dxfId="437" priority="442" bottom="1" rank="4"/>
  </conditionalFormatting>
  <conditionalFormatting sqref="M100 A100">
    <cfRule type="duplicateValues" dxfId="436" priority="438"/>
  </conditionalFormatting>
  <conditionalFormatting sqref="B101:K101">
    <cfRule type="top10" dxfId="435" priority="433" bottom="1" rank="1"/>
    <cfRule type="top10" dxfId="434" priority="434" bottom="1" rank="2"/>
    <cfRule type="top10" dxfId="433" priority="435" bottom="1" rank="3"/>
    <cfRule type="top10" dxfId="432" priority="436" bottom="1" rank="4"/>
  </conditionalFormatting>
  <conditionalFormatting sqref="M101 A101">
    <cfRule type="duplicateValues" dxfId="431" priority="432"/>
  </conditionalFormatting>
  <conditionalFormatting sqref="B102:K102">
    <cfRule type="top10" dxfId="430" priority="427" bottom="1" rank="1"/>
    <cfRule type="top10" dxfId="429" priority="428" bottom="1" rank="2"/>
    <cfRule type="top10" dxfId="428" priority="429" bottom="1" rank="3"/>
    <cfRule type="top10" dxfId="427" priority="430" bottom="1" rank="4"/>
  </conditionalFormatting>
  <conditionalFormatting sqref="M102 A102">
    <cfRule type="duplicateValues" dxfId="426" priority="426"/>
  </conditionalFormatting>
  <conditionalFormatting sqref="B103:K103">
    <cfRule type="top10" dxfId="425" priority="421" bottom="1" rank="1"/>
    <cfRule type="top10" dxfId="424" priority="422" bottom="1" rank="2"/>
    <cfRule type="top10" dxfId="423" priority="423" bottom="1" rank="3"/>
    <cfRule type="top10" dxfId="422" priority="424" bottom="1" rank="4"/>
  </conditionalFormatting>
  <conditionalFormatting sqref="M103 A103">
    <cfRule type="duplicateValues" dxfId="421" priority="420"/>
  </conditionalFormatting>
  <conditionalFormatting sqref="B104:K104">
    <cfRule type="top10" dxfId="420" priority="415" bottom="1" rank="1"/>
    <cfRule type="top10" dxfId="419" priority="416" bottom="1" rank="2"/>
    <cfRule type="top10" dxfId="418" priority="417" bottom="1" rank="3"/>
    <cfRule type="top10" dxfId="417" priority="418" bottom="1" rank="4"/>
  </conditionalFormatting>
  <conditionalFormatting sqref="M104 A104">
    <cfRule type="duplicateValues" dxfId="416" priority="414"/>
  </conditionalFormatting>
  <conditionalFormatting sqref="B105:K105">
    <cfRule type="top10" dxfId="415" priority="409" bottom="1" rank="1"/>
    <cfRule type="top10" dxfId="414" priority="410" bottom="1" rank="2"/>
    <cfRule type="top10" dxfId="413" priority="411" bottom="1" rank="3"/>
    <cfRule type="top10" dxfId="412" priority="412" bottom="1" rank="4"/>
  </conditionalFormatting>
  <conditionalFormatting sqref="M105 A105">
    <cfRule type="duplicateValues" dxfId="411" priority="408"/>
  </conditionalFormatting>
  <conditionalFormatting sqref="N7">
    <cfRule type="duplicateValues" dxfId="410" priority="406"/>
  </conditionalFormatting>
  <conditionalFormatting sqref="N8">
    <cfRule type="duplicateValues" dxfId="409" priority="405"/>
  </conditionalFormatting>
  <conditionalFormatting sqref="N9">
    <cfRule type="duplicateValues" dxfId="408" priority="404"/>
  </conditionalFormatting>
  <conditionalFormatting sqref="N10">
    <cfRule type="duplicateValues" dxfId="407" priority="403"/>
  </conditionalFormatting>
  <conditionalFormatting sqref="N11">
    <cfRule type="duplicateValues" dxfId="406" priority="402"/>
  </conditionalFormatting>
  <conditionalFormatting sqref="N12">
    <cfRule type="duplicateValues" dxfId="405" priority="401"/>
  </conditionalFormatting>
  <conditionalFormatting sqref="N13">
    <cfRule type="duplicateValues" dxfId="404" priority="400"/>
  </conditionalFormatting>
  <conditionalFormatting sqref="N14">
    <cfRule type="duplicateValues" dxfId="403" priority="399"/>
  </conditionalFormatting>
  <conditionalFormatting sqref="N15">
    <cfRule type="duplicateValues" dxfId="402" priority="398"/>
  </conditionalFormatting>
  <conditionalFormatting sqref="N16">
    <cfRule type="duplicateValues" dxfId="401" priority="395"/>
  </conditionalFormatting>
  <conditionalFormatting sqref="N17">
    <cfRule type="duplicateValues" dxfId="400" priority="394"/>
  </conditionalFormatting>
  <conditionalFormatting sqref="N18">
    <cfRule type="duplicateValues" dxfId="399" priority="393"/>
  </conditionalFormatting>
  <conditionalFormatting sqref="N19">
    <cfRule type="duplicateValues" dxfId="398" priority="392"/>
  </conditionalFormatting>
  <conditionalFormatting sqref="N20">
    <cfRule type="duplicateValues" dxfId="397" priority="391"/>
  </conditionalFormatting>
  <conditionalFormatting sqref="N21">
    <cfRule type="duplicateValues" dxfId="396" priority="390"/>
  </conditionalFormatting>
  <conditionalFormatting sqref="N22">
    <cfRule type="duplicateValues" dxfId="395" priority="389"/>
  </conditionalFormatting>
  <conditionalFormatting sqref="N23">
    <cfRule type="duplicateValues" dxfId="394" priority="388"/>
  </conditionalFormatting>
  <conditionalFormatting sqref="N24">
    <cfRule type="duplicateValues" dxfId="393" priority="387"/>
  </conditionalFormatting>
  <conditionalFormatting sqref="N25">
    <cfRule type="duplicateValues" dxfId="392" priority="386"/>
  </conditionalFormatting>
  <conditionalFormatting sqref="N26">
    <cfRule type="duplicateValues" dxfId="391" priority="385"/>
  </conditionalFormatting>
  <conditionalFormatting sqref="N27">
    <cfRule type="duplicateValues" dxfId="390" priority="384"/>
  </conditionalFormatting>
  <conditionalFormatting sqref="N28">
    <cfRule type="duplicateValues" dxfId="389" priority="383"/>
  </conditionalFormatting>
  <conditionalFormatting sqref="N29">
    <cfRule type="duplicateValues" dxfId="388" priority="382"/>
  </conditionalFormatting>
  <conditionalFormatting sqref="N30">
    <cfRule type="duplicateValues" dxfId="387" priority="381"/>
  </conditionalFormatting>
  <conditionalFormatting sqref="N31">
    <cfRule type="duplicateValues" dxfId="386" priority="380"/>
  </conditionalFormatting>
  <conditionalFormatting sqref="N32">
    <cfRule type="duplicateValues" dxfId="385" priority="379"/>
  </conditionalFormatting>
  <conditionalFormatting sqref="N33">
    <cfRule type="duplicateValues" dxfId="384" priority="378"/>
  </conditionalFormatting>
  <conditionalFormatting sqref="N34">
    <cfRule type="duplicateValues" dxfId="383" priority="377"/>
  </conditionalFormatting>
  <conditionalFormatting sqref="N35">
    <cfRule type="duplicateValues" dxfId="382" priority="376"/>
  </conditionalFormatting>
  <conditionalFormatting sqref="N36">
    <cfRule type="duplicateValues" dxfId="381" priority="375"/>
  </conditionalFormatting>
  <conditionalFormatting sqref="N37">
    <cfRule type="duplicateValues" dxfId="380" priority="374"/>
  </conditionalFormatting>
  <conditionalFormatting sqref="N38">
    <cfRule type="duplicateValues" dxfId="379" priority="373"/>
  </conditionalFormatting>
  <conditionalFormatting sqref="N39">
    <cfRule type="duplicateValues" dxfId="378" priority="372"/>
  </conditionalFormatting>
  <conditionalFormatting sqref="N40">
    <cfRule type="duplicateValues" dxfId="377" priority="371"/>
  </conditionalFormatting>
  <conditionalFormatting sqref="N41">
    <cfRule type="duplicateValues" dxfId="376" priority="370"/>
  </conditionalFormatting>
  <conditionalFormatting sqref="N42">
    <cfRule type="duplicateValues" dxfId="375" priority="369"/>
  </conditionalFormatting>
  <conditionalFormatting sqref="N43">
    <cfRule type="duplicateValues" dxfId="374" priority="368"/>
  </conditionalFormatting>
  <conditionalFormatting sqref="N44">
    <cfRule type="duplicateValues" dxfId="373" priority="367"/>
  </conditionalFormatting>
  <conditionalFormatting sqref="N45">
    <cfRule type="duplicateValues" dxfId="372" priority="366"/>
  </conditionalFormatting>
  <conditionalFormatting sqref="N46">
    <cfRule type="duplicateValues" dxfId="371" priority="365"/>
  </conditionalFormatting>
  <conditionalFormatting sqref="N47">
    <cfRule type="duplicateValues" dxfId="370" priority="364"/>
  </conditionalFormatting>
  <conditionalFormatting sqref="N48">
    <cfRule type="duplicateValues" dxfId="369" priority="363"/>
  </conditionalFormatting>
  <conditionalFormatting sqref="N49">
    <cfRule type="duplicateValues" dxfId="368" priority="362"/>
  </conditionalFormatting>
  <conditionalFormatting sqref="N50">
    <cfRule type="duplicateValues" dxfId="367" priority="361"/>
  </conditionalFormatting>
  <conditionalFormatting sqref="N51">
    <cfRule type="duplicateValues" dxfId="366" priority="360"/>
  </conditionalFormatting>
  <conditionalFormatting sqref="N52">
    <cfRule type="duplicateValues" dxfId="365" priority="359"/>
  </conditionalFormatting>
  <conditionalFormatting sqref="N53">
    <cfRule type="duplicateValues" dxfId="364" priority="358"/>
  </conditionalFormatting>
  <conditionalFormatting sqref="N54">
    <cfRule type="duplicateValues" dxfId="363" priority="357"/>
  </conditionalFormatting>
  <conditionalFormatting sqref="N55">
    <cfRule type="duplicateValues" dxfId="362" priority="356"/>
  </conditionalFormatting>
  <conditionalFormatting sqref="N56">
    <cfRule type="duplicateValues" dxfId="361" priority="355"/>
  </conditionalFormatting>
  <conditionalFormatting sqref="N57">
    <cfRule type="duplicateValues" dxfId="360" priority="354"/>
  </conditionalFormatting>
  <conditionalFormatting sqref="N58">
    <cfRule type="duplicateValues" dxfId="359" priority="353"/>
  </conditionalFormatting>
  <conditionalFormatting sqref="N59">
    <cfRule type="duplicateValues" dxfId="358" priority="352"/>
  </conditionalFormatting>
  <conditionalFormatting sqref="N60">
    <cfRule type="duplicateValues" dxfId="357" priority="351"/>
  </conditionalFormatting>
  <conditionalFormatting sqref="N61">
    <cfRule type="duplicateValues" dxfId="356" priority="350"/>
  </conditionalFormatting>
  <conditionalFormatting sqref="N62">
    <cfRule type="duplicateValues" dxfId="355" priority="349"/>
  </conditionalFormatting>
  <conditionalFormatting sqref="N63">
    <cfRule type="duplicateValues" dxfId="354" priority="348"/>
  </conditionalFormatting>
  <conditionalFormatting sqref="N64">
    <cfRule type="duplicateValues" dxfId="353" priority="347"/>
  </conditionalFormatting>
  <conditionalFormatting sqref="N65">
    <cfRule type="duplicateValues" dxfId="352" priority="346"/>
  </conditionalFormatting>
  <conditionalFormatting sqref="N66">
    <cfRule type="duplicateValues" dxfId="351" priority="345"/>
  </conditionalFormatting>
  <conditionalFormatting sqref="N67">
    <cfRule type="duplicateValues" dxfId="350" priority="344"/>
  </conditionalFormatting>
  <conditionalFormatting sqref="N68">
    <cfRule type="duplicateValues" dxfId="349" priority="343"/>
  </conditionalFormatting>
  <conditionalFormatting sqref="N69">
    <cfRule type="duplicateValues" dxfId="348" priority="342"/>
  </conditionalFormatting>
  <conditionalFormatting sqref="N70">
    <cfRule type="duplicateValues" dxfId="347" priority="341"/>
  </conditionalFormatting>
  <conditionalFormatting sqref="N71">
    <cfRule type="duplicateValues" dxfId="346" priority="340"/>
  </conditionalFormatting>
  <conditionalFormatting sqref="N72">
    <cfRule type="duplicateValues" dxfId="345" priority="339"/>
  </conditionalFormatting>
  <conditionalFormatting sqref="N73">
    <cfRule type="duplicateValues" dxfId="344" priority="338"/>
  </conditionalFormatting>
  <conditionalFormatting sqref="N74">
    <cfRule type="duplicateValues" dxfId="343" priority="337"/>
  </conditionalFormatting>
  <conditionalFormatting sqref="N75">
    <cfRule type="duplicateValues" dxfId="342" priority="336"/>
  </conditionalFormatting>
  <conditionalFormatting sqref="N76">
    <cfRule type="duplicateValues" dxfId="341" priority="335"/>
  </conditionalFormatting>
  <conditionalFormatting sqref="N77">
    <cfRule type="duplicateValues" dxfId="340" priority="334"/>
  </conditionalFormatting>
  <conditionalFormatting sqref="N78">
    <cfRule type="duplicateValues" dxfId="339" priority="333"/>
  </conditionalFormatting>
  <conditionalFormatting sqref="N79">
    <cfRule type="duplicateValues" dxfId="338" priority="332"/>
  </conditionalFormatting>
  <conditionalFormatting sqref="N80">
    <cfRule type="duplicateValues" dxfId="337" priority="331"/>
  </conditionalFormatting>
  <conditionalFormatting sqref="N81">
    <cfRule type="duplicateValues" dxfId="336" priority="330"/>
  </conditionalFormatting>
  <conditionalFormatting sqref="N82">
    <cfRule type="duplicateValues" dxfId="335" priority="329"/>
  </conditionalFormatting>
  <conditionalFormatting sqref="N83">
    <cfRule type="duplicateValues" dxfId="334" priority="328"/>
  </conditionalFormatting>
  <conditionalFormatting sqref="N84">
    <cfRule type="duplicateValues" dxfId="333" priority="327"/>
  </conditionalFormatting>
  <conditionalFormatting sqref="N85">
    <cfRule type="duplicateValues" dxfId="332" priority="326"/>
  </conditionalFormatting>
  <conditionalFormatting sqref="N86">
    <cfRule type="duplicateValues" dxfId="331" priority="325"/>
  </conditionalFormatting>
  <conditionalFormatting sqref="N87">
    <cfRule type="duplicateValues" dxfId="330" priority="324"/>
  </conditionalFormatting>
  <conditionalFormatting sqref="N88">
    <cfRule type="duplicateValues" dxfId="329" priority="323"/>
  </conditionalFormatting>
  <conditionalFormatting sqref="N89">
    <cfRule type="duplicateValues" dxfId="328" priority="322"/>
  </conditionalFormatting>
  <conditionalFormatting sqref="N90">
    <cfRule type="duplicateValues" dxfId="327" priority="321"/>
  </conditionalFormatting>
  <conditionalFormatting sqref="N91">
    <cfRule type="duplicateValues" dxfId="326" priority="320"/>
  </conditionalFormatting>
  <conditionalFormatting sqref="N92">
    <cfRule type="duplicateValues" dxfId="325" priority="319"/>
  </conditionalFormatting>
  <conditionalFormatting sqref="N93">
    <cfRule type="duplicateValues" dxfId="324" priority="318"/>
  </conditionalFormatting>
  <conditionalFormatting sqref="N94">
    <cfRule type="duplicateValues" dxfId="323" priority="317"/>
  </conditionalFormatting>
  <conditionalFormatting sqref="N95">
    <cfRule type="duplicateValues" dxfId="322" priority="316"/>
  </conditionalFormatting>
  <conditionalFormatting sqref="N96">
    <cfRule type="duplicateValues" dxfId="321" priority="315"/>
  </conditionalFormatting>
  <conditionalFormatting sqref="N97">
    <cfRule type="duplicateValues" dxfId="320" priority="314"/>
  </conditionalFormatting>
  <conditionalFormatting sqref="N98">
    <cfRule type="duplicateValues" dxfId="319" priority="313"/>
  </conditionalFormatting>
  <conditionalFormatting sqref="N99">
    <cfRule type="duplicateValues" dxfId="318" priority="312"/>
  </conditionalFormatting>
  <conditionalFormatting sqref="N100">
    <cfRule type="duplicateValues" dxfId="317" priority="311"/>
  </conditionalFormatting>
  <conditionalFormatting sqref="N101">
    <cfRule type="duplicateValues" dxfId="316" priority="310"/>
  </conditionalFormatting>
  <conditionalFormatting sqref="N102">
    <cfRule type="duplicateValues" dxfId="315" priority="309"/>
  </conditionalFormatting>
  <conditionalFormatting sqref="N103">
    <cfRule type="duplicateValues" dxfId="314" priority="308"/>
  </conditionalFormatting>
  <conditionalFormatting sqref="N104">
    <cfRule type="duplicateValues" dxfId="313" priority="307"/>
  </conditionalFormatting>
  <conditionalFormatting sqref="N105">
    <cfRule type="duplicateValues" dxfId="312" priority="306"/>
  </conditionalFormatting>
  <conditionalFormatting sqref="M6:N105">
    <cfRule type="expression" dxfId="311" priority="305">
      <formula>ISNA($N6)</formula>
    </cfRule>
  </conditionalFormatting>
  <conditionalFormatting sqref="R6:R16 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310" priority="303"/>
  </conditionalFormatting>
  <conditionalFormatting sqref="U7">
    <cfRule type="duplicateValues" dxfId="309" priority="302"/>
  </conditionalFormatting>
  <conditionalFormatting sqref="U8">
    <cfRule type="duplicateValues" dxfId="308" priority="301"/>
  </conditionalFormatting>
  <conditionalFormatting sqref="U9">
    <cfRule type="duplicateValues" dxfId="307" priority="300"/>
  </conditionalFormatting>
  <conditionalFormatting sqref="U10">
    <cfRule type="duplicateValues" dxfId="306" priority="299"/>
  </conditionalFormatting>
  <conditionalFormatting sqref="U11">
    <cfRule type="duplicateValues" dxfId="305" priority="298"/>
  </conditionalFormatting>
  <conditionalFormatting sqref="U12">
    <cfRule type="duplicateValues" dxfId="304" priority="297"/>
  </conditionalFormatting>
  <conditionalFormatting sqref="U13">
    <cfRule type="duplicateValues" dxfId="303" priority="296"/>
  </conditionalFormatting>
  <conditionalFormatting sqref="U14">
    <cfRule type="duplicateValues" dxfId="302" priority="295"/>
  </conditionalFormatting>
  <conditionalFormatting sqref="U15">
    <cfRule type="duplicateValues" dxfId="301" priority="294"/>
  </conditionalFormatting>
  <conditionalFormatting sqref="U16">
    <cfRule type="duplicateValues" dxfId="300" priority="293"/>
  </conditionalFormatting>
  <conditionalFormatting sqref="U17">
    <cfRule type="duplicateValues" dxfId="299" priority="292"/>
  </conditionalFormatting>
  <conditionalFormatting sqref="U18">
    <cfRule type="duplicateValues" dxfId="298" priority="291"/>
  </conditionalFormatting>
  <conditionalFormatting sqref="U19">
    <cfRule type="duplicateValues" dxfId="297" priority="290"/>
  </conditionalFormatting>
  <conditionalFormatting sqref="U20">
    <cfRule type="duplicateValues" dxfId="296" priority="289"/>
  </conditionalFormatting>
  <conditionalFormatting sqref="U21">
    <cfRule type="duplicateValues" dxfId="295" priority="288"/>
  </conditionalFormatting>
  <conditionalFormatting sqref="U22">
    <cfRule type="duplicateValues" dxfId="294" priority="287"/>
  </conditionalFormatting>
  <conditionalFormatting sqref="U23">
    <cfRule type="duplicateValues" dxfId="293" priority="286"/>
  </conditionalFormatting>
  <conditionalFormatting sqref="U24">
    <cfRule type="duplicateValues" dxfId="292" priority="285"/>
  </conditionalFormatting>
  <conditionalFormatting sqref="U25">
    <cfRule type="duplicateValues" dxfId="291" priority="284"/>
  </conditionalFormatting>
  <conditionalFormatting sqref="U26">
    <cfRule type="duplicateValues" dxfId="290" priority="283"/>
  </conditionalFormatting>
  <conditionalFormatting sqref="U27">
    <cfRule type="duplicateValues" dxfId="289" priority="282"/>
  </conditionalFormatting>
  <conditionalFormatting sqref="U28">
    <cfRule type="duplicateValues" dxfId="288" priority="281"/>
  </conditionalFormatting>
  <conditionalFormatting sqref="U29">
    <cfRule type="duplicateValues" dxfId="287" priority="280"/>
  </conditionalFormatting>
  <conditionalFormatting sqref="U30">
    <cfRule type="duplicateValues" dxfId="286" priority="279"/>
  </conditionalFormatting>
  <conditionalFormatting sqref="U31">
    <cfRule type="duplicateValues" dxfId="285" priority="278"/>
  </conditionalFormatting>
  <conditionalFormatting sqref="U32">
    <cfRule type="duplicateValues" dxfId="284" priority="277"/>
  </conditionalFormatting>
  <conditionalFormatting sqref="U33">
    <cfRule type="duplicateValues" dxfId="283" priority="276"/>
  </conditionalFormatting>
  <conditionalFormatting sqref="U34">
    <cfRule type="duplicateValues" dxfId="282" priority="275"/>
  </conditionalFormatting>
  <conditionalFormatting sqref="U35">
    <cfRule type="duplicateValues" dxfId="281" priority="274"/>
  </conditionalFormatting>
  <conditionalFormatting sqref="U36">
    <cfRule type="duplicateValues" dxfId="280" priority="273"/>
  </conditionalFormatting>
  <conditionalFormatting sqref="U37">
    <cfRule type="duplicateValues" dxfId="279" priority="272"/>
  </conditionalFormatting>
  <conditionalFormatting sqref="U38">
    <cfRule type="duplicateValues" dxfId="278" priority="271"/>
  </conditionalFormatting>
  <conditionalFormatting sqref="U39">
    <cfRule type="duplicateValues" dxfId="277" priority="270"/>
  </conditionalFormatting>
  <conditionalFormatting sqref="U40">
    <cfRule type="duplicateValues" dxfId="276" priority="269"/>
  </conditionalFormatting>
  <conditionalFormatting sqref="U41">
    <cfRule type="duplicateValues" dxfId="275" priority="268"/>
  </conditionalFormatting>
  <conditionalFormatting sqref="U42">
    <cfRule type="duplicateValues" dxfId="274" priority="267"/>
  </conditionalFormatting>
  <conditionalFormatting sqref="U43">
    <cfRule type="duplicateValues" dxfId="273" priority="266"/>
  </conditionalFormatting>
  <conditionalFormatting sqref="U44">
    <cfRule type="duplicateValues" dxfId="272" priority="265"/>
  </conditionalFormatting>
  <conditionalFormatting sqref="U45">
    <cfRule type="duplicateValues" dxfId="271" priority="264"/>
  </conditionalFormatting>
  <conditionalFormatting sqref="U46">
    <cfRule type="duplicateValues" dxfId="270" priority="263"/>
  </conditionalFormatting>
  <conditionalFormatting sqref="U47">
    <cfRule type="duplicateValues" dxfId="269" priority="262"/>
  </conditionalFormatting>
  <conditionalFormatting sqref="U48">
    <cfRule type="duplicateValues" dxfId="268" priority="261"/>
  </conditionalFormatting>
  <conditionalFormatting sqref="U49">
    <cfRule type="duplicateValues" dxfId="267" priority="260"/>
  </conditionalFormatting>
  <conditionalFormatting sqref="U50">
    <cfRule type="duplicateValues" dxfId="266" priority="259"/>
  </conditionalFormatting>
  <conditionalFormatting sqref="U51">
    <cfRule type="duplicateValues" dxfId="265" priority="258"/>
  </conditionalFormatting>
  <conditionalFormatting sqref="U52">
    <cfRule type="duplicateValues" dxfId="264" priority="257"/>
  </conditionalFormatting>
  <conditionalFormatting sqref="U53">
    <cfRule type="duplicateValues" dxfId="263" priority="256"/>
  </conditionalFormatting>
  <conditionalFormatting sqref="U54">
    <cfRule type="duplicateValues" dxfId="262" priority="255"/>
  </conditionalFormatting>
  <conditionalFormatting sqref="U55">
    <cfRule type="duplicateValues" dxfId="261" priority="254"/>
  </conditionalFormatting>
  <conditionalFormatting sqref="U56">
    <cfRule type="duplicateValues" dxfId="260" priority="253"/>
  </conditionalFormatting>
  <conditionalFormatting sqref="U57">
    <cfRule type="duplicateValues" dxfId="259" priority="252"/>
  </conditionalFormatting>
  <conditionalFormatting sqref="U58">
    <cfRule type="duplicateValues" dxfId="258" priority="251"/>
  </conditionalFormatting>
  <conditionalFormatting sqref="U59">
    <cfRule type="duplicateValues" dxfId="257" priority="250"/>
  </conditionalFormatting>
  <conditionalFormatting sqref="U60">
    <cfRule type="duplicateValues" dxfId="256" priority="249"/>
  </conditionalFormatting>
  <conditionalFormatting sqref="U61">
    <cfRule type="duplicateValues" dxfId="255" priority="248"/>
  </conditionalFormatting>
  <conditionalFormatting sqref="U62">
    <cfRule type="duplicateValues" dxfId="254" priority="247"/>
  </conditionalFormatting>
  <conditionalFormatting sqref="U63">
    <cfRule type="duplicateValues" dxfId="253" priority="246"/>
  </conditionalFormatting>
  <conditionalFormatting sqref="U64">
    <cfRule type="duplicateValues" dxfId="252" priority="245"/>
  </conditionalFormatting>
  <conditionalFormatting sqref="U65">
    <cfRule type="duplicateValues" dxfId="251" priority="244"/>
  </conditionalFormatting>
  <conditionalFormatting sqref="U66">
    <cfRule type="duplicateValues" dxfId="250" priority="243"/>
  </conditionalFormatting>
  <conditionalFormatting sqref="U67">
    <cfRule type="duplicateValues" dxfId="249" priority="242"/>
  </conditionalFormatting>
  <conditionalFormatting sqref="U68">
    <cfRule type="duplicateValues" dxfId="248" priority="241"/>
  </conditionalFormatting>
  <conditionalFormatting sqref="U69">
    <cfRule type="duplicateValues" dxfId="247" priority="240"/>
  </conditionalFormatting>
  <conditionalFormatting sqref="U70">
    <cfRule type="duplicateValues" dxfId="246" priority="239"/>
  </conditionalFormatting>
  <conditionalFormatting sqref="U71">
    <cfRule type="duplicateValues" dxfId="245" priority="238"/>
  </conditionalFormatting>
  <conditionalFormatting sqref="U72">
    <cfRule type="duplicateValues" dxfId="244" priority="237"/>
  </conditionalFormatting>
  <conditionalFormatting sqref="U73">
    <cfRule type="duplicateValues" dxfId="243" priority="236"/>
  </conditionalFormatting>
  <conditionalFormatting sqref="U74">
    <cfRule type="duplicateValues" dxfId="242" priority="235"/>
  </conditionalFormatting>
  <conditionalFormatting sqref="U75">
    <cfRule type="duplicateValues" dxfId="241" priority="234"/>
  </conditionalFormatting>
  <conditionalFormatting sqref="U76">
    <cfRule type="duplicateValues" dxfId="240" priority="233"/>
  </conditionalFormatting>
  <conditionalFormatting sqref="U77">
    <cfRule type="duplicateValues" dxfId="239" priority="232"/>
  </conditionalFormatting>
  <conditionalFormatting sqref="U78">
    <cfRule type="duplicateValues" dxfId="238" priority="231"/>
  </conditionalFormatting>
  <conditionalFormatting sqref="U79">
    <cfRule type="duplicateValues" dxfId="237" priority="230"/>
  </conditionalFormatting>
  <conditionalFormatting sqref="U80">
    <cfRule type="duplicateValues" dxfId="236" priority="229"/>
  </conditionalFormatting>
  <conditionalFormatting sqref="U81">
    <cfRule type="duplicateValues" dxfId="235" priority="228"/>
  </conditionalFormatting>
  <conditionalFormatting sqref="U82">
    <cfRule type="duplicateValues" dxfId="234" priority="227"/>
  </conditionalFormatting>
  <conditionalFormatting sqref="U83">
    <cfRule type="duplicateValues" dxfId="233" priority="226"/>
  </conditionalFormatting>
  <conditionalFormatting sqref="U84">
    <cfRule type="duplicateValues" dxfId="232" priority="225"/>
  </conditionalFormatting>
  <conditionalFormatting sqref="U85">
    <cfRule type="duplicateValues" dxfId="231" priority="224"/>
  </conditionalFormatting>
  <conditionalFormatting sqref="U86">
    <cfRule type="duplicateValues" dxfId="230" priority="223"/>
  </conditionalFormatting>
  <conditionalFormatting sqref="U87">
    <cfRule type="duplicateValues" dxfId="229" priority="222"/>
  </conditionalFormatting>
  <conditionalFormatting sqref="U88">
    <cfRule type="duplicateValues" dxfId="228" priority="221"/>
  </conditionalFormatting>
  <conditionalFormatting sqref="U89">
    <cfRule type="duplicateValues" dxfId="227" priority="220"/>
  </conditionalFormatting>
  <conditionalFormatting sqref="U90">
    <cfRule type="duplicateValues" dxfId="226" priority="219"/>
  </conditionalFormatting>
  <conditionalFormatting sqref="U91">
    <cfRule type="duplicateValues" dxfId="225" priority="218"/>
  </conditionalFormatting>
  <conditionalFormatting sqref="U92">
    <cfRule type="duplicateValues" dxfId="224" priority="217"/>
  </conditionalFormatting>
  <conditionalFormatting sqref="U93">
    <cfRule type="duplicateValues" dxfId="223" priority="216"/>
  </conditionalFormatting>
  <conditionalFormatting sqref="U94">
    <cfRule type="duplicateValues" dxfId="222" priority="215"/>
  </conditionalFormatting>
  <conditionalFormatting sqref="U95">
    <cfRule type="duplicateValues" dxfId="221" priority="214"/>
  </conditionalFormatting>
  <conditionalFormatting sqref="U96">
    <cfRule type="duplicateValues" dxfId="220" priority="213"/>
  </conditionalFormatting>
  <conditionalFormatting sqref="U97">
    <cfRule type="duplicateValues" dxfId="219" priority="212"/>
  </conditionalFormatting>
  <conditionalFormatting sqref="U98">
    <cfRule type="duplicateValues" dxfId="218" priority="211"/>
  </conditionalFormatting>
  <conditionalFormatting sqref="U99">
    <cfRule type="duplicateValues" dxfId="217" priority="210"/>
  </conditionalFormatting>
  <conditionalFormatting sqref="U100">
    <cfRule type="duplicateValues" dxfId="216" priority="209"/>
  </conditionalFormatting>
  <conditionalFormatting sqref="U101">
    <cfRule type="duplicateValues" dxfId="215" priority="208"/>
  </conditionalFormatting>
  <conditionalFormatting sqref="U102">
    <cfRule type="duplicateValues" dxfId="214" priority="207"/>
  </conditionalFormatting>
  <conditionalFormatting sqref="U103">
    <cfRule type="duplicateValues" dxfId="213" priority="206"/>
  </conditionalFormatting>
  <conditionalFormatting sqref="U104">
    <cfRule type="duplicateValues" dxfId="212" priority="205"/>
  </conditionalFormatting>
  <conditionalFormatting sqref="U105">
    <cfRule type="duplicateValues" dxfId="211" priority="204"/>
  </conditionalFormatting>
  <conditionalFormatting sqref="U6:U105">
    <cfRule type="expression" dxfId="210" priority="203">
      <formula>ISNA($N6)</formula>
    </cfRule>
  </conditionalFormatting>
  <conditionalFormatting sqref="V6">
    <cfRule type="duplicateValues" dxfId="209" priority="202"/>
  </conditionalFormatting>
  <conditionalFormatting sqref="V7">
    <cfRule type="duplicateValues" dxfId="208" priority="201"/>
  </conditionalFormatting>
  <conditionalFormatting sqref="V8">
    <cfRule type="duplicateValues" dxfId="207" priority="200"/>
  </conditionalFormatting>
  <conditionalFormatting sqref="V9">
    <cfRule type="duplicateValues" dxfId="206" priority="199"/>
  </conditionalFormatting>
  <conditionalFormatting sqref="V10">
    <cfRule type="duplicateValues" dxfId="205" priority="198"/>
  </conditionalFormatting>
  <conditionalFormatting sqref="V11">
    <cfRule type="duplicateValues" dxfId="204" priority="197"/>
  </conditionalFormatting>
  <conditionalFormatting sqref="V12">
    <cfRule type="duplicateValues" dxfId="203" priority="196"/>
  </conditionalFormatting>
  <conditionalFormatting sqref="V13">
    <cfRule type="duplicateValues" dxfId="202" priority="195"/>
  </conditionalFormatting>
  <conditionalFormatting sqref="V14">
    <cfRule type="duplicateValues" dxfId="201" priority="194"/>
  </conditionalFormatting>
  <conditionalFormatting sqref="V15">
    <cfRule type="duplicateValues" dxfId="200" priority="193"/>
  </conditionalFormatting>
  <conditionalFormatting sqref="V16">
    <cfRule type="duplicateValues" dxfId="199" priority="192"/>
  </conditionalFormatting>
  <conditionalFormatting sqref="V17">
    <cfRule type="duplicateValues" dxfId="198" priority="191"/>
  </conditionalFormatting>
  <conditionalFormatting sqref="V18">
    <cfRule type="duplicateValues" dxfId="197" priority="190"/>
  </conditionalFormatting>
  <conditionalFormatting sqref="V19">
    <cfRule type="duplicateValues" dxfId="196" priority="189"/>
  </conditionalFormatting>
  <conditionalFormatting sqref="V20">
    <cfRule type="duplicateValues" dxfId="195" priority="188"/>
  </conditionalFormatting>
  <conditionalFormatting sqref="V21">
    <cfRule type="duplicateValues" dxfId="194" priority="187"/>
  </conditionalFormatting>
  <conditionalFormatting sqref="V22">
    <cfRule type="duplicateValues" dxfId="193" priority="186"/>
  </conditionalFormatting>
  <conditionalFormatting sqref="V23">
    <cfRule type="duplicateValues" dxfId="192" priority="185"/>
  </conditionalFormatting>
  <conditionalFormatting sqref="V24">
    <cfRule type="duplicateValues" dxfId="191" priority="184"/>
  </conditionalFormatting>
  <conditionalFormatting sqref="V25">
    <cfRule type="duplicateValues" dxfId="190" priority="183"/>
  </conditionalFormatting>
  <conditionalFormatting sqref="V26">
    <cfRule type="duplicateValues" dxfId="189" priority="182"/>
  </conditionalFormatting>
  <conditionalFormatting sqref="V27">
    <cfRule type="duplicateValues" dxfId="188" priority="181"/>
  </conditionalFormatting>
  <conditionalFormatting sqref="V28">
    <cfRule type="duplicateValues" dxfId="187" priority="180"/>
  </conditionalFormatting>
  <conditionalFormatting sqref="V29">
    <cfRule type="duplicateValues" dxfId="186" priority="179"/>
  </conditionalFormatting>
  <conditionalFormatting sqref="V30">
    <cfRule type="duplicateValues" dxfId="185" priority="178"/>
  </conditionalFormatting>
  <conditionalFormatting sqref="V31">
    <cfRule type="duplicateValues" dxfId="184" priority="177"/>
  </conditionalFormatting>
  <conditionalFormatting sqref="V32">
    <cfRule type="duplicateValues" dxfId="183" priority="176"/>
  </conditionalFormatting>
  <conditionalFormatting sqref="V33">
    <cfRule type="duplicateValues" dxfId="182" priority="175"/>
  </conditionalFormatting>
  <conditionalFormatting sqref="V34">
    <cfRule type="duplicateValues" dxfId="181" priority="174"/>
  </conditionalFormatting>
  <conditionalFormatting sqref="V35">
    <cfRule type="duplicateValues" dxfId="180" priority="173"/>
  </conditionalFormatting>
  <conditionalFormatting sqref="V36">
    <cfRule type="duplicateValues" dxfId="179" priority="172"/>
  </conditionalFormatting>
  <conditionalFormatting sqref="V37">
    <cfRule type="duplicateValues" dxfId="178" priority="171"/>
  </conditionalFormatting>
  <conditionalFormatting sqref="V38">
    <cfRule type="duplicateValues" dxfId="177" priority="170"/>
  </conditionalFormatting>
  <conditionalFormatting sqref="V39">
    <cfRule type="duplicateValues" dxfId="176" priority="169"/>
  </conditionalFormatting>
  <conditionalFormatting sqref="V40">
    <cfRule type="duplicateValues" dxfId="175" priority="168"/>
  </conditionalFormatting>
  <conditionalFormatting sqref="V41">
    <cfRule type="duplicateValues" dxfId="174" priority="167"/>
  </conditionalFormatting>
  <conditionalFormatting sqref="V42">
    <cfRule type="duplicateValues" dxfId="173" priority="166"/>
  </conditionalFormatting>
  <conditionalFormatting sqref="V43">
    <cfRule type="duplicateValues" dxfId="172" priority="165"/>
  </conditionalFormatting>
  <conditionalFormatting sqref="V44">
    <cfRule type="duplicateValues" dxfId="171" priority="164"/>
  </conditionalFormatting>
  <conditionalFormatting sqref="V45">
    <cfRule type="duplicateValues" dxfId="170" priority="163"/>
  </conditionalFormatting>
  <conditionalFormatting sqref="V46">
    <cfRule type="duplicateValues" dxfId="169" priority="162"/>
  </conditionalFormatting>
  <conditionalFormatting sqref="V47">
    <cfRule type="duplicateValues" dxfId="168" priority="161"/>
  </conditionalFormatting>
  <conditionalFormatting sqref="V48">
    <cfRule type="duplicateValues" dxfId="167" priority="160"/>
  </conditionalFormatting>
  <conditionalFormatting sqref="V49">
    <cfRule type="duplicateValues" dxfId="166" priority="159"/>
  </conditionalFormatting>
  <conditionalFormatting sqref="V50">
    <cfRule type="duplicateValues" dxfId="165" priority="158"/>
  </conditionalFormatting>
  <conditionalFormatting sqref="V51">
    <cfRule type="duplicateValues" dxfId="164" priority="157"/>
  </conditionalFormatting>
  <conditionalFormatting sqref="V52">
    <cfRule type="duplicateValues" dxfId="163" priority="156"/>
  </conditionalFormatting>
  <conditionalFormatting sqref="V53">
    <cfRule type="duplicateValues" dxfId="162" priority="155"/>
  </conditionalFormatting>
  <conditionalFormatting sqref="V54">
    <cfRule type="duplicateValues" dxfId="161" priority="154"/>
  </conditionalFormatting>
  <conditionalFormatting sqref="V55">
    <cfRule type="duplicateValues" dxfId="160" priority="153"/>
  </conditionalFormatting>
  <conditionalFormatting sqref="V56">
    <cfRule type="duplicateValues" dxfId="159" priority="152"/>
  </conditionalFormatting>
  <conditionalFormatting sqref="V57">
    <cfRule type="duplicateValues" dxfId="158" priority="151"/>
  </conditionalFormatting>
  <conditionalFormatting sqref="V58">
    <cfRule type="duplicateValues" dxfId="157" priority="150"/>
  </conditionalFormatting>
  <conditionalFormatting sqref="V59">
    <cfRule type="duplicateValues" dxfId="156" priority="149"/>
  </conditionalFormatting>
  <conditionalFormatting sqref="V60">
    <cfRule type="duplicateValues" dxfId="155" priority="148"/>
  </conditionalFormatting>
  <conditionalFormatting sqref="V61">
    <cfRule type="duplicateValues" dxfId="154" priority="147"/>
  </conditionalFormatting>
  <conditionalFormatting sqref="V62">
    <cfRule type="duplicateValues" dxfId="153" priority="146"/>
  </conditionalFormatting>
  <conditionalFormatting sqref="V63">
    <cfRule type="duplicateValues" dxfId="152" priority="145"/>
  </conditionalFormatting>
  <conditionalFormatting sqref="V64">
    <cfRule type="duplicateValues" dxfId="151" priority="144"/>
  </conditionalFormatting>
  <conditionalFormatting sqref="V65">
    <cfRule type="duplicateValues" dxfId="150" priority="143"/>
  </conditionalFormatting>
  <conditionalFormatting sqref="V66">
    <cfRule type="duplicateValues" dxfId="149" priority="142"/>
  </conditionalFormatting>
  <conditionalFormatting sqref="V67">
    <cfRule type="duplicateValues" dxfId="148" priority="141"/>
  </conditionalFormatting>
  <conditionalFormatting sqref="V68">
    <cfRule type="duplicateValues" dxfId="147" priority="140"/>
  </conditionalFormatting>
  <conditionalFormatting sqref="V69">
    <cfRule type="duplicateValues" dxfId="146" priority="139"/>
  </conditionalFormatting>
  <conditionalFormatting sqref="V70">
    <cfRule type="duplicateValues" dxfId="145" priority="138"/>
  </conditionalFormatting>
  <conditionalFormatting sqref="V71">
    <cfRule type="duplicateValues" dxfId="144" priority="137"/>
  </conditionalFormatting>
  <conditionalFormatting sqref="V72">
    <cfRule type="duplicateValues" dxfId="143" priority="136"/>
  </conditionalFormatting>
  <conditionalFormatting sqref="V73">
    <cfRule type="duplicateValues" dxfId="142" priority="135"/>
  </conditionalFormatting>
  <conditionalFormatting sqref="V74">
    <cfRule type="duplicateValues" dxfId="141" priority="134"/>
  </conditionalFormatting>
  <conditionalFormatting sqref="V75">
    <cfRule type="duplicateValues" dxfId="140" priority="133"/>
  </conditionalFormatting>
  <conditionalFormatting sqref="V76">
    <cfRule type="duplicateValues" dxfId="139" priority="132"/>
  </conditionalFormatting>
  <conditionalFormatting sqref="V77">
    <cfRule type="duplicateValues" dxfId="138" priority="131"/>
  </conditionalFormatting>
  <conditionalFormatting sqref="V78">
    <cfRule type="duplicateValues" dxfId="137" priority="130"/>
  </conditionalFormatting>
  <conditionalFormatting sqref="V79">
    <cfRule type="duplicateValues" dxfId="136" priority="129"/>
  </conditionalFormatting>
  <conditionalFormatting sqref="V80">
    <cfRule type="duplicateValues" dxfId="135" priority="128"/>
  </conditionalFormatting>
  <conditionalFormatting sqref="V81">
    <cfRule type="duplicateValues" dxfId="134" priority="127"/>
  </conditionalFormatting>
  <conditionalFormatting sqref="V82">
    <cfRule type="duplicateValues" dxfId="133" priority="126"/>
  </conditionalFormatting>
  <conditionalFormatting sqref="V83">
    <cfRule type="duplicateValues" dxfId="132" priority="125"/>
  </conditionalFormatting>
  <conditionalFormatting sqref="V84">
    <cfRule type="duplicateValues" dxfId="131" priority="124"/>
  </conditionalFormatting>
  <conditionalFormatting sqref="V85">
    <cfRule type="duplicateValues" dxfId="130" priority="123"/>
  </conditionalFormatting>
  <conditionalFormatting sqref="V86">
    <cfRule type="duplicateValues" dxfId="129" priority="122"/>
  </conditionalFormatting>
  <conditionalFormatting sqref="V87">
    <cfRule type="duplicateValues" dxfId="128" priority="121"/>
  </conditionalFormatting>
  <conditionalFormatting sqref="V88">
    <cfRule type="duplicateValues" dxfId="127" priority="120"/>
  </conditionalFormatting>
  <conditionalFormatting sqref="V89">
    <cfRule type="duplicateValues" dxfId="126" priority="119"/>
  </conditionalFormatting>
  <conditionalFormatting sqref="V90">
    <cfRule type="duplicateValues" dxfId="125" priority="118"/>
  </conditionalFormatting>
  <conditionalFormatting sqref="V91">
    <cfRule type="duplicateValues" dxfId="124" priority="117"/>
  </conditionalFormatting>
  <conditionalFormatting sqref="V92">
    <cfRule type="duplicateValues" dxfId="123" priority="116"/>
  </conditionalFormatting>
  <conditionalFormatting sqref="V93">
    <cfRule type="duplicateValues" dxfId="122" priority="115"/>
  </conditionalFormatting>
  <conditionalFormatting sqref="V94">
    <cfRule type="duplicateValues" dxfId="121" priority="114"/>
  </conditionalFormatting>
  <conditionalFormatting sqref="V95">
    <cfRule type="duplicateValues" dxfId="120" priority="113"/>
  </conditionalFormatting>
  <conditionalFormatting sqref="V96">
    <cfRule type="duplicateValues" dxfId="119" priority="112"/>
  </conditionalFormatting>
  <conditionalFormatting sqref="V97">
    <cfRule type="duplicateValues" dxfId="118" priority="111"/>
  </conditionalFormatting>
  <conditionalFormatting sqref="V98">
    <cfRule type="duplicateValues" dxfId="117" priority="110"/>
  </conditionalFormatting>
  <conditionalFormatting sqref="V99">
    <cfRule type="duplicateValues" dxfId="116" priority="109"/>
  </conditionalFormatting>
  <conditionalFormatting sqref="V100">
    <cfRule type="duplicateValues" dxfId="115" priority="108"/>
  </conditionalFormatting>
  <conditionalFormatting sqref="V101">
    <cfRule type="duplicateValues" dxfId="114" priority="107"/>
  </conditionalFormatting>
  <conditionalFormatting sqref="V102">
    <cfRule type="duplicateValues" dxfId="113" priority="106"/>
  </conditionalFormatting>
  <conditionalFormatting sqref="V103">
    <cfRule type="duplicateValues" dxfId="112" priority="105"/>
  </conditionalFormatting>
  <conditionalFormatting sqref="V104">
    <cfRule type="duplicateValues" dxfId="111" priority="104"/>
  </conditionalFormatting>
  <conditionalFormatting sqref="V105">
    <cfRule type="duplicateValues" dxfId="110" priority="103"/>
  </conditionalFormatting>
  <conditionalFormatting sqref="V6:V105">
    <cfRule type="expression" dxfId="109" priority="102">
      <formula>ISNA($N6)</formula>
    </cfRule>
  </conditionalFormatting>
  <conditionalFormatting sqref="W6">
    <cfRule type="duplicateValues" dxfId="108" priority="101"/>
  </conditionalFormatting>
  <conditionalFormatting sqref="W7">
    <cfRule type="duplicateValues" dxfId="107" priority="100"/>
  </conditionalFormatting>
  <conditionalFormatting sqref="W8">
    <cfRule type="duplicateValues" dxfId="106" priority="99"/>
  </conditionalFormatting>
  <conditionalFormatting sqref="W9">
    <cfRule type="duplicateValues" dxfId="105" priority="98"/>
  </conditionalFormatting>
  <conditionalFormatting sqref="W10">
    <cfRule type="duplicateValues" dxfId="104" priority="97"/>
  </conditionalFormatting>
  <conditionalFormatting sqref="W11">
    <cfRule type="duplicateValues" dxfId="103" priority="96"/>
  </conditionalFormatting>
  <conditionalFormatting sqref="W12">
    <cfRule type="duplicateValues" dxfId="102" priority="95"/>
  </conditionalFormatting>
  <conditionalFormatting sqref="W13">
    <cfRule type="duplicateValues" dxfId="101" priority="94"/>
  </conditionalFormatting>
  <conditionalFormatting sqref="W14">
    <cfRule type="duplicateValues" dxfId="100" priority="93"/>
  </conditionalFormatting>
  <conditionalFormatting sqref="W15">
    <cfRule type="duplicateValues" dxfId="99" priority="92"/>
  </conditionalFormatting>
  <conditionalFormatting sqref="W16">
    <cfRule type="duplicateValues" dxfId="98" priority="91"/>
  </conditionalFormatting>
  <conditionalFormatting sqref="W17">
    <cfRule type="duplicateValues" dxfId="97" priority="90"/>
  </conditionalFormatting>
  <conditionalFormatting sqref="W18">
    <cfRule type="duplicateValues" dxfId="96" priority="89"/>
  </conditionalFormatting>
  <conditionalFormatting sqref="W19">
    <cfRule type="duplicateValues" dxfId="95" priority="88"/>
  </conditionalFormatting>
  <conditionalFormatting sqref="W20">
    <cfRule type="duplicateValues" dxfId="94" priority="87"/>
  </conditionalFormatting>
  <conditionalFormatting sqref="W21">
    <cfRule type="duplicateValues" dxfId="93" priority="86"/>
  </conditionalFormatting>
  <conditionalFormatting sqref="W22">
    <cfRule type="duplicateValues" dxfId="92" priority="85"/>
  </conditionalFormatting>
  <conditionalFormatting sqref="W23">
    <cfRule type="duplicateValues" dxfId="91" priority="84"/>
  </conditionalFormatting>
  <conditionalFormatting sqref="W24">
    <cfRule type="duplicateValues" dxfId="90" priority="83"/>
  </conditionalFormatting>
  <conditionalFormatting sqref="W25">
    <cfRule type="duplicateValues" dxfId="89" priority="82"/>
  </conditionalFormatting>
  <conditionalFormatting sqref="W26">
    <cfRule type="duplicateValues" dxfId="88" priority="81"/>
  </conditionalFormatting>
  <conditionalFormatting sqref="W27">
    <cfRule type="duplicateValues" dxfId="87" priority="80"/>
  </conditionalFormatting>
  <conditionalFormatting sqref="W28">
    <cfRule type="duplicateValues" dxfId="86" priority="79"/>
  </conditionalFormatting>
  <conditionalFormatting sqref="W29">
    <cfRule type="duplicateValues" dxfId="85" priority="78"/>
  </conditionalFormatting>
  <conditionalFormatting sqref="W30">
    <cfRule type="duplicateValues" dxfId="84" priority="77"/>
  </conditionalFormatting>
  <conditionalFormatting sqref="W31">
    <cfRule type="duplicateValues" dxfId="83" priority="76"/>
  </conditionalFormatting>
  <conditionalFormatting sqref="W32">
    <cfRule type="duplicateValues" dxfId="82" priority="75"/>
  </conditionalFormatting>
  <conditionalFormatting sqref="W33">
    <cfRule type="duplicateValues" dxfId="81" priority="74"/>
  </conditionalFormatting>
  <conditionalFormatting sqref="W34">
    <cfRule type="duplicateValues" dxfId="80" priority="73"/>
  </conditionalFormatting>
  <conditionalFormatting sqref="W35">
    <cfRule type="duplicateValues" dxfId="79" priority="72"/>
  </conditionalFormatting>
  <conditionalFormatting sqref="W36">
    <cfRule type="duplicateValues" dxfId="78" priority="71"/>
  </conditionalFormatting>
  <conditionalFormatting sqref="W37">
    <cfRule type="duplicateValues" dxfId="77" priority="70"/>
  </conditionalFormatting>
  <conditionalFormatting sqref="W38">
    <cfRule type="duplicateValues" dxfId="76" priority="69"/>
  </conditionalFormatting>
  <conditionalFormatting sqref="W39">
    <cfRule type="duplicateValues" dxfId="75" priority="68"/>
  </conditionalFormatting>
  <conditionalFormatting sqref="W40">
    <cfRule type="duplicateValues" dxfId="74" priority="67"/>
  </conditionalFormatting>
  <conditionalFormatting sqref="W41">
    <cfRule type="duplicateValues" dxfId="73" priority="66"/>
  </conditionalFormatting>
  <conditionalFormatting sqref="W42">
    <cfRule type="duplicateValues" dxfId="72" priority="65"/>
  </conditionalFormatting>
  <conditionalFormatting sqref="W43">
    <cfRule type="duplicateValues" dxfId="71" priority="64"/>
  </conditionalFormatting>
  <conditionalFormatting sqref="W44">
    <cfRule type="duplicateValues" dxfId="70" priority="63"/>
  </conditionalFormatting>
  <conditionalFormatting sqref="W45">
    <cfRule type="duplicateValues" dxfId="69" priority="62"/>
  </conditionalFormatting>
  <conditionalFormatting sqref="W46">
    <cfRule type="duplicateValues" dxfId="68" priority="61"/>
  </conditionalFormatting>
  <conditionalFormatting sqref="W47">
    <cfRule type="duplicateValues" dxfId="67" priority="60"/>
  </conditionalFormatting>
  <conditionalFormatting sqref="W48">
    <cfRule type="duplicateValues" dxfId="66" priority="59"/>
  </conditionalFormatting>
  <conditionalFormatting sqref="W49">
    <cfRule type="duplicateValues" dxfId="65" priority="58"/>
  </conditionalFormatting>
  <conditionalFormatting sqref="W50">
    <cfRule type="duplicateValues" dxfId="64" priority="57"/>
  </conditionalFormatting>
  <conditionalFormatting sqref="W51">
    <cfRule type="duplicateValues" dxfId="63" priority="56"/>
  </conditionalFormatting>
  <conditionalFormatting sqref="W52">
    <cfRule type="duplicateValues" dxfId="62" priority="55"/>
  </conditionalFormatting>
  <conditionalFormatting sqref="W53">
    <cfRule type="duplicateValues" dxfId="61" priority="54"/>
  </conditionalFormatting>
  <conditionalFormatting sqref="W54">
    <cfRule type="duplicateValues" dxfId="60" priority="53"/>
  </conditionalFormatting>
  <conditionalFormatting sqref="W55">
    <cfRule type="duplicateValues" dxfId="59" priority="52"/>
  </conditionalFormatting>
  <conditionalFormatting sqref="W56">
    <cfRule type="duplicateValues" dxfId="58" priority="51"/>
  </conditionalFormatting>
  <conditionalFormatting sqref="W57">
    <cfRule type="duplicateValues" dxfId="57" priority="50"/>
  </conditionalFormatting>
  <conditionalFormatting sqref="W58">
    <cfRule type="duplicateValues" dxfId="56" priority="49"/>
  </conditionalFormatting>
  <conditionalFormatting sqref="W59">
    <cfRule type="duplicateValues" dxfId="55" priority="48"/>
  </conditionalFormatting>
  <conditionalFormatting sqref="W60">
    <cfRule type="duplicateValues" dxfId="54" priority="47"/>
  </conditionalFormatting>
  <conditionalFormatting sqref="W61">
    <cfRule type="duplicateValues" dxfId="53" priority="46"/>
  </conditionalFormatting>
  <conditionalFormatting sqref="W62">
    <cfRule type="duplicateValues" dxfId="52" priority="45"/>
  </conditionalFormatting>
  <conditionalFormatting sqref="W63">
    <cfRule type="duplicateValues" dxfId="51" priority="44"/>
  </conditionalFormatting>
  <conditionalFormatting sqref="W64">
    <cfRule type="duplicateValues" dxfId="50" priority="43"/>
  </conditionalFormatting>
  <conditionalFormatting sqref="W65">
    <cfRule type="duplicateValues" dxfId="49" priority="42"/>
  </conditionalFormatting>
  <conditionalFormatting sqref="W66">
    <cfRule type="duplicateValues" dxfId="48" priority="41"/>
  </conditionalFormatting>
  <conditionalFormatting sqref="W67">
    <cfRule type="duplicateValues" dxfId="47" priority="40"/>
  </conditionalFormatting>
  <conditionalFormatting sqref="W68">
    <cfRule type="duplicateValues" dxfId="46" priority="39"/>
  </conditionalFormatting>
  <conditionalFormatting sqref="W69">
    <cfRule type="duplicateValues" dxfId="45" priority="38"/>
  </conditionalFormatting>
  <conditionalFormatting sqref="W70">
    <cfRule type="duplicateValues" dxfId="44" priority="37"/>
  </conditionalFormatting>
  <conditionalFormatting sqref="W71">
    <cfRule type="duplicateValues" dxfId="43" priority="36"/>
  </conditionalFormatting>
  <conditionalFormatting sqref="W72">
    <cfRule type="duplicateValues" dxfId="42" priority="35"/>
  </conditionalFormatting>
  <conditionalFormatting sqref="W73">
    <cfRule type="duplicateValues" dxfId="41" priority="34"/>
  </conditionalFormatting>
  <conditionalFormatting sqref="W74">
    <cfRule type="duplicateValues" dxfId="40" priority="33"/>
  </conditionalFormatting>
  <conditionalFormatting sqref="W75">
    <cfRule type="duplicateValues" dxfId="39" priority="32"/>
  </conditionalFormatting>
  <conditionalFormatting sqref="W76">
    <cfRule type="duplicateValues" dxfId="38" priority="31"/>
  </conditionalFormatting>
  <conditionalFormatting sqref="W77">
    <cfRule type="duplicateValues" dxfId="37" priority="30"/>
  </conditionalFormatting>
  <conditionalFormatting sqref="W78">
    <cfRule type="duplicateValues" dxfId="36" priority="29"/>
  </conditionalFormatting>
  <conditionalFormatting sqref="W79">
    <cfRule type="duplicateValues" dxfId="35" priority="28"/>
  </conditionalFormatting>
  <conditionalFormatting sqref="W80">
    <cfRule type="duplicateValues" dxfId="34" priority="27"/>
  </conditionalFormatting>
  <conditionalFormatting sqref="W81">
    <cfRule type="duplicateValues" dxfId="33" priority="26"/>
  </conditionalFormatting>
  <conditionalFormatting sqref="W82">
    <cfRule type="duplicateValues" dxfId="32" priority="25"/>
  </conditionalFormatting>
  <conditionalFormatting sqref="W83">
    <cfRule type="duplicateValues" dxfId="31" priority="24"/>
  </conditionalFormatting>
  <conditionalFormatting sqref="W84">
    <cfRule type="duplicateValues" dxfId="30" priority="23"/>
  </conditionalFormatting>
  <conditionalFormatting sqref="W85">
    <cfRule type="duplicateValues" dxfId="29" priority="22"/>
  </conditionalFormatting>
  <conditionalFormatting sqref="W86">
    <cfRule type="duplicateValues" dxfId="28" priority="21"/>
  </conditionalFormatting>
  <conditionalFormatting sqref="W87">
    <cfRule type="duplicateValues" dxfId="27" priority="20"/>
  </conditionalFormatting>
  <conditionalFormatting sqref="W88">
    <cfRule type="duplicateValues" dxfId="26" priority="19"/>
  </conditionalFormatting>
  <conditionalFormatting sqref="W89">
    <cfRule type="duplicateValues" dxfId="25" priority="18"/>
  </conditionalFormatting>
  <conditionalFormatting sqref="W90">
    <cfRule type="duplicateValues" dxfId="24" priority="17"/>
  </conditionalFormatting>
  <conditionalFormatting sqref="W91">
    <cfRule type="duplicateValues" dxfId="23" priority="16"/>
  </conditionalFormatting>
  <conditionalFormatting sqref="W92">
    <cfRule type="duplicateValues" dxfId="22" priority="15"/>
  </conditionalFormatting>
  <conditionalFormatting sqref="W93">
    <cfRule type="duplicateValues" dxfId="21" priority="14"/>
  </conditionalFormatting>
  <conditionalFormatting sqref="W94">
    <cfRule type="duplicateValues" dxfId="20" priority="13"/>
  </conditionalFormatting>
  <conditionalFormatting sqref="W95">
    <cfRule type="duplicateValues" dxfId="19" priority="12"/>
  </conditionalFormatting>
  <conditionalFormatting sqref="W96">
    <cfRule type="duplicateValues" dxfId="18" priority="11"/>
  </conditionalFormatting>
  <conditionalFormatting sqref="W97">
    <cfRule type="duplicateValues" dxfId="17" priority="10"/>
  </conditionalFormatting>
  <conditionalFormatting sqref="W98">
    <cfRule type="duplicateValues" dxfId="16" priority="9"/>
  </conditionalFormatting>
  <conditionalFormatting sqref="W99">
    <cfRule type="duplicateValues" dxfId="15" priority="8"/>
  </conditionalFormatting>
  <conditionalFormatting sqref="W100">
    <cfRule type="duplicateValues" dxfId="14" priority="7"/>
  </conditionalFormatting>
  <conditionalFormatting sqref="W101">
    <cfRule type="duplicateValues" dxfId="13" priority="6"/>
  </conditionalFormatting>
  <conditionalFormatting sqref="W102">
    <cfRule type="duplicateValues" dxfId="12" priority="5"/>
  </conditionalFormatting>
  <conditionalFormatting sqref="W103">
    <cfRule type="duplicateValues" dxfId="11" priority="4"/>
  </conditionalFormatting>
  <conditionalFormatting sqref="W104">
    <cfRule type="duplicateValues" dxfId="10" priority="3"/>
  </conditionalFormatting>
  <conditionalFormatting sqref="W105">
    <cfRule type="duplicateValues" dxfId="9" priority="2"/>
  </conditionalFormatting>
  <conditionalFormatting sqref="W6:W105">
    <cfRule type="expression" dxfId="8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workbookViewId="0">
      <selection activeCell="B2" sqref="B2"/>
    </sheetView>
  </sheetViews>
  <sheetFormatPr defaultRowHeight="15" x14ac:dyDescent="0.25"/>
  <cols>
    <col min="1" max="1" width="16.42578125" style="64" bestFit="1" customWidth="1"/>
    <col min="2" max="3" width="9.140625" style="64"/>
    <col min="4" max="4" width="0" style="64" hidden="1" customWidth="1"/>
    <col min="5" max="7" width="9.140625" style="64"/>
    <col min="8" max="8" width="16.42578125" style="64" bestFit="1" customWidth="1"/>
    <col min="9" max="10" width="9.140625" style="64"/>
    <col min="11" max="11" width="0" style="64" hidden="1" customWidth="1"/>
    <col min="12" max="14" width="9.140625" style="64"/>
    <col min="15" max="15" width="16.42578125" style="64" bestFit="1" customWidth="1"/>
    <col min="16" max="17" width="9.140625" style="64"/>
    <col min="18" max="18" width="0" style="64" hidden="1" customWidth="1"/>
    <col min="19" max="24" width="9.140625" style="64"/>
    <col min="25" max="25" width="0" style="64" hidden="1" customWidth="1"/>
    <col min="26" max="16384" width="9.140625" style="64"/>
  </cols>
  <sheetData>
    <row r="1" spans="1:27" x14ac:dyDescent="0.25">
      <c r="A1" s="69" t="s">
        <v>0</v>
      </c>
      <c r="B1" s="70" t="s">
        <v>56</v>
      </c>
      <c r="C1" s="71"/>
      <c r="D1" s="72"/>
      <c r="E1" s="70"/>
      <c r="F1" s="70"/>
      <c r="G1" s="70"/>
      <c r="H1" s="70"/>
      <c r="I1" s="71" t="s">
        <v>2</v>
      </c>
      <c r="J1" s="70" t="s">
        <v>36</v>
      </c>
      <c r="K1" s="73"/>
      <c r="L1" s="79"/>
    </row>
    <row r="2" spans="1:27" ht="15.75" thickBot="1" x14ac:dyDescent="0.3">
      <c r="A2" s="74" t="s">
        <v>1</v>
      </c>
      <c r="B2" s="75" t="s">
        <v>56</v>
      </c>
      <c r="C2" s="76"/>
      <c r="D2" s="77"/>
      <c r="E2" s="75"/>
      <c r="F2" s="75"/>
      <c r="G2" s="75"/>
      <c r="H2" s="75"/>
      <c r="I2" s="76" t="s">
        <v>24</v>
      </c>
      <c r="J2" s="75" t="s">
        <v>37</v>
      </c>
      <c r="K2" s="78"/>
      <c r="L2" s="82"/>
    </row>
    <row r="3" spans="1:27" ht="15.75" thickBot="1" x14ac:dyDescent="0.3">
      <c r="A3" s="104" t="s">
        <v>35</v>
      </c>
      <c r="B3" s="81">
        <v>0.5</v>
      </c>
      <c r="C3" s="82"/>
    </row>
    <row r="4" spans="1:27" ht="15.75" thickBot="1" x14ac:dyDescent="0.3"/>
    <row r="5" spans="1:27" ht="15.75" thickBot="1" x14ac:dyDescent="0.3">
      <c r="A5" s="83" t="s">
        <v>34</v>
      </c>
      <c r="B5" s="105" t="s">
        <v>50</v>
      </c>
      <c r="C5" s="106">
        <f>COUNTIF(D8:D107,TRUE)</f>
        <v>13</v>
      </c>
      <c r="D5" s="107" t="s">
        <v>51</v>
      </c>
      <c r="E5" s="108">
        <f>COUNTIF(E8:E107,TRUE)</f>
        <v>6</v>
      </c>
      <c r="F5" s="106">
        <f>COUNTIF(F8:F107,TRUE)</f>
        <v>3</v>
      </c>
      <c r="H5" s="83" t="s">
        <v>34</v>
      </c>
      <c r="I5" s="105" t="s">
        <v>50</v>
      </c>
      <c r="J5" s="106">
        <f>COUNTIF(K8:K107,TRUE)</f>
        <v>41</v>
      </c>
      <c r="K5" s="107" t="s">
        <v>51</v>
      </c>
      <c r="L5" s="108">
        <f>COUNTIF(L8:L107,TRUE)</f>
        <v>0</v>
      </c>
      <c r="M5" s="106">
        <f>COUNTIF(M8:M107,TRUE)</f>
        <v>51</v>
      </c>
      <c r="O5" s="83" t="s">
        <v>34</v>
      </c>
      <c r="P5" s="105" t="s">
        <v>50</v>
      </c>
      <c r="Q5" s="106">
        <f>COUNTIF(R8:R107,TRUE)</f>
        <v>15</v>
      </c>
      <c r="R5" s="107" t="s">
        <v>51</v>
      </c>
      <c r="S5" s="108">
        <f>COUNTIF(S8:S107,TRUE)</f>
        <v>10</v>
      </c>
      <c r="T5" s="106">
        <f>COUNTIF(T8:T107,TRUE)</f>
        <v>4</v>
      </c>
      <c r="V5" s="83" t="s">
        <v>34</v>
      </c>
      <c r="W5" s="105" t="s">
        <v>50</v>
      </c>
      <c r="X5" s="106">
        <f>COUNTIF(Y8:Y107,TRUE)</f>
        <v>15</v>
      </c>
      <c r="Y5" s="107" t="s">
        <v>51</v>
      </c>
      <c r="Z5" s="108">
        <f>COUNTIF(Z8:Z107,TRUE)</f>
        <v>13</v>
      </c>
      <c r="AA5" s="106">
        <f>COUNTIF(AA8:AA107,TRUE)</f>
        <v>0</v>
      </c>
    </row>
    <row r="6" spans="1:27" ht="15.75" thickBot="1" x14ac:dyDescent="0.3">
      <c r="A6" s="80" t="s">
        <v>53</v>
      </c>
      <c r="B6" s="105" t="s">
        <v>17</v>
      </c>
      <c r="C6" s="126">
        <f>COUNTIF(D9:D108,FALSE)/(COUNTIF(D9:D108,TRUE)+COUNTIF(D9:D108,FALSE))</f>
        <v>0.86868686868686873</v>
      </c>
      <c r="D6" s="127"/>
      <c r="E6" s="98"/>
      <c r="F6" s="82"/>
      <c r="H6" s="80" t="s">
        <v>52</v>
      </c>
      <c r="I6" s="105" t="s">
        <v>17</v>
      </c>
      <c r="J6" s="126">
        <f>COUNTIF(K9:K108,FALSE)/(COUNTIF(K9:K108,TRUE)+COUNTIF(K9:K108,FALSE))</f>
        <v>0.58585858585858586</v>
      </c>
      <c r="K6" s="127"/>
      <c r="L6" s="98"/>
      <c r="M6" s="82"/>
      <c r="O6" s="80" t="s">
        <v>54</v>
      </c>
      <c r="P6" s="105" t="s">
        <v>17</v>
      </c>
      <c r="Q6" s="126">
        <f>COUNTIF(R9:R108,FALSE)/(COUNTIF(R9:R108,TRUE)+COUNTIF(R9:R108,FALSE))</f>
        <v>0.84848484848484851</v>
      </c>
      <c r="R6" s="127"/>
      <c r="S6" s="98"/>
      <c r="T6" s="82"/>
      <c r="V6" s="80" t="s">
        <v>55</v>
      </c>
      <c r="W6" s="105" t="s">
        <v>17</v>
      </c>
      <c r="X6" s="126">
        <f>COUNTIF(Y9:Y108,FALSE)/(COUNTIF(Y9:Y108,TRUE)+COUNTIF(Y9:Y108,FALSE))</f>
        <v>0.84848484848484851</v>
      </c>
      <c r="Y6" s="127"/>
      <c r="Z6" s="98"/>
      <c r="AA6" s="82"/>
    </row>
    <row r="7" spans="1:27" ht="15.75" thickBot="1" x14ac:dyDescent="0.3">
      <c r="A7" s="84" t="s">
        <v>31</v>
      </c>
      <c r="B7" s="85" t="s">
        <v>32</v>
      </c>
      <c r="C7" s="86" t="s">
        <v>33</v>
      </c>
      <c r="D7" s="87"/>
      <c r="E7" s="99" t="s">
        <v>38</v>
      </c>
      <c r="F7" s="100" t="s">
        <v>39</v>
      </c>
      <c r="H7" s="84" t="s">
        <v>31</v>
      </c>
      <c r="I7" s="85" t="s">
        <v>32</v>
      </c>
      <c r="J7" s="86" t="s">
        <v>33</v>
      </c>
      <c r="K7" s="87"/>
      <c r="L7" s="99" t="s">
        <v>38</v>
      </c>
      <c r="M7" s="100" t="s">
        <v>39</v>
      </c>
      <c r="O7" s="84" t="s">
        <v>31</v>
      </c>
      <c r="P7" s="85" t="s">
        <v>32</v>
      </c>
      <c r="Q7" s="86" t="s">
        <v>33</v>
      </c>
      <c r="R7" s="87"/>
      <c r="S7" s="99" t="s">
        <v>38</v>
      </c>
      <c r="T7" s="100" t="s">
        <v>39</v>
      </c>
      <c r="V7" s="84" t="s">
        <v>31</v>
      </c>
      <c r="W7" s="85" t="s">
        <v>32</v>
      </c>
      <c r="X7" s="86" t="s">
        <v>33</v>
      </c>
      <c r="Y7" s="87"/>
      <c r="Z7" s="99" t="s">
        <v>38</v>
      </c>
      <c r="AA7" s="100" t="s">
        <v>39</v>
      </c>
    </row>
    <row r="8" spans="1:27" x14ac:dyDescent="0.25">
      <c r="A8" s="89" t="s">
        <v>40</v>
      </c>
      <c r="B8" s="90" t="s">
        <v>40</v>
      </c>
      <c r="C8" s="91">
        <v>1</v>
      </c>
      <c r="D8" s="88" t="b">
        <f>B8&lt;&gt;A8</f>
        <v>0</v>
      </c>
      <c r="E8" s="109" t="b">
        <f t="shared" ref="E8:E10" si="0">(AND(B8&lt;&gt;A8,C8&gt;$B$3))</f>
        <v>0</v>
      </c>
      <c r="F8" s="102" t="b">
        <f>(AND(B8=A8,C8&lt;$B$3))</f>
        <v>0</v>
      </c>
      <c r="H8" s="89" t="s">
        <v>40</v>
      </c>
      <c r="I8" s="90" t="s">
        <v>40</v>
      </c>
      <c r="J8" s="91">
        <v>0.6</v>
      </c>
      <c r="K8" s="88" t="b">
        <f>I8&lt;&gt;H8</f>
        <v>0</v>
      </c>
      <c r="L8" s="109" t="b">
        <f t="shared" ref="L8:L10" si="1">(AND(I8&lt;&gt;H8,J8&gt;$B$3))</f>
        <v>0</v>
      </c>
      <c r="M8" s="102" t="b">
        <f>(AND(I8=H8,J8&lt;$B$3))</f>
        <v>0</v>
      </c>
      <c r="O8" s="89" t="s">
        <v>40</v>
      </c>
      <c r="P8" s="90" t="s">
        <v>40</v>
      </c>
      <c r="Q8" s="91">
        <v>1</v>
      </c>
      <c r="R8" s="88" t="b">
        <f>P8&lt;&gt;O8</f>
        <v>0</v>
      </c>
      <c r="S8" s="109" t="b">
        <f t="shared" ref="S8:S10" si="2">(AND(P8&lt;&gt;O8,Q8&gt;$B$3))</f>
        <v>0</v>
      </c>
      <c r="T8" s="102" t="b">
        <f>(AND(P8=O8,Q8&lt;$B$3))</f>
        <v>0</v>
      </c>
      <c r="V8" s="89" t="s">
        <v>40</v>
      </c>
      <c r="W8" s="90" t="s">
        <v>40</v>
      </c>
      <c r="X8" s="91">
        <v>1.3332999999999999</v>
      </c>
      <c r="Y8" s="88" t="b">
        <f>W8&lt;&gt;V8</f>
        <v>0</v>
      </c>
      <c r="Z8" s="109" t="b">
        <f t="shared" ref="Z8:Z10" si="3">(AND(W8&lt;&gt;V8,X8&gt;$B$3))</f>
        <v>0</v>
      </c>
      <c r="AA8" s="102" t="b">
        <f>(AND(W8=V8,X8&lt;$B$3))</f>
        <v>0</v>
      </c>
    </row>
    <row r="9" spans="1:27" x14ac:dyDescent="0.25">
      <c r="A9" s="92" t="s">
        <v>40</v>
      </c>
      <c r="B9" s="93" t="s">
        <v>40</v>
      </c>
      <c r="C9" s="94">
        <v>1</v>
      </c>
      <c r="D9" s="88" t="b">
        <f t="shared" ref="D9:D72" si="4">B9&lt;&gt;A9</f>
        <v>0</v>
      </c>
      <c r="E9" s="110" t="b">
        <f t="shared" si="0"/>
        <v>0</v>
      </c>
      <c r="F9" s="101" t="b">
        <f t="shared" ref="F9:F72" si="5">(AND(B9=A9,C9&lt;$B$3))</f>
        <v>0</v>
      </c>
      <c r="H9" s="92" t="s">
        <v>40</v>
      </c>
      <c r="I9" s="93" t="s">
        <v>40</v>
      </c>
      <c r="J9" s="94">
        <v>0.6</v>
      </c>
      <c r="K9" s="88" t="b">
        <f t="shared" ref="K9:K72" si="6">I9&lt;&gt;H9</f>
        <v>0</v>
      </c>
      <c r="L9" s="110" t="b">
        <f t="shared" si="1"/>
        <v>0</v>
      </c>
      <c r="M9" s="101" t="b">
        <f t="shared" ref="M9:M72" si="7">(AND(I9=H9,J9&lt;$B$3))</f>
        <v>0</v>
      </c>
      <c r="O9" s="92" t="s">
        <v>40</v>
      </c>
      <c r="P9" s="93" t="s">
        <v>40</v>
      </c>
      <c r="Q9" s="94">
        <v>1</v>
      </c>
      <c r="R9" s="88" t="b">
        <f t="shared" ref="R9:R72" si="8">P9&lt;&gt;O9</f>
        <v>0</v>
      </c>
      <c r="S9" s="110" t="b">
        <f t="shared" si="2"/>
        <v>0</v>
      </c>
      <c r="T9" s="101" t="b">
        <f t="shared" ref="T9:T72" si="9">(AND(P9=O9,Q9&lt;$B$3))</f>
        <v>0</v>
      </c>
      <c r="V9" s="92" t="s">
        <v>40</v>
      </c>
      <c r="W9" s="93" t="s">
        <v>40</v>
      </c>
      <c r="X9" s="94">
        <v>1.3332999999999999</v>
      </c>
      <c r="Y9" s="88" t="b">
        <f t="shared" ref="Y9:Y72" si="10">W9&lt;&gt;V9</f>
        <v>0</v>
      </c>
      <c r="Z9" s="110" t="b">
        <f t="shared" si="3"/>
        <v>0</v>
      </c>
      <c r="AA9" s="101" t="b">
        <f t="shared" ref="AA9:AA72" si="11">(AND(W9=V9,X9&lt;$B$3))</f>
        <v>0</v>
      </c>
    </row>
    <row r="10" spans="1:27" x14ac:dyDescent="0.25">
      <c r="A10" s="92" t="s">
        <v>40</v>
      </c>
      <c r="B10" s="93" t="s">
        <v>40</v>
      </c>
      <c r="C10" s="94">
        <v>1</v>
      </c>
      <c r="D10" s="88" t="b">
        <f t="shared" si="4"/>
        <v>0</v>
      </c>
      <c r="E10" s="110" t="b">
        <f t="shared" si="0"/>
        <v>0</v>
      </c>
      <c r="F10" s="101" t="b">
        <f t="shared" si="5"/>
        <v>0</v>
      </c>
      <c r="H10" s="92" t="s">
        <v>40</v>
      </c>
      <c r="I10" s="93" t="s">
        <v>40</v>
      </c>
      <c r="J10" s="94">
        <v>0.6</v>
      </c>
      <c r="K10" s="88" t="b">
        <f t="shared" si="6"/>
        <v>0</v>
      </c>
      <c r="L10" s="110" t="b">
        <f t="shared" si="1"/>
        <v>0</v>
      </c>
      <c r="M10" s="101" t="b">
        <f t="shared" si="7"/>
        <v>0</v>
      </c>
      <c r="O10" s="92" t="s">
        <v>40</v>
      </c>
      <c r="P10" s="93" t="s">
        <v>40</v>
      </c>
      <c r="Q10" s="94">
        <v>1</v>
      </c>
      <c r="R10" s="88" t="b">
        <f t="shared" si="8"/>
        <v>0</v>
      </c>
      <c r="S10" s="110" t="b">
        <f t="shared" si="2"/>
        <v>0</v>
      </c>
      <c r="T10" s="101" t="b">
        <f t="shared" si="9"/>
        <v>0</v>
      </c>
      <c r="V10" s="92" t="s">
        <v>40</v>
      </c>
      <c r="W10" s="93" t="s">
        <v>40</v>
      </c>
      <c r="X10" s="94">
        <v>1.3332999999999999</v>
      </c>
      <c r="Y10" s="88" t="b">
        <f t="shared" si="10"/>
        <v>0</v>
      </c>
      <c r="Z10" s="110" t="b">
        <f t="shared" si="3"/>
        <v>0</v>
      </c>
      <c r="AA10" s="101" t="b">
        <f t="shared" si="11"/>
        <v>0</v>
      </c>
    </row>
    <row r="11" spans="1:27" x14ac:dyDescent="0.25">
      <c r="A11" s="92" t="s">
        <v>40</v>
      </c>
      <c r="B11" s="93" t="s">
        <v>41</v>
      </c>
      <c r="C11" s="94">
        <v>0.45455000000000001</v>
      </c>
      <c r="D11" s="88" t="b">
        <f t="shared" si="4"/>
        <v>1</v>
      </c>
      <c r="E11" s="110" t="b">
        <f>(AND(B11&lt;&gt;A11,C11&gt;$B$3))</f>
        <v>0</v>
      </c>
      <c r="F11" s="101" t="b">
        <f t="shared" si="5"/>
        <v>0</v>
      </c>
      <c r="H11" s="92" t="s">
        <v>40</v>
      </c>
      <c r="I11" s="93" t="s">
        <v>40</v>
      </c>
      <c r="J11" s="94">
        <v>0.25</v>
      </c>
      <c r="K11" s="88" t="b">
        <f t="shared" si="6"/>
        <v>0</v>
      </c>
      <c r="L11" s="110" t="b">
        <f>(AND(I11&lt;&gt;H11,J11&gt;$B$3))</f>
        <v>0</v>
      </c>
      <c r="M11" s="101" t="b">
        <f t="shared" si="7"/>
        <v>1</v>
      </c>
      <c r="O11" s="92" t="s">
        <v>40</v>
      </c>
      <c r="P11" s="93" t="s">
        <v>41</v>
      </c>
      <c r="Q11" s="94">
        <v>0.8</v>
      </c>
      <c r="R11" s="88" t="b">
        <f t="shared" si="8"/>
        <v>1</v>
      </c>
      <c r="S11" s="110" t="b">
        <f>(AND(P11&lt;&gt;O11,Q11&gt;$B$3))</f>
        <v>1</v>
      </c>
      <c r="T11" s="101" t="b">
        <f t="shared" si="9"/>
        <v>0</v>
      </c>
      <c r="V11" s="92" t="s">
        <v>40</v>
      </c>
      <c r="W11" s="93" t="s">
        <v>41</v>
      </c>
      <c r="X11" s="94">
        <v>1</v>
      </c>
      <c r="Y11" s="88" t="b">
        <f t="shared" si="10"/>
        <v>1</v>
      </c>
      <c r="Z11" s="110" t="b">
        <f>(AND(W11&lt;&gt;V11,X11&gt;$B$3))</f>
        <v>1</v>
      </c>
      <c r="AA11" s="101" t="b">
        <f t="shared" si="11"/>
        <v>0</v>
      </c>
    </row>
    <row r="12" spans="1:27" x14ac:dyDescent="0.25">
      <c r="A12" s="92" t="s">
        <v>40</v>
      </c>
      <c r="B12" s="93" t="s">
        <v>41</v>
      </c>
      <c r="C12" s="94">
        <v>0.71428999999999998</v>
      </c>
      <c r="D12" s="88" t="b">
        <f t="shared" si="4"/>
        <v>1</v>
      </c>
      <c r="E12" s="110" t="b">
        <f t="shared" ref="E12:E75" si="12">(AND(B12&lt;&gt;A12,C12&gt;$B$3))</f>
        <v>1</v>
      </c>
      <c r="F12" s="101" t="b">
        <f t="shared" si="5"/>
        <v>0</v>
      </c>
      <c r="H12" s="92" t="s">
        <v>40</v>
      </c>
      <c r="I12" s="93" t="s">
        <v>40</v>
      </c>
      <c r="J12" s="94">
        <v>0.3</v>
      </c>
      <c r="K12" s="88" t="b">
        <f t="shared" si="6"/>
        <v>0</v>
      </c>
      <c r="L12" s="110" t="b">
        <f t="shared" ref="L12:L75" si="13">(AND(I12&lt;&gt;H12,J12&gt;$B$3))</f>
        <v>0</v>
      </c>
      <c r="M12" s="101" t="b">
        <f t="shared" si="7"/>
        <v>1</v>
      </c>
      <c r="O12" s="92" t="s">
        <v>40</v>
      </c>
      <c r="P12" s="93" t="s">
        <v>41</v>
      </c>
      <c r="Q12" s="94">
        <v>0.8</v>
      </c>
      <c r="R12" s="88" t="b">
        <f t="shared" si="8"/>
        <v>1</v>
      </c>
      <c r="S12" s="110" t="b">
        <f t="shared" ref="S12:S75" si="14">(AND(P12&lt;&gt;O12,Q12&gt;$B$3))</f>
        <v>1</v>
      </c>
      <c r="T12" s="101" t="b">
        <f t="shared" si="9"/>
        <v>0</v>
      </c>
      <c r="V12" s="92" t="s">
        <v>40</v>
      </c>
      <c r="W12" s="93" t="s">
        <v>41</v>
      </c>
      <c r="X12" s="94">
        <v>1</v>
      </c>
      <c r="Y12" s="88" t="b">
        <f t="shared" si="10"/>
        <v>1</v>
      </c>
      <c r="Z12" s="110" t="b">
        <f t="shared" ref="Z12:Z75" si="15">(AND(W12&lt;&gt;V12,X12&gt;$B$3))</f>
        <v>1</v>
      </c>
      <c r="AA12" s="101" t="b">
        <f t="shared" si="11"/>
        <v>0</v>
      </c>
    </row>
    <row r="13" spans="1:27" x14ac:dyDescent="0.25">
      <c r="A13" s="92" t="s">
        <v>40</v>
      </c>
      <c r="B13" s="93" t="s">
        <v>40</v>
      </c>
      <c r="C13" s="94">
        <v>1</v>
      </c>
      <c r="D13" s="88" t="b">
        <f t="shared" si="4"/>
        <v>0</v>
      </c>
      <c r="E13" s="110" t="b">
        <f t="shared" si="12"/>
        <v>0</v>
      </c>
      <c r="F13" s="101" t="b">
        <f t="shared" si="5"/>
        <v>0</v>
      </c>
      <c r="H13" s="92" t="s">
        <v>40</v>
      </c>
      <c r="I13" s="93" t="s">
        <v>40</v>
      </c>
      <c r="J13" s="94">
        <v>0.6</v>
      </c>
      <c r="K13" s="88" t="b">
        <f t="shared" si="6"/>
        <v>0</v>
      </c>
      <c r="L13" s="110" t="b">
        <f t="shared" si="13"/>
        <v>0</v>
      </c>
      <c r="M13" s="101" t="b">
        <f t="shared" si="7"/>
        <v>0</v>
      </c>
      <c r="O13" s="92" t="s">
        <v>40</v>
      </c>
      <c r="P13" s="93" t="s">
        <v>40</v>
      </c>
      <c r="Q13" s="94">
        <v>1</v>
      </c>
      <c r="R13" s="88" t="b">
        <f t="shared" si="8"/>
        <v>0</v>
      </c>
      <c r="S13" s="110" t="b">
        <f t="shared" si="14"/>
        <v>0</v>
      </c>
      <c r="T13" s="101" t="b">
        <f t="shared" si="9"/>
        <v>0</v>
      </c>
      <c r="V13" s="92" t="s">
        <v>40</v>
      </c>
      <c r="W13" s="93" t="s">
        <v>40</v>
      </c>
      <c r="X13" s="94">
        <v>1.3332999999999999</v>
      </c>
      <c r="Y13" s="88" t="b">
        <f t="shared" si="10"/>
        <v>0</v>
      </c>
      <c r="Z13" s="110" t="b">
        <f t="shared" si="15"/>
        <v>0</v>
      </c>
      <c r="AA13" s="101" t="b">
        <f t="shared" si="11"/>
        <v>0</v>
      </c>
    </row>
    <row r="14" spans="1:27" x14ac:dyDescent="0.25">
      <c r="A14" s="92" t="s">
        <v>40</v>
      </c>
      <c r="B14" s="93" t="s">
        <v>40</v>
      </c>
      <c r="C14" s="94">
        <v>1</v>
      </c>
      <c r="D14" s="88" t="b">
        <f t="shared" si="4"/>
        <v>0</v>
      </c>
      <c r="E14" s="110" t="b">
        <f t="shared" si="12"/>
        <v>0</v>
      </c>
      <c r="F14" s="101" t="b">
        <f t="shared" si="5"/>
        <v>0</v>
      </c>
      <c r="H14" s="92" t="s">
        <v>40</v>
      </c>
      <c r="I14" s="93" t="s">
        <v>40</v>
      </c>
      <c r="J14" s="94">
        <v>0.6</v>
      </c>
      <c r="K14" s="88" t="b">
        <f t="shared" si="6"/>
        <v>0</v>
      </c>
      <c r="L14" s="110" t="b">
        <f t="shared" si="13"/>
        <v>0</v>
      </c>
      <c r="M14" s="101" t="b">
        <f t="shared" si="7"/>
        <v>0</v>
      </c>
      <c r="O14" s="92" t="s">
        <v>40</v>
      </c>
      <c r="P14" s="93" t="s">
        <v>40</v>
      </c>
      <c r="Q14" s="94">
        <v>1</v>
      </c>
      <c r="R14" s="88" t="b">
        <f t="shared" si="8"/>
        <v>0</v>
      </c>
      <c r="S14" s="110" t="b">
        <f t="shared" si="14"/>
        <v>0</v>
      </c>
      <c r="T14" s="101" t="b">
        <f t="shared" si="9"/>
        <v>0</v>
      </c>
      <c r="V14" s="92" t="s">
        <v>40</v>
      </c>
      <c r="W14" s="93" t="s">
        <v>40</v>
      </c>
      <c r="X14" s="94">
        <v>1.3332999999999999</v>
      </c>
      <c r="Y14" s="88" t="b">
        <f t="shared" si="10"/>
        <v>0</v>
      </c>
      <c r="Z14" s="110" t="b">
        <f t="shared" si="15"/>
        <v>0</v>
      </c>
      <c r="AA14" s="101" t="b">
        <f t="shared" si="11"/>
        <v>0</v>
      </c>
    </row>
    <row r="15" spans="1:27" x14ac:dyDescent="0.25">
      <c r="A15" s="92" t="s">
        <v>40</v>
      </c>
      <c r="B15" s="93" t="s">
        <v>40</v>
      </c>
      <c r="C15" s="94">
        <v>1</v>
      </c>
      <c r="D15" s="88" t="b">
        <f t="shared" si="4"/>
        <v>0</v>
      </c>
      <c r="E15" s="110" t="b">
        <f t="shared" si="12"/>
        <v>0</v>
      </c>
      <c r="F15" s="101" t="b">
        <f t="shared" si="5"/>
        <v>0</v>
      </c>
      <c r="H15" s="92" t="s">
        <v>40</v>
      </c>
      <c r="I15" s="93" t="s">
        <v>40</v>
      </c>
      <c r="J15" s="94">
        <v>0.6</v>
      </c>
      <c r="K15" s="88" t="b">
        <f t="shared" si="6"/>
        <v>0</v>
      </c>
      <c r="L15" s="110" t="b">
        <f t="shared" si="13"/>
        <v>0</v>
      </c>
      <c r="M15" s="101" t="b">
        <f t="shared" si="7"/>
        <v>0</v>
      </c>
      <c r="O15" s="92" t="s">
        <v>40</v>
      </c>
      <c r="P15" s="93" t="s">
        <v>40</v>
      </c>
      <c r="Q15" s="94">
        <v>1</v>
      </c>
      <c r="R15" s="88" t="b">
        <f t="shared" si="8"/>
        <v>0</v>
      </c>
      <c r="S15" s="110" t="b">
        <f t="shared" si="14"/>
        <v>0</v>
      </c>
      <c r="T15" s="101" t="b">
        <f t="shared" si="9"/>
        <v>0</v>
      </c>
      <c r="V15" s="92" t="s">
        <v>40</v>
      </c>
      <c r="W15" s="93" t="s">
        <v>40</v>
      </c>
      <c r="X15" s="94">
        <v>1.3332999999999999</v>
      </c>
      <c r="Y15" s="88" t="b">
        <f t="shared" si="10"/>
        <v>0</v>
      </c>
      <c r="Z15" s="110" t="b">
        <f t="shared" si="15"/>
        <v>0</v>
      </c>
      <c r="AA15" s="101" t="b">
        <f t="shared" si="11"/>
        <v>0</v>
      </c>
    </row>
    <row r="16" spans="1:27" x14ac:dyDescent="0.25">
      <c r="A16" s="92" t="s">
        <v>40</v>
      </c>
      <c r="B16" s="93" t="s">
        <v>40</v>
      </c>
      <c r="C16" s="94">
        <v>1</v>
      </c>
      <c r="D16" s="88" t="b">
        <f t="shared" si="4"/>
        <v>0</v>
      </c>
      <c r="E16" s="110" t="b">
        <f t="shared" si="12"/>
        <v>0</v>
      </c>
      <c r="F16" s="101" t="b">
        <f t="shared" si="5"/>
        <v>0</v>
      </c>
      <c r="H16" s="92" t="s">
        <v>40</v>
      </c>
      <c r="I16" s="93" t="s">
        <v>40</v>
      </c>
      <c r="J16" s="94">
        <v>0.6</v>
      </c>
      <c r="K16" s="88" t="b">
        <f t="shared" si="6"/>
        <v>0</v>
      </c>
      <c r="L16" s="110" t="b">
        <f t="shared" si="13"/>
        <v>0</v>
      </c>
      <c r="M16" s="101" t="b">
        <f t="shared" si="7"/>
        <v>0</v>
      </c>
      <c r="O16" s="92" t="s">
        <v>40</v>
      </c>
      <c r="P16" s="93" t="s">
        <v>40</v>
      </c>
      <c r="Q16" s="94">
        <v>1</v>
      </c>
      <c r="R16" s="88" t="b">
        <f t="shared" si="8"/>
        <v>0</v>
      </c>
      <c r="S16" s="110" t="b">
        <f t="shared" si="14"/>
        <v>0</v>
      </c>
      <c r="T16" s="101" t="b">
        <f t="shared" si="9"/>
        <v>0</v>
      </c>
      <c r="V16" s="92" t="s">
        <v>40</v>
      </c>
      <c r="W16" s="93" t="s">
        <v>40</v>
      </c>
      <c r="X16" s="94">
        <v>1.3332999999999999</v>
      </c>
      <c r="Y16" s="88" t="b">
        <f t="shared" si="10"/>
        <v>0</v>
      </c>
      <c r="Z16" s="110" t="b">
        <f t="shared" si="15"/>
        <v>0</v>
      </c>
      <c r="AA16" s="101" t="b">
        <f t="shared" si="11"/>
        <v>0</v>
      </c>
    </row>
    <row r="17" spans="1:27" ht="15.75" thickBot="1" x14ac:dyDescent="0.3">
      <c r="A17" s="95" t="s">
        <v>40</v>
      </c>
      <c r="B17" s="96" t="s">
        <v>40</v>
      </c>
      <c r="C17" s="97">
        <v>1</v>
      </c>
      <c r="D17" s="88" t="b">
        <f t="shared" si="4"/>
        <v>0</v>
      </c>
      <c r="E17" s="111" t="b">
        <f t="shared" si="12"/>
        <v>0</v>
      </c>
      <c r="F17" s="103" t="b">
        <f t="shared" si="5"/>
        <v>0</v>
      </c>
      <c r="H17" s="95" t="s">
        <v>40</v>
      </c>
      <c r="I17" s="96" t="s">
        <v>40</v>
      </c>
      <c r="J17" s="97">
        <v>0.6</v>
      </c>
      <c r="K17" s="88" t="b">
        <f t="shared" si="6"/>
        <v>0</v>
      </c>
      <c r="L17" s="111" t="b">
        <f t="shared" si="13"/>
        <v>0</v>
      </c>
      <c r="M17" s="103" t="b">
        <f t="shared" si="7"/>
        <v>0</v>
      </c>
      <c r="O17" s="95" t="s">
        <v>40</v>
      </c>
      <c r="P17" s="96" t="s">
        <v>40</v>
      </c>
      <c r="Q17" s="97">
        <v>1</v>
      </c>
      <c r="R17" s="88" t="b">
        <f t="shared" si="8"/>
        <v>0</v>
      </c>
      <c r="S17" s="111" t="b">
        <f t="shared" si="14"/>
        <v>0</v>
      </c>
      <c r="T17" s="103" t="b">
        <f t="shared" si="9"/>
        <v>0</v>
      </c>
      <c r="V17" s="95" t="s">
        <v>40</v>
      </c>
      <c r="W17" s="96" t="s">
        <v>40</v>
      </c>
      <c r="X17" s="97">
        <v>1.3332999999999999</v>
      </c>
      <c r="Y17" s="88" t="b">
        <f t="shared" si="10"/>
        <v>0</v>
      </c>
      <c r="Z17" s="111" t="b">
        <f t="shared" si="15"/>
        <v>0</v>
      </c>
      <c r="AA17" s="103" t="b">
        <f t="shared" si="11"/>
        <v>0</v>
      </c>
    </row>
    <row r="18" spans="1:27" x14ac:dyDescent="0.25">
      <c r="A18" s="89" t="s">
        <v>42</v>
      </c>
      <c r="B18" s="90" t="s">
        <v>42</v>
      </c>
      <c r="C18" s="91">
        <v>0.83333000000000002</v>
      </c>
      <c r="D18" s="88" t="b">
        <f t="shared" si="4"/>
        <v>0</v>
      </c>
      <c r="E18" s="110" t="b">
        <f t="shared" si="12"/>
        <v>0</v>
      </c>
      <c r="F18" s="101" t="b">
        <f t="shared" si="5"/>
        <v>0</v>
      </c>
      <c r="H18" s="89" t="s">
        <v>42</v>
      </c>
      <c r="I18" s="90" t="s">
        <v>42</v>
      </c>
      <c r="J18" s="91">
        <v>0.42857000000000001</v>
      </c>
      <c r="K18" s="88" t="b">
        <f t="shared" si="6"/>
        <v>0</v>
      </c>
      <c r="L18" s="110" t="b">
        <f t="shared" si="13"/>
        <v>0</v>
      </c>
      <c r="M18" s="101" t="b">
        <f t="shared" si="7"/>
        <v>1</v>
      </c>
      <c r="O18" s="89" t="s">
        <v>42</v>
      </c>
      <c r="P18" s="90" t="s">
        <v>42</v>
      </c>
      <c r="Q18" s="91">
        <v>0.8</v>
      </c>
      <c r="R18" s="88" t="b">
        <f t="shared" si="8"/>
        <v>0</v>
      </c>
      <c r="S18" s="110" t="b">
        <f t="shared" si="14"/>
        <v>0</v>
      </c>
      <c r="T18" s="101" t="b">
        <f t="shared" si="9"/>
        <v>0</v>
      </c>
      <c r="V18" s="89" t="s">
        <v>42</v>
      </c>
      <c r="W18" s="90" t="s">
        <v>42</v>
      </c>
      <c r="X18" s="91">
        <v>1.3332999999999999</v>
      </c>
      <c r="Y18" s="88" t="b">
        <f t="shared" si="10"/>
        <v>0</v>
      </c>
      <c r="Z18" s="110" t="b">
        <f t="shared" si="15"/>
        <v>0</v>
      </c>
      <c r="AA18" s="101" t="b">
        <f t="shared" si="11"/>
        <v>0</v>
      </c>
    </row>
    <row r="19" spans="1:27" x14ac:dyDescent="0.25">
      <c r="A19" s="92" t="s">
        <v>42</v>
      </c>
      <c r="B19" s="93" t="s">
        <v>42</v>
      </c>
      <c r="C19" s="94">
        <v>1</v>
      </c>
      <c r="D19" s="88" t="b">
        <f t="shared" si="4"/>
        <v>0</v>
      </c>
      <c r="E19" s="110" t="b">
        <f t="shared" si="12"/>
        <v>0</v>
      </c>
      <c r="F19" s="101" t="b">
        <f t="shared" si="5"/>
        <v>0</v>
      </c>
      <c r="H19" s="92" t="s">
        <v>42</v>
      </c>
      <c r="I19" s="93" t="s">
        <v>42</v>
      </c>
      <c r="J19" s="94">
        <v>0.42857000000000001</v>
      </c>
      <c r="K19" s="88" t="b">
        <f t="shared" si="6"/>
        <v>0</v>
      </c>
      <c r="L19" s="110" t="b">
        <f t="shared" si="13"/>
        <v>0</v>
      </c>
      <c r="M19" s="101" t="b">
        <f t="shared" si="7"/>
        <v>1</v>
      </c>
      <c r="O19" s="92" t="s">
        <v>42</v>
      </c>
      <c r="P19" s="93" t="s">
        <v>42</v>
      </c>
      <c r="Q19" s="94">
        <v>1</v>
      </c>
      <c r="R19" s="88" t="b">
        <f t="shared" si="8"/>
        <v>0</v>
      </c>
      <c r="S19" s="110" t="b">
        <f t="shared" si="14"/>
        <v>0</v>
      </c>
      <c r="T19" s="101" t="b">
        <f t="shared" si="9"/>
        <v>0</v>
      </c>
      <c r="V19" s="92" t="s">
        <v>42</v>
      </c>
      <c r="W19" s="93" t="s">
        <v>42</v>
      </c>
      <c r="X19" s="94">
        <v>1.3332999999999999</v>
      </c>
      <c r="Y19" s="88" t="b">
        <f t="shared" si="10"/>
        <v>0</v>
      </c>
      <c r="Z19" s="110" t="b">
        <f t="shared" si="15"/>
        <v>0</v>
      </c>
      <c r="AA19" s="101" t="b">
        <f t="shared" si="11"/>
        <v>0</v>
      </c>
    </row>
    <row r="20" spans="1:27" x14ac:dyDescent="0.25">
      <c r="A20" s="92" t="s">
        <v>42</v>
      </c>
      <c r="B20" s="93" t="s">
        <v>42</v>
      </c>
      <c r="C20" s="94">
        <v>1</v>
      </c>
      <c r="D20" s="88" t="b">
        <f t="shared" si="4"/>
        <v>0</v>
      </c>
      <c r="E20" s="110" t="b">
        <f t="shared" si="12"/>
        <v>0</v>
      </c>
      <c r="F20" s="101" t="b">
        <f t="shared" si="5"/>
        <v>0</v>
      </c>
      <c r="H20" s="92" t="s">
        <v>42</v>
      </c>
      <c r="I20" s="93" t="s">
        <v>42</v>
      </c>
      <c r="J20" s="94">
        <v>0.42857000000000001</v>
      </c>
      <c r="K20" s="88" t="b">
        <f t="shared" si="6"/>
        <v>0</v>
      </c>
      <c r="L20" s="110" t="b">
        <f t="shared" si="13"/>
        <v>0</v>
      </c>
      <c r="M20" s="101" t="b">
        <f t="shared" si="7"/>
        <v>1</v>
      </c>
      <c r="O20" s="92" t="s">
        <v>42</v>
      </c>
      <c r="P20" s="93" t="s">
        <v>42</v>
      </c>
      <c r="Q20" s="94">
        <v>1</v>
      </c>
      <c r="R20" s="88" t="b">
        <f t="shared" si="8"/>
        <v>0</v>
      </c>
      <c r="S20" s="110" t="b">
        <f t="shared" si="14"/>
        <v>0</v>
      </c>
      <c r="T20" s="101" t="b">
        <f t="shared" si="9"/>
        <v>0</v>
      </c>
      <c r="V20" s="92" t="s">
        <v>42</v>
      </c>
      <c r="W20" s="93" t="s">
        <v>42</v>
      </c>
      <c r="X20" s="94">
        <v>1.3332999999999999</v>
      </c>
      <c r="Y20" s="88" t="b">
        <f t="shared" si="10"/>
        <v>0</v>
      </c>
      <c r="Z20" s="110" t="b">
        <f t="shared" si="15"/>
        <v>0</v>
      </c>
      <c r="AA20" s="101" t="b">
        <f t="shared" si="11"/>
        <v>0</v>
      </c>
    </row>
    <row r="21" spans="1:27" x14ac:dyDescent="0.25">
      <c r="A21" s="92" t="s">
        <v>42</v>
      </c>
      <c r="B21" s="93" t="s">
        <v>42</v>
      </c>
      <c r="C21" s="94">
        <v>0.5</v>
      </c>
      <c r="D21" s="88" t="b">
        <f t="shared" si="4"/>
        <v>0</v>
      </c>
      <c r="E21" s="110" t="b">
        <f t="shared" si="12"/>
        <v>0</v>
      </c>
      <c r="F21" s="101" t="b">
        <f t="shared" si="5"/>
        <v>0</v>
      </c>
      <c r="H21" s="92" t="s">
        <v>42</v>
      </c>
      <c r="I21" s="93" t="s">
        <v>42</v>
      </c>
      <c r="J21" s="94">
        <v>0.375</v>
      </c>
      <c r="K21" s="88" t="b">
        <f t="shared" si="6"/>
        <v>0</v>
      </c>
      <c r="L21" s="110" t="b">
        <f t="shared" si="13"/>
        <v>0</v>
      </c>
      <c r="M21" s="101" t="b">
        <f t="shared" si="7"/>
        <v>1</v>
      </c>
      <c r="O21" s="92" t="s">
        <v>42</v>
      </c>
      <c r="P21" s="93" t="s">
        <v>42</v>
      </c>
      <c r="Q21" s="94">
        <v>0.44444</v>
      </c>
      <c r="R21" s="88" t="b">
        <f t="shared" si="8"/>
        <v>0</v>
      </c>
      <c r="S21" s="110" t="b">
        <f t="shared" si="14"/>
        <v>0</v>
      </c>
      <c r="T21" s="101" t="b">
        <f t="shared" si="9"/>
        <v>1</v>
      </c>
      <c r="V21" s="92" t="s">
        <v>42</v>
      </c>
      <c r="W21" s="93" t="s">
        <v>42</v>
      </c>
      <c r="X21" s="94">
        <v>0.66666999999999998</v>
      </c>
      <c r="Y21" s="88" t="b">
        <f t="shared" si="10"/>
        <v>0</v>
      </c>
      <c r="Z21" s="110" t="b">
        <f t="shared" si="15"/>
        <v>0</v>
      </c>
      <c r="AA21" s="101" t="b">
        <f t="shared" si="11"/>
        <v>0</v>
      </c>
    </row>
    <row r="22" spans="1:27" x14ac:dyDescent="0.25">
      <c r="A22" s="92" t="s">
        <v>42</v>
      </c>
      <c r="B22" s="93" t="s">
        <v>42</v>
      </c>
      <c r="C22" s="94">
        <v>0.55556000000000005</v>
      </c>
      <c r="D22" s="88" t="b">
        <f t="shared" si="4"/>
        <v>0</v>
      </c>
      <c r="E22" s="110" t="b">
        <f t="shared" si="12"/>
        <v>0</v>
      </c>
      <c r="F22" s="101" t="b">
        <f t="shared" si="5"/>
        <v>0</v>
      </c>
      <c r="H22" s="92" t="s">
        <v>42</v>
      </c>
      <c r="I22" s="93" t="s">
        <v>42</v>
      </c>
      <c r="J22" s="94">
        <v>0.42857000000000001</v>
      </c>
      <c r="K22" s="88" t="b">
        <f t="shared" si="6"/>
        <v>0</v>
      </c>
      <c r="L22" s="110" t="b">
        <f t="shared" si="13"/>
        <v>0</v>
      </c>
      <c r="M22" s="101" t="b">
        <f t="shared" si="7"/>
        <v>1</v>
      </c>
      <c r="O22" s="92" t="s">
        <v>42</v>
      </c>
      <c r="P22" s="93" t="s">
        <v>42</v>
      </c>
      <c r="Q22" s="94">
        <v>0.5</v>
      </c>
      <c r="R22" s="88" t="b">
        <f t="shared" si="8"/>
        <v>0</v>
      </c>
      <c r="S22" s="110" t="b">
        <f t="shared" si="14"/>
        <v>0</v>
      </c>
      <c r="T22" s="101" t="b">
        <f t="shared" si="9"/>
        <v>0</v>
      </c>
      <c r="V22" s="92" t="s">
        <v>42</v>
      </c>
      <c r="W22" s="93" t="s">
        <v>42</v>
      </c>
      <c r="X22" s="94">
        <v>1</v>
      </c>
      <c r="Y22" s="88" t="b">
        <f t="shared" si="10"/>
        <v>0</v>
      </c>
      <c r="Z22" s="110" t="b">
        <f t="shared" si="15"/>
        <v>0</v>
      </c>
      <c r="AA22" s="101" t="b">
        <f t="shared" si="11"/>
        <v>0</v>
      </c>
    </row>
    <row r="23" spans="1:27" x14ac:dyDescent="0.25">
      <c r="A23" s="92" t="s">
        <v>42</v>
      </c>
      <c r="B23" s="93" t="s">
        <v>42</v>
      </c>
      <c r="C23" s="94">
        <v>0.625</v>
      </c>
      <c r="D23" s="88" t="b">
        <f t="shared" si="4"/>
        <v>0</v>
      </c>
      <c r="E23" s="110" t="b">
        <f t="shared" si="12"/>
        <v>0</v>
      </c>
      <c r="F23" s="101" t="b">
        <f t="shared" si="5"/>
        <v>0</v>
      </c>
      <c r="H23" s="92" t="s">
        <v>42</v>
      </c>
      <c r="I23" s="93" t="s">
        <v>42</v>
      </c>
      <c r="J23" s="94">
        <v>0.375</v>
      </c>
      <c r="K23" s="88" t="b">
        <f t="shared" si="6"/>
        <v>0</v>
      </c>
      <c r="L23" s="110" t="b">
        <f t="shared" si="13"/>
        <v>0</v>
      </c>
      <c r="M23" s="101" t="b">
        <f t="shared" si="7"/>
        <v>1</v>
      </c>
      <c r="O23" s="92" t="s">
        <v>42</v>
      </c>
      <c r="P23" s="93" t="s">
        <v>42</v>
      </c>
      <c r="Q23" s="94">
        <v>0.57142999999999999</v>
      </c>
      <c r="R23" s="88" t="b">
        <f t="shared" si="8"/>
        <v>0</v>
      </c>
      <c r="S23" s="110" t="b">
        <f t="shared" si="14"/>
        <v>0</v>
      </c>
      <c r="T23" s="101" t="b">
        <f t="shared" si="9"/>
        <v>0</v>
      </c>
      <c r="V23" s="92" t="s">
        <v>42</v>
      </c>
      <c r="W23" s="93" t="s">
        <v>42</v>
      </c>
      <c r="X23" s="94">
        <v>0.8</v>
      </c>
      <c r="Y23" s="88" t="b">
        <f t="shared" si="10"/>
        <v>0</v>
      </c>
      <c r="Z23" s="110" t="b">
        <f t="shared" si="15"/>
        <v>0</v>
      </c>
      <c r="AA23" s="101" t="b">
        <f t="shared" si="11"/>
        <v>0</v>
      </c>
    </row>
    <row r="24" spans="1:27" x14ac:dyDescent="0.25">
      <c r="A24" s="92" t="s">
        <v>42</v>
      </c>
      <c r="B24" s="93" t="s">
        <v>42</v>
      </c>
      <c r="C24" s="94">
        <v>0.71428999999999998</v>
      </c>
      <c r="D24" s="88" t="b">
        <f t="shared" si="4"/>
        <v>0</v>
      </c>
      <c r="E24" s="110" t="b">
        <f t="shared" si="12"/>
        <v>0</v>
      </c>
      <c r="F24" s="101" t="b">
        <f t="shared" si="5"/>
        <v>0</v>
      </c>
      <c r="H24" s="92" t="s">
        <v>42</v>
      </c>
      <c r="I24" s="93" t="s">
        <v>42</v>
      </c>
      <c r="J24" s="94">
        <v>0.42857000000000001</v>
      </c>
      <c r="K24" s="88" t="b">
        <f t="shared" si="6"/>
        <v>0</v>
      </c>
      <c r="L24" s="110" t="b">
        <f t="shared" si="13"/>
        <v>0</v>
      </c>
      <c r="M24" s="101" t="b">
        <f t="shared" si="7"/>
        <v>1</v>
      </c>
      <c r="O24" s="92" t="s">
        <v>42</v>
      </c>
      <c r="P24" s="93" t="s">
        <v>42</v>
      </c>
      <c r="Q24" s="94">
        <v>0.66666999999999998</v>
      </c>
      <c r="R24" s="88" t="b">
        <f t="shared" si="8"/>
        <v>0</v>
      </c>
      <c r="S24" s="110" t="b">
        <f t="shared" si="14"/>
        <v>0</v>
      </c>
      <c r="T24" s="101" t="b">
        <f t="shared" si="9"/>
        <v>0</v>
      </c>
      <c r="V24" s="92" t="s">
        <v>42</v>
      </c>
      <c r="W24" s="93" t="s">
        <v>42</v>
      </c>
      <c r="X24" s="94">
        <v>1</v>
      </c>
      <c r="Y24" s="88" t="b">
        <f t="shared" si="10"/>
        <v>0</v>
      </c>
      <c r="Z24" s="110" t="b">
        <f t="shared" si="15"/>
        <v>0</v>
      </c>
      <c r="AA24" s="101" t="b">
        <f t="shared" si="11"/>
        <v>0</v>
      </c>
    </row>
    <row r="25" spans="1:27" x14ac:dyDescent="0.25">
      <c r="A25" s="92" t="s">
        <v>42</v>
      </c>
      <c r="B25" s="93" t="s">
        <v>42</v>
      </c>
      <c r="C25" s="94">
        <v>0.83333000000000002</v>
      </c>
      <c r="D25" s="88" t="b">
        <f t="shared" si="4"/>
        <v>0</v>
      </c>
      <c r="E25" s="110" t="b">
        <f t="shared" si="12"/>
        <v>0</v>
      </c>
      <c r="F25" s="101" t="b">
        <f t="shared" si="5"/>
        <v>0</v>
      </c>
      <c r="H25" s="92" t="s">
        <v>42</v>
      </c>
      <c r="I25" s="93" t="s">
        <v>42</v>
      </c>
      <c r="J25" s="94">
        <v>0.375</v>
      </c>
      <c r="K25" s="88" t="b">
        <f t="shared" si="6"/>
        <v>0</v>
      </c>
      <c r="L25" s="110" t="b">
        <f t="shared" si="13"/>
        <v>0</v>
      </c>
      <c r="M25" s="101" t="b">
        <f t="shared" si="7"/>
        <v>1</v>
      </c>
      <c r="O25" s="92" t="s">
        <v>42</v>
      </c>
      <c r="P25" s="93" t="s">
        <v>42</v>
      </c>
      <c r="Q25" s="94">
        <v>1</v>
      </c>
      <c r="R25" s="88" t="b">
        <f t="shared" si="8"/>
        <v>0</v>
      </c>
      <c r="S25" s="110" t="b">
        <f t="shared" si="14"/>
        <v>0</v>
      </c>
      <c r="T25" s="101" t="b">
        <f t="shared" si="9"/>
        <v>0</v>
      </c>
      <c r="V25" s="92" t="s">
        <v>42</v>
      </c>
      <c r="W25" s="93" t="s">
        <v>42</v>
      </c>
      <c r="X25" s="94">
        <v>1.3332999999999999</v>
      </c>
      <c r="Y25" s="88" t="b">
        <f t="shared" si="10"/>
        <v>0</v>
      </c>
      <c r="Z25" s="110" t="b">
        <f t="shared" si="15"/>
        <v>0</v>
      </c>
      <c r="AA25" s="101" t="b">
        <f t="shared" si="11"/>
        <v>0</v>
      </c>
    </row>
    <row r="26" spans="1:27" x14ac:dyDescent="0.25">
      <c r="A26" s="92" t="s">
        <v>42</v>
      </c>
      <c r="B26" s="93" t="s">
        <v>42</v>
      </c>
      <c r="C26" s="94">
        <v>0.625</v>
      </c>
      <c r="D26" s="88" t="b">
        <f t="shared" si="4"/>
        <v>0</v>
      </c>
      <c r="E26" s="110" t="b">
        <f t="shared" si="12"/>
        <v>0</v>
      </c>
      <c r="F26" s="101" t="b">
        <f t="shared" si="5"/>
        <v>0</v>
      </c>
      <c r="H26" s="92" t="s">
        <v>42</v>
      </c>
      <c r="I26" s="93" t="s">
        <v>42</v>
      </c>
      <c r="J26" s="94">
        <v>0.33333000000000002</v>
      </c>
      <c r="K26" s="88" t="b">
        <f t="shared" si="6"/>
        <v>0</v>
      </c>
      <c r="L26" s="110" t="b">
        <f t="shared" si="13"/>
        <v>0</v>
      </c>
      <c r="M26" s="101" t="b">
        <f t="shared" si="7"/>
        <v>1</v>
      </c>
      <c r="O26" s="92" t="s">
        <v>42</v>
      </c>
      <c r="P26" s="93" t="s">
        <v>42</v>
      </c>
      <c r="Q26" s="94">
        <v>0.8</v>
      </c>
      <c r="R26" s="88" t="b">
        <f t="shared" si="8"/>
        <v>0</v>
      </c>
      <c r="S26" s="110" t="b">
        <f t="shared" si="14"/>
        <v>0</v>
      </c>
      <c r="T26" s="101" t="b">
        <f t="shared" si="9"/>
        <v>0</v>
      </c>
      <c r="V26" s="92" t="s">
        <v>42</v>
      </c>
      <c r="W26" s="93" t="s">
        <v>42</v>
      </c>
      <c r="X26" s="94">
        <v>1.3332999999999999</v>
      </c>
      <c r="Y26" s="88" t="b">
        <f t="shared" si="10"/>
        <v>0</v>
      </c>
      <c r="Z26" s="110" t="b">
        <f t="shared" si="15"/>
        <v>0</v>
      </c>
      <c r="AA26" s="101" t="b">
        <f t="shared" si="11"/>
        <v>0</v>
      </c>
    </row>
    <row r="27" spans="1:27" ht="15.75" thickBot="1" x14ac:dyDescent="0.3">
      <c r="A27" s="95" t="s">
        <v>42</v>
      </c>
      <c r="B27" s="96" t="s">
        <v>42</v>
      </c>
      <c r="C27" s="97">
        <v>0.55556000000000005</v>
      </c>
      <c r="D27" s="88" t="b">
        <f t="shared" si="4"/>
        <v>0</v>
      </c>
      <c r="E27" s="110" t="b">
        <f t="shared" si="12"/>
        <v>0</v>
      </c>
      <c r="F27" s="101" t="b">
        <f t="shared" si="5"/>
        <v>0</v>
      </c>
      <c r="H27" s="95" t="s">
        <v>42</v>
      </c>
      <c r="I27" s="96" t="s">
        <v>42</v>
      </c>
      <c r="J27" s="97">
        <v>0.33333000000000002</v>
      </c>
      <c r="K27" s="88" t="b">
        <f t="shared" si="6"/>
        <v>0</v>
      </c>
      <c r="L27" s="110" t="b">
        <f t="shared" si="13"/>
        <v>0</v>
      </c>
      <c r="M27" s="101" t="b">
        <f t="shared" si="7"/>
        <v>1</v>
      </c>
      <c r="O27" s="95" t="s">
        <v>42</v>
      </c>
      <c r="P27" s="96" t="s">
        <v>49</v>
      </c>
      <c r="Q27" s="97">
        <v>0.66666999999999998</v>
      </c>
      <c r="R27" s="88" t="b">
        <f t="shared" si="8"/>
        <v>1</v>
      </c>
      <c r="S27" s="110" t="b">
        <f t="shared" si="14"/>
        <v>1</v>
      </c>
      <c r="T27" s="101" t="b">
        <f t="shared" si="9"/>
        <v>0</v>
      </c>
      <c r="V27" s="95" t="s">
        <v>42</v>
      </c>
      <c r="W27" s="96" t="s">
        <v>42</v>
      </c>
      <c r="X27" s="97">
        <v>0.8</v>
      </c>
      <c r="Y27" s="88" t="b">
        <f t="shared" si="10"/>
        <v>0</v>
      </c>
      <c r="Z27" s="110" t="b">
        <f t="shared" si="15"/>
        <v>0</v>
      </c>
      <c r="AA27" s="101" t="b">
        <f t="shared" si="11"/>
        <v>0</v>
      </c>
    </row>
    <row r="28" spans="1:27" x14ac:dyDescent="0.25">
      <c r="A28" s="89" t="s">
        <v>43</v>
      </c>
      <c r="B28" s="90" t="s">
        <v>42</v>
      </c>
      <c r="C28" s="91">
        <v>0.55556000000000005</v>
      </c>
      <c r="D28" s="88" t="b">
        <f t="shared" si="4"/>
        <v>1</v>
      </c>
      <c r="E28" s="109" t="b">
        <f t="shared" si="12"/>
        <v>1</v>
      </c>
      <c r="F28" s="102" t="b">
        <f t="shared" si="5"/>
        <v>0</v>
      </c>
      <c r="H28" s="89" t="s">
        <v>43</v>
      </c>
      <c r="I28" s="90" t="s">
        <v>42</v>
      </c>
      <c r="J28" s="91">
        <v>0.27272999999999997</v>
      </c>
      <c r="K28" s="88" t="b">
        <f t="shared" si="6"/>
        <v>1</v>
      </c>
      <c r="L28" s="109" t="b">
        <f t="shared" si="13"/>
        <v>0</v>
      </c>
      <c r="M28" s="102" t="b">
        <f t="shared" si="7"/>
        <v>0</v>
      </c>
      <c r="O28" s="89" t="s">
        <v>43</v>
      </c>
      <c r="P28" s="90" t="s">
        <v>42</v>
      </c>
      <c r="Q28" s="91">
        <v>0.8</v>
      </c>
      <c r="R28" s="88" t="b">
        <f t="shared" si="8"/>
        <v>1</v>
      </c>
      <c r="S28" s="109" t="b">
        <f t="shared" si="14"/>
        <v>1</v>
      </c>
      <c r="T28" s="102" t="b">
        <f t="shared" si="9"/>
        <v>0</v>
      </c>
      <c r="V28" s="89" t="s">
        <v>43</v>
      </c>
      <c r="W28" s="90" t="s">
        <v>42</v>
      </c>
      <c r="X28" s="91">
        <v>1</v>
      </c>
      <c r="Y28" s="88" t="b">
        <f t="shared" si="10"/>
        <v>1</v>
      </c>
      <c r="Z28" s="109" t="b">
        <f t="shared" si="15"/>
        <v>1</v>
      </c>
      <c r="AA28" s="102" t="b">
        <f t="shared" si="11"/>
        <v>0</v>
      </c>
    </row>
    <row r="29" spans="1:27" x14ac:dyDescent="0.25">
      <c r="A29" s="92" t="s">
        <v>43</v>
      </c>
      <c r="B29" s="93" t="s">
        <v>43</v>
      </c>
      <c r="C29" s="94">
        <v>0.83333000000000002</v>
      </c>
      <c r="D29" s="88" t="b">
        <f t="shared" si="4"/>
        <v>0</v>
      </c>
      <c r="E29" s="110" t="b">
        <f t="shared" si="12"/>
        <v>0</v>
      </c>
      <c r="F29" s="101" t="b">
        <f t="shared" si="5"/>
        <v>0</v>
      </c>
      <c r="H29" s="92" t="s">
        <v>43</v>
      </c>
      <c r="I29" s="93" t="s">
        <v>43</v>
      </c>
      <c r="J29" s="94">
        <v>0.33333000000000002</v>
      </c>
      <c r="K29" s="88" t="b">
        <f t="shared" si="6"/>
        <v>0</v>
      </c>
      <c r="L29" s="110" t="b">
        <f t="shared" si="13"/>
        <v>0</v>
      </c>
      <c r="M29" s="101" t="b">
        <f t="shared" si="7"/>
        <v>1</v>
      </c>
      <c r="O29" s="92" t="s">
        <v>43</v>
      </c>
      <c r="P29" s="93" t="s">
        <v>43</v>
      </c>
      <c r="Q29" s="94">
        <v>0.8</v>
      </c>
      <c r="R29" s="88" t="b">
        <f t="shared" si="8"/>
        <v>0</v>
      </c>
      <c r="S29" s="110" t="b">
        <f t="shared" si="14"/>
        <v>0</v>
      </c>
      <c r="T29" s="101" t="b">
        <f t="shared" si="9"/>
        <v>0</v>
      </c>
      <c r="V29" s="92" t="s">
        <v>43</v>
      </c>
      <c r="W29" s="93" t="s">
        <v>43</v>
      </c>
      <c r="X29" s="94">
        <v>1</v>
      </c>
      <c r="Y29" s="88" t="b">
        <f t="shared" si="10"/>
        <v>0</v>
      </c>
      <c r="Z29" s="110" t="b">
        <f t="shared" si="15"/>
        <v>0</v>
      </c>
      <c r="AA29" s="101" t="b">
        <f t="shared" si="11"/>
        <v>0</v>
      </c>
    </row>
    <row r="30" spans="1:27" x14ac:dyDescent="0.25">
      <c r="A30" s="92" t="s">
        <v>43</v>
      </c>
      <c r="B30" s="93" t="s">
        <v>42</v>
      </c>
      <c r="C30" s="94">
        <v>0.45455000000000001</v>
      </c>
      <c r="D30" s="88" t="b">
        <f t="shared" si="4"/>
        <v>1</v>
      </c>
      <c r="E30" s="110" t="b">
        <f t="shared" si="12"/>
        <v>0</v>
      </c>
      <c r="F30" s="101" t="b">
        <f t="shared" si="5"/>
        <v>0</v>
      </c>
      <c r="H30" s="92" t="s">
        <v>43</v>
      </c>
      <c r="I30" s="93" t="s">
        <v>42</v>
      </c>
      <c r="J30" s="94">
        <v>0.25</v>
      </c>
      <c r="K30" s="88" t="b">
        <f t="shared" si="6"/>
        <v>1</v>
      </c>
      <c r="L30" s="110" t="b">
        <f t="shared" si="13"/>
        <v>0</v>
      </c>
      <c r="M30" s="101" t="b">
        <f t="shared" si="7"/>
        <v>0</v>
      </c>
      <c r="O30" s="92" t="s">
        <v>43</v>
      </c>
      <c r="P30" s="93" t="s">
        <v>42</v>
      </c>
      <c r="Q30" s="94">
        <v>0.8</v>
      </c>
      <c r="R30" s="88" t="b">
        <f t="shared" si="8"/>
        <v>1</v>
      </c>
      <c r="S30" s="110" t="b">
        <f t="shared" si="14"/>
        <v>1</v>
      </c>
      <c r="T30" s="101" t="b">
        <f t="shared" si="9"/>
        <v>0</v>
      </c>
      <c r="V30" s="92" t="s">
        <v>43</v>
      </c>
      <c r="W30" s="93" t="s">
        <v>42</v>
      </c>
      <c r="X30" s="94">
        <v>1</v>
      </c>
      <c r="Y30" s="88" t="b">
        <f t="shared" si="10"/>
        <v>1</v>
      </c>
      <c r="Z30" s="110" t="b">
        <f t="shared" si="15"/>
        <v>1</v>
      </c>
      <c r="AA30" s="101" t="b">
        <f t="shared" si="11"/>
        <v>0</v>
      </c>
    </row>
    <row r="31" spans="1:27" x14ac:dyDescent="0.25">
      <c r="A31" s="92" t="s">
        <v>43</v>
      </c>
      <c r="B31" s="93" t="s">
        <v>43</v>
      </c>
      <c r="C31" s="94">
        <v>0.55556000000000005</v>
      </c>
      <c r="D31" s="88" t="b">
        <f t="shared" si="4"/>
        <v>0</v>
      </c>
      <c r="E31" s="110" t="b">
        <f t="shared" si="12"/>
        <v>0</v>
      </c>
      <c r="F31" s="101" t="b">
        <f t="shared" si="5"/>
        <v>0</v>
      </c>
      <c r="H31" s="92" t="s">
        <v>43</v>
      </c>
      <c r="I31" s="93" t="s">
        <v>43</v>
      </c>
      <c r="J31" s="94">
        <v>0.27272999999999997</v>
      </c>
      <c r="K31" s="88" t="b">
        <f t="shared" si="6"/>
        <v>0</v>
      </c>
      <c r="L31" s="110" t="b">
        <f t="shared" si="13"/>
        <v>0</v>
      </c>
      <c r="M31" s="101" t="b">
        <f t="shared" si="7"/>
        <v>1</v>
      </c>
      <c r="O31" s="92" t="s">
        <v>43</v>
      </c>
      <c r="P31" s="93" t="s">
        <v>43</v>
      </c>
      <c r="Q31" s="94">
        <v>0.5</v>
      </c>
      <c r="R31" s="88" t="b">
        <f t="shared" si="8"/>
        <v>0</v>
      </c>
      <c r="S31" s="110" t="b">
        <f t="shared" si="14"/>
        <v>0</v>
      </c>
      <c r="T31" s="101" t="b">
        <f t="shared" si="9"/>
        <v>0</v>
      </c>
      <c r="V31" s="92" t="s">
        <v>43</v>
      </c>
      <c r="W31" s="93" t="s">
        <v>43</v>
      </c>
      <c r="X31" s="94">
        <v>0.8</v>
      </c>
      <c r="Y31" s="88" t="b">
        <f t="shared" si="10"/>
        <v>0</v>
      </c>
      <c r="Z31" s="110" t="b">
        <f t="shared" si="15"/>
        <v>0</v>
      </c>
      <c r="AA31" s="101" t="b">
        <f t="shared" si="11"/>
        <v>0</v>
      </c>
    </row>
    <row r="32" spans="1:27" x14ac:dyDescent="0.25">
      <c r="A32" s="92" t="s">
        <v>43</v>
      </c>
      <c r="B32" s="93" t="s">
        <v>43</v>
      </c>
      <c r="C32" s="94">
        <v>0.45455000000000001</v>
      </c>
      <c r="D32" s="88" t="b">
        <f t="shared" si="4"/>
        <v>0</v>
      </c>
      <c r="E32" s="110" t="b">
        <f t="shared" si="12"/>
        <v>0</v>
      </c>
      <c r="F32" s="101" t="b">
        <f t="shared" si="5"/>
        <v>1</v>
      </c>
      <c r="H32" s="92" t="s">
        <v>43</v>
      </c>
      <c r="I32" s="93" t="s">
        <v>43</v>
      </c>
      <c r="J32" s="94">
        <v>0.27272999999999997</v>
      </c>
      <c r="K32" s="88" t="b">
        <f t="shared" si="6"/>
        <v>0</v>
      </c>
      <c r="L32" s="110" t="b">
        <f t="shared" si="13"/>
        <v>0</v>
      </c>
      <c r="M32" s="101" t="b">
        <f t="shared" si="7"/>
        <v>1</v>
      </c>
      <c r="O32" s="92" t="s">
        <v>43</v>
      </c>
      <c r="P32" s="93" t="s">
        <v>43</v>
      </c>
      <c r="Q32" s="94">
        <v>0.4</v>
      </c>
      <c r="R32" s="88" t="b">
        <f t="shared" si="8"/>
        <v>0</v>
      </c>
      <c r="S32" s="110" t="b">
        <f t="shared" si="14"/>
        <v>0</v>
      </c>
      <c r="T32" s="101" t="b">
        <f t="shared" si="9"/>
        <v>1</v>
      </c>
      <c r="V32" s="92" t="s">
        <v>43</v>
      </c>
      <c r="W32" s="93" t="s">
        <v>43</v>
      </c>
      <c r="X32" s="94">
        <v>0.57142999999999999</v>
      </c>
      <c r="Y32" s="88" t="b">
        <f t="shared" si="10"/>
        <v>0</v>
      </c>
      <c r="Z32" s="110" t="b">
        <f t="shared" si="15"/>
        <v>0</v>
      </c>
      <c r="AA32" s="101" t="b">
        <f t="shared" si="11"/>
        <v>0</v>
      </c>
    </row>
    <row r="33" spans="1:27" x14ac:dyDescent="0.25">
      <c r="A33" s="92" t="s">
        <v>43</v>
      </c>
      <c r="B33" s="93" t="s">
        <v>43</v>
      </c>
      <c r="C33" s="94">
        <v>0.55556000000000005</v>
      </c>
      <c r="D33" s="88" t="b">
        <f t="shared" si="4"/>
        <v>0</v>
      </c>
      <c r="E33" s="110" t="b">
        <f t="shared" si="12"/>
        <v>0</v>
      </c>
      <c r="F33" s="101" t="b">
        <f t="shared" si="5"/>
        <v>0</v>
      </c>
      <c r="H33" s="92" t="s">
        <v>43</v>
      </c>
      <c r="I33" s="93" t="s">
        <v>43</v>
      </c>
      <c r="J33" s="94">
        <v>0.27272999999999997</v>
      </c>
      <c r="K33" s="88" t="b">
        <f t="shared" si="6"/>
        <v>0</v>
      </c>
      <c r="L33" s="110" t="b">
        <f t="shared" si="13"/>
        <v>0</v>
      </c>
      <c r="M33" s="101" t="b">
        <f t="shared" si="7"/>
        <v>1</v>
      </c>
      <c r="O33" s="92" t="s">
        <v>43</v>
      </c>
      <c r="P33" s="93" t="s">
        <v>42</v>
      </c>
      <c r="Q33" s="94">
        <v>0.66666999999999998</v>
      </c>
      <c r="R33" s="88" t="b">
        <f t="shared" si="8"/>
        <v>1</v>
      </c>
      <c r="S33" s="110" t="b">
        <f t="shared" si="14"/>
        <v>1</v>
      </c>
      <c r="T33" s="101" t="b">
        <f t="shared" si="9"/>
        <v>0</v>
      </c>
      <c r="V33" s="92" t="s">
        <v>43</v>
      </c>
      <c r="W33" s="93" t="s">
        <v>42</v>
      </c>
      <c r="X33" s="94">
        <v>0.8</v>
      </c>
      <c r="Y33" s="88" t="b">
        <f t="shared" si="10"/>
        <v>1</v>
      </c>
      <c r="Z33" s="110" t="b">
        <f t="shared" si="15"/>
        <v>1</v>
      </c>
      <c r="AA33" s="101" t="b">
        <f t="shared" si="11"/>
        <v>0</v>
      </c>
    </row>
    <row r="34" spans="1:27" x14ac:dyDescent="0.25">
      <c r="A34" s="92" t="s">
        <v>43</v>
      </c>
      <c r="B34" s="93" t="s">
        <v>42</v>
      </c>
      <c r="C34" s="94">
        <v>0.41666999999999998</v>
      </c>
      <c r="D34" s="88" t="b">
        <f t="shared" si="4"/>
        <v>1</v>
      </c>
      <c r="E34" s="110" t="b">
        <f t="shared" si="12"/>
        <v>0</v>
      </c>
      <c r="F34" s="101" t="b">
        <f t="shared" si="5"/>
        <v>0</v>
      </c>
      <c r="H34" s="92" t="s">
        <v>43</v>
      </c>
      <c r="I34" s="93" t="s">
        <v>43</v>
      </c>
      <c r="J34" s="94">
        <v>0.27272999999999997</v>
      </c>
      <c r="K34" s="88" t="b">
        <f t="shared" si="6"/>
        <v>0</v>
      </c>
      <c r="L34" s="110" t="b">
        <f t="shared" si="13"/>
        <v>0</v>
      </c>
      <c r="M34" s="101" t="b">
        <f t="shared" si="7"/>
        <v>1</v>
      </c>
      <c r="O34" s="92" t="s">
        <v>43</v>
      </c>
      <c r="P34" s="93" t="s">
        <v>42</v>
      </c>
      <c r="Q34" s="94">
        <v>0.5</v>
      </c>
      <c r="R34" s="88" t="b">
        <f t="shared" si="8"/>
        <v>1</v>
      </c>
      <c r="S34" s="110" t="b">
        <f t="shared" si="14"/>
        <v>0</v>
      </c>
      <c r="T34" s="101" t="b">
        <f t="shared" si="9"/>
        <v>0</v>
      </c>
      <c r="V34" s="92" t="s">
        <v>43</v>
      </c>
      <c r="W34" s="93" t="s">
        <v>42</v>
      </c>
      <c r="X34" s="94">
        <v>0.8</v>
      </c>
      <c r="Y34" s="88" t="b">
        <f t="shared" si="10"/>
        <v>1</v>
      </c>
      <c r="Z34" s="110" t="b">
        <f t="shared" si="15"/>
        <v>1</v>
      </c>
      <c r="AA34" s="101" t="b">
        <f t="shared" si="11"/>
        <v>0</v>
      </c>
    </row>
    <row r="35" spans="1:27" x14ac:dyDescent="0.25">
      <c r="A35" s="92" t="s">
        <v>43</v>
      </c>
      <c r="B35" s="93" t="s">
        <v>43</v>
      </c>
      <c r="C35" s="94">
        <v>0.83333000000000002</v>
      </c>
      <c r="D35" s="88" t="b">
        <f t="shared" si="4"/>
        <v>0</v>
      </c>
      <c r="E35" s="110" t="b">
        <f t="shared" si="12"/>
        <v>0</v>
      </c>
      <c r="F35" s="101" t="b">
        <f t="shared" si="5"/>
        <v>0</v>
      </c>
      <c r="H35" s="92" t="s">
        <v>43</v>
      </c>
      <c r="I35" s="93" t="s">
        <v>43</v>
      </c>
      <c r="J35" s="94">
        <v>0.3</v>
      </c>
      <c r="K35" s="88" t="b">
        <f t="shared" si="6"/>
        <v>0</v>
      </c>
      <c r="L35" s="110" t="b">
        <f t="shared" si="13"/>
        <v>0</v>
      </c>
      <c r="M35" s="101" t="b">
        <f t="shared" si="7"/>
        <v>1</v>
      </c>
      <c r="O35" s="92" t="s">
        <v>43</v>
      </c>
      <c r="P35" s="93" t="s">
        <v>43</v>
      </c>
      <c r="Q35" s="94">
        <v>0.8</v>
      </c>
      <c r="R35" s="88" t="b">
        <f t="shared" si="8"/>
        <v>0</v>
      </c>
      <c r="S35" s="110" t="b">
        <f t="shared" si="14"/>
        <v>0</v>
      </c>
      <c r="T35" s="101" t="b">
        <f t="shared" si="9"/>
        <v>0</v>
      </c>
      <c r="V35" s="92" t="s">
        <v>43</v>
      </c>
      <c r="W35" s="93" t="s">
        <v>43</v>
      </c>
      <c r="X35" s="94">
        <v>1</v>
      </c>
      <c r="Y35" s="88" t="b">
        <f t="shared" si="10"/>
        <v>0</v>
      </c>
      <c r="Z35" s="110" t="b">
        <f t="shared" si="15"/>
        <v>0</v>
      </c>
      <c r="AA35" s="101" t="b">
        <f t="shared" si="11"/>
        <v>0</v>
      </c>
    </row>
    <row r="36" spans="1:27" x14ac:dyDescent="0.25">
      <c r="A36" s="92" t="s">
        <v>43</v>
      </c>
      <c r="B36" s="93" t="s">
        <v>43</v>
      </c>
      <c r="C36" s="94">
        <v>0.71428999999999998</v>
      </c>
      <c r="D36" s="88" t="b">
        <f t="shared" si="4"/>
        <v>0</v>
      </c>
      <c r="E36" s="110" t="b">
        <f t="shared" si="12"/>
        <v>0</v>
      </c>
      <c r="F36" s="101" t="b">
        <f t="shared" si="5"/>
        <v>0</v>
      </c>
      <c r="H36" s="92" t="s">
        <v>43</v>
      </c>
      <c r="I36" s="93" t="s">
        <v>43</v>
      </c>
      <c r="J36" s="94">
        <v>0.27272999999999997</v>
      </c>
      <c r="K36" s="88" t="b">
        <f t="shared" si="6"/>
        <v>0</v>
      </c>
      <c r="L36" s="110" t="b">
        <f t="shared" si="13"/>
        <v>0</v>
      </c>
      <c r="M36" s="101" t="b">
        <f t="shared" si="7"/>
        <v>1</v>
      </c>
      <c r="O36" s="92" t="s">
        <v>43</v>
      </c>
      <c r="P36" s="93" t="s">
        <v>43</v>
      </c>
      <c r="Q36" s="94">
        <v>1</v>
      </c>
      <c r="R36" s="88" t="b">
        <f t="shared" si="8"/>
        <v>0</v>
      </c>
      <c r="S36" s="110" t="b">
        <f t="shared" si="14"/>
        <v>0</v>
      </c>
      <c r="T36" s="101" t="b">
        <f t="shared" si="9"/>
        <v>0</v>
      </c>
      <c r="V36" s="92" t="s">
        <v>43</v>
      </c>
      <c r="W36" s="93" t="s">
        <v>43</v>
      </c>
      <c r="X36" s="94">
        <v>1.3332999999999999</v>
      </c>
      <c r="Y36" s="88" t="b">
        <f t="shared" si="10"/>
        <v>0</v>
      </c>
      <c r="Z36" s="110" t="b">
        <f t="shared" si="15"/>
        <v>0</v>
      </c>
      <c r="AA36" s="101" t="b">
        <f t="shared" si="11"/>
        <v>0</v>
      </c>
    </row>
    <row r="37" spans="1:27" ht="15.75" thickBot="1" x14ac:dyDescent="0.3">
      <c r="A37" s="95" t="s">
        <v>43</v>
      </c>
      <c r="B37" s="96" t="s">
        <v>42</v>
      </c>
      <c r="C37" s="97">
        <v>0.625</v>
      </c>
      <c r="D37" s="88" t="b">
        <f t="shared" si="4"/>
        <v>1</v>
      </c>
      <c r="E37" s="111" t="b">
        <f t="shared" si="12"/>
        <v>1</v>
      </c>
      <c r="F37" s="103" t="b">
        <f t="shared" si="5"/>
        <v>0</v>
      </c>
      <c r="H37" s="95" t="s">
        <v>43</v>
      </c>
      <c r="I37" s="96" t="s">
        <v>42</v>
      </c>
      <c r="J37" s="97">
        <v>0.3</v>
      </c>
      <c r="K37" s="88" t="b">
        <f t="shared" si="6"/>
        <v>1</v>
      </c>
      <c r="L37" s="111" t="b">
        <f t="shared" si="13"/>
        <v>0</v>
      </c>
      <c r="M37" s="103" t="b">
        <f t="shared" si="7"/>
        <v>0</v>
      </c>
      <c r="O37" s="95" t="s">
        <v>43</v>
      </c>
      <c r="P37" s="96" t="s">
        <v>42</v>
      </c>
      <c r="Q37" s="97">
        <v>1</v>
      </c>
      <c r="R37" s="88" t="b">
        <f t="shared" si="8"/>
        <v>1</v>
      </c>
      <c r="S37" s="111" t="b">
        <f t="shared" si="14"/>
        <v>1</v>
      </c>
      <c r="T37" s="103" t="b">
        <f t="shared" si="9"/>
        <v>0</v>
      </c>
      <c r="V37" s="95" t="s">
        <v>43</v>
      </c>
      <c r="W37" s="96" t="s">
        <v>42</v>
      </c>
      <c r="X37" s="97">
        <v>1.3332999999999999</v>
      </c>
      <c r="Y37" s="88" t="b">
        <f t="shared" si="10"/>
        <v>1</v>
      </c>
      <c r="Z37" s="111" t="b">
        <f t="shared" si="15"/>
        <v>1</v>
      </c>
      <c r="AA37" s="103" t="b">
        <f t="shared" si="11"/>
        <v>0</v>
      </c>
    </row>
    <row r="38" spans="1:27" x14ac:dyDescent="0.25">
      <c r="A38" s="89" t="s">
        <v>41</v>
      </c>
      <c r="B38" s="90" t="s">
        <v>41</v>
      </c>
      <c r="C38" s="91">
        <v>1</v>
      </c>
      <c r="D38" s="88" t="b">
        <f t="shared" si="4"/>
        <v>0</v>
      </c>
      <c r="E38" s="110" t="b">
        <f t="shared" si="12"/>
        <v>0</v>
      </c>
      <c r="F38" s="101" t="b">
        <f t="shared" si="5"/>
        <v>0</v>
      </c>
      <c r="H38" s="89" t="s">
        <v>41</v>
      </c>
      <c r="I38" s="90" t="s">
        <v>41</v>
      </c>
      <c r="J38" s="91">
        <v>0.27272999999999997</v>
      </c>
      <c r="K38" s="88" t="b">
        <f t="shared" si="6"/>
        <v>0</v>
      </c>
      <c r="L38" s="110" t="b">
        <f t="shared" si="13"/>
        <v>0</v>
      </c>
      <c r="M38" s="101" t="b">
        <f t="shared" si="7"/>
        <v>1</v>
      </c>
      <c r="O38" s="89" t="s">
        <v>41</v>
      </c>
      <c r="P38" s="90" t="s">
        <v>41</v>
      </c>
      <c r="Q38" s="91">
        <v>1</v>
      </c>
      <c r="R38" s="88" t="b">
        <f t="shared" si="8"/>
        <v>0</v>
      </c>
      <c r="S38" s="110" t="b">
        <f t="shared" si="14"/>
        <v>0</v>
      </c>
      <c r="T38" s="101" t="b">
        <f t="shared" si="9"/>
        <v>0</v>
      </c>
      <c r="V38" s="89" t="s">
        <v>41</v>
      </c>
      <c r="W38" s="90" t="s">
        <v>41</v>
      </c>
      <c r="X38" s="91">
        <v>1.3332999999999999</v>
      </c>
      <c r="Y38" s="88" t="b">
        <f t="shared" si="10"/>
        <v>0</v>
      </c>
      <c r="Z38" s="110" t="b">
        <f t="shared" si="15"/>
        <v>0</v>
      </c>
      <c r="AA38" s="101" t="b">
        <f t="shared" si="11"/>
        <v>0</v>
      </c>
    </row>
    <row r="39" spans="1:27" x14ac:dyDescent="0.25">
      <c r="A39" s="92" t="s">
        <v>41</v>
      </c>
      <c r="B39" s="93" t="s">
        <v>41</v>
      </c>
      <c r="C39" s="94">
        <v>1</v>
      </c>
      <c r="D39" s="88" t="b">
        <f t="shared" si="4"/>
        <v>0</v>
      </c>
      <c r="E39" s="110" t="b">
        <f t="shared" si="12"/>
        <v>0</v>
      </c>
      <c r="F39" s="101" t="b">
        <f t="shared" si="5"/>
        <v>0</v>
      </c>
      <c r="H39" s="92" t="s">
        <v>41</v>
      </c>
      <c r="I39" s="93" t="s">
        <v>41</v>
      </c>
      <c r="J39" s="94">
        <v>0.27272999999999997</v>
      </c>
      <c r="K39" s="88" t="b">
        <f t="shared" si="6"/>
        <v>0</v>
      </c>
      <c r="L39" s="110" t="b">
        <f t="shared" si="13"/>
        <v>0</v>
      </c>
      <c r="M39" s="101" t="b">
        <f t="shared" si="7"/>
        <v>1</v>
      </c>
      <c r="O39" s="92" t="s">
        <v>41</v>
      </c>
      <c r="P39" s="93" t="s">
        <v>41</v>
      </c>
      <c r="Q39" s="94">
        <v>1</v>
      </c>
      <c r="R39" s="88" t="b">
        <f t="shared" si="8"/>
        <v>0</v>
      </c>
      <c r="S39" s="110" t="b">
        <f t="shared" si="14"/>
        <v>0</v>
      </c>
      <c r="T39" s="101" t="b">
        <f t="shared" si="9"/>
        <v>0</v>
      </c>
      <c r="V39" s="92" t="s">
        <v>41</v>
      </c>
      <c r="W39" s="93" t="s">
        <v>41</v>
      </c>
      <c r="X39" s="94">
        <v>1.3332999999999999</v>
      </c>
      <c r="Y39" s="88" t="b">
        <f t="shared" si="10"/>
        <v>0</v>
      </c>
      <c r="Z39" s="110" t="b">
        <f t="shared" si="15"/>
        <v>0</v>
      </c>
      <c r="AA39" s="101" t="b">
        <f t="shared" si="11"/>
        <v>0</v>
      </c>
    </row>
    <row r="40" spans="1:27" x14ac:dyDescent="0.25">
      <c r="A40" s="92" t="s">
        <v>41</v>
      </c>
      <c r="B40" s="93" t="s">
        <v>41</v>
      </c>
      <c r="C40" s="94">
        <v>1</v>
      </c>
      <c r="D40" s="88" t="b">
        <f t="shared" si="4"/>
        <v>0</v>
      </c>
      <c r="E40" s="110" t="b">
        <f t="shared" si="12"/>
        <v>0</v>
      </c>
      <c r="F40" s="101" t="b">
        <f t="shared" si="5"/>
        <v>0</v>
      </c>
      <c r="H40" s="92" t="s">
        <v>41</v>
      </c>
      <c r="I40" s="93" t="s">
        <v>41</v>
      </c>
      <c r="J40" s="94">
        <v>0.27272999999999997</v>
      </c>
      <c r="K40" s="88" t="b">
        <f t="shared" si="6"/>
        <v>0</v>
      </c>
      <c r="L40" s="110" t="b">
        <f t="shared" si="13"/>
        <v>0</v>
      </c>
      <c r="M40" s="101" t="b">
        <f t="shared" si="7"/>
        <v>1</v>
      </c>
      <c r="O40" s="92" t="s">
        <v>41</v>
      </c>
      <c r="P40" s="93" t="s">
        <v>41</v>
      </c>
      <c r="Q40" s="94">
        <v>1</v>
      </c>
      <c r="R40" s="88" t="b">
        <f t="shared" si="8"/>
        <v>0</v>
      </c>
      <c r="S40" s="110" t="b">
        <f t="shared" si="14"/>
        <v>0</v>
      </c>
      <c r="T40" s="101" t="b">
        <f t="shared" si="9"/>
        <v>0</v>
      </c>
      <c r="V40" s="92" t="s">
        <v>41</v>
      </c>
      <c r="W40" s="93" t="s">
        <v>41</v>
      </c>
      <c r="X40" s="94">
        <v>1.3332999999999999</v>
      </c>
      <c r="Y40" s="88" t="b">
        <f t="shared" si="10"/>
        <v>0</v>
      </c>
      <c r="Z40" s="110" t="b">
        <f t="shared" si="15"/>
        <v>0</v>
      </c>
      <c r="AA40" s="101" t="b">
        <f t="shared" si="11"/>
        <v>0</v>
      </c>
    </row>
    <row r="41" spans="1:27" x14ac:dyDescent="0.25">
      <c r="A41" s="92" t="s">
        <v>41</v>
      </c>
      <c r="B41" s="93" t="s">
        <v>41</v>
      </c>
      <c r="C41" s="94">
        <v>1</v>
      </c>
      <c r="D41" s="88" t="b">
        <f t="shared" si="4"/>
        <v>0</v>
      </c>
      <c r="E41" s="110" t="b">
        <f t="shared" si="12"/>
        <v>0</v>
      </c>
      <c r="F41" s="101" t="b">
        <f t="shared" si="5"/>
        <v>0</v>
      </c>
      <c r="H41" s="92" t="s">
        <v>41</v>
      </c>
      <c r="I41" s="93" t="s">
        <v>41</v>
      </c>
      <c r="J41" s="94">
        <v>0.27272999999999997</v>
      </c>
      <c r="K41" s="88" t="b">
        <f t="shared" si="6"/>
        <v>0</v>
      </c>
      <c r="L41" s="110" t="b">
        <f t="shared" si="13"/>
        <v>0</v>
      </c>
      <c r="M41" s="101" t="b">
        <f t="shared" si="7"/>
        <v>1</v>
      </c>
      <c r="O41" s="92" t="s">
        <v>41</v>
      </c>
      <c r="P41" s="93" t="s">
        <v>41</v>
      </c>
      <c r="Q41" s="94">
        <v>1</v>
      </c>
      <c r="R41" s="88" t="b">
        <f t="shared" si="8"/>
        <v>0</v>
      </c>
      <c r="S41" s="110" t="b">
        <f t="shared" si="14"/>
        <v>0</v>
      </c>
      <c r="T41" s="101" t="b">
        <f t="shared" si="9"/>
        <v>0</v>
      </c>
      <c r="V41" s="92" t="s">
        <v>41</v>
      </c>
      <c r="W41" s="93" t="s">
        <v>41</v>
      </c>
      <c r="X41" s="94">
        <v>1.3332999999999999</v>
      </c>
      <c r="Y41" s="88" t="b">
        <f t="shared" si="10"/>
        <v>0</v>
      </c>
      <c r="Z41" s="110" t="b">
        <f t="shared" si="15"/>
        <v>0</v>
      </c>
      <c r="AA41" s="101" t="b">
        <f t="shared" si="11"/>
        <v>0</v>
      </c>
    </row>
    <row r="42" spans="1:27" x14ac:dyDescent="0.25">
      <c r="A42" s="92" t="s">
        <v>41</v>
      </c>
      <c r="B42" s="93" t="s">
        <v>41</v>
      </c>
      <c r="C42" s="94">
        <v>1</v>
      </c>
      <c r="D42" s="88" t="b">
        <f t="shared" si="4"/>
        <v>0</v>
      </c>
      <c r="E42" s="110" t="b">
        <f t="shared" si="12"/>
        <v>0</v>
      </c>
      <c r="F42" s="101" t="b">
        <f t="shared" si="5"/>
        <v>0</v>
      </c>
      <c r="H42" s="92" t="s">
        <v>41</v>
      </c>
      <c r="I42" s="93" t="s">
        <v>41</v>
      </c>
      <c r="J42" s="94">
        <v>0.27272999999999997</v>
      </c>
      <c r="K42" s="88" t="b">
        <f t="shared" si="6"/>
        <v>0</v>
      </c>
      <c r="L42" s="110" t="b">
        <f t="shared" si="13"/>
        <v>0</v>
      </c>
      <c r="M42" s="101" t="b">
        <f t="shared" si="7"/>
        <v>1</v>
      </c>
      <c r="O42" s="92" t="s">
        <v>41</v>
      </c>
      <c r="P42" s="93" t="s">
        <v>41</v>
      </c>
      <c r="Q42" s="94">
        <v>1</v>
      </c>
      <c r="R42" s="88" t="b">
        <f t="shared" si="8"/>
        <v>0</v>
      </c>
      <c r="S42" s="110" t="b">
        <f t="shared" si="14"/>
        <v>0</v>
      </c>
      <c r="T42" s="101" t="b">
        <f t="shared" si="9"/>
        <v>0</v>
      </c>
      <c r="V42" s="92" t="s">
        <v>41</v>
      </c>
      <c r="W42" s="93" t="s">
        <v>41</v>
      </c>
      <c r="X42" s="94">
        <v>1.3332999999999999</v>
      </c>
      <c r="Y42" s="88" t="b">
        <f t="shared" si="10"/>
        <v>0</v>
      </c>
      <c r="Z42" s="110" t="b">
        <f t="shared" si="15"/>
        <v>0</v>
      </c>
      <c r="AA42" s="101" t="b">
        <f t="shared" si="11"/>
        <v>0</v>
      </c>
    </row>
    <row r="43" spans="1:27" x14ac:dyDescent="0.25">
      <c r="A43" s="92" t="s">
        <v>41</v>
      </c>
      <c r="B43" s="93" t="s">
        <v>41</v>
      </c>
      <c r="C43" s="94">
        <v>0.83333000000000002</v>
      </c>
      <c r="D43" s="88" t="b">
        <f t="shared" si="4"/>
        <v>0</v>
      </c>
      <c r="E43" s="110" t="b">
        <f t="shared" si="12"/>
        <v>0</v>
      </c>
      <c r="F43" s="101" t="b">
        <f t="shared" si="5"/>
        <v>0</v>
      </c>
      <c r="H43" s="92" t="s">
        <v>41</v>
      </c>
      <c r="I43" s="93" t="s">
        <v>41</v>
      </c>
      <c r="J43" s="94">
        <v>0.25</v>
      </c>
      <c r="K43" s="88" t="b">
        <f t="shared" si="6"/>
        <v>0</v>
      </c>
      <c r="L43" s="110" t="b">
        <f t="shared" si="13"/>
        <v>0</v>
      </c>
      <c r="M43" s="101" t="b">
        <f t="shared" si="7"/>
        <v>1</v>
      </c>
      <c r="O43" s="92" t="s">
        <v>41</v>
      </c>
      <c r="P43" s="93" t="s">
        <v>41</v>
      </c>
      <c r="Q43" s="94">
        <v>1</v>
      </c>
      <c r="R43" s="88" t="b">
        <f t="shared" si="8"/>
        <v>0</v>
      </c>
      <c r="S43" s="110" t="b">
        <f t="shared" si="14"/>
        <v>0</v>
      </c>
      <c r="T43" s="101" t="b">
        <f t="shared" si="9"/>
        <v>0</v>
      </c>
      <c r="V43" s="92" t="s">
        <v>41</v>
      </c>
      <c r="W43" s="93" t="s">
        <v>41</v>
      </c>
      <c r="X43" s="94">
        <v>1.3332999999999999</v>
      </c>
      <c r="Y43" s="88" t="b">
        <f t="shared" si="10"/>
        <v>0</v>
      </c>
      <c r="Z43" s="110" t="b">
        <f t="shared" si="15"/>
        <v>0</v>
      </c>
      <c r="AA43" s="101" t="b">
        <f t="shared" si="11"/>
        <v>0</v>
      </c>
    </row>
    <row r="44" spans="1:27" x14ac:dyDescent="0.25">
      <c r="A44" s="92" t="s">
        <v>41</v>
      </c>
      <c r="B44" s="93" t="s">
        <v>41</v>
      </c>
      <c r="C44" s="94">
        <v>1</v>
      </c>
      <c r="D44" s="88" t="b">
        <f t="shared" si="4"/>
        <v>0</v>
      </c>
      <c r="E44" s="110" t="b">
        <f t="shared" si="12"/>
        <v>0</v>
      </c>
      <c r="F44" s="101" t="b">
        <f t="shared" si="5"/>
        <v>0</v>
      </c>
      <c r="H44" s="92" t="s">
        <v>41</v>
      </c>
      <c r="I44" s="93" t="s">
        <v>41</v>
      </c>
      <c r="J44" s="94">
        <v>0.27272999999999997</v>
      </c>
      <c r="K44" s="88" t="b">
        <f t="shared" si="6"/>
        <v>0</v>
      </c>
      <c r="L44" s="110" t="b">
        <f t="shared" si="13"/>
        <v>0</v>
      </c>
      <c r="M44" s="101" t="b">
        <f t="shared" si="7"/>
        <v>1</v>
      </c>
      <c r="O44" s="92" t="s">
        <v>41</v>
      </c>
      <c r="P44" s="93" t="s">
        <v>41</v>
      </c>
      <c r="Q44" s="94">
        <v>1</v>
      </c>
      <c r="R44" s="88" t="b">
        <f t="shared" si="8"/>
        <v>0</v>
      </c>
      <c r="S44" s="110" t="b">
        <f t="shared" si="14"/>
        <v>0</v>
      </c>
      <c r="T44" s="101" t="b">
        <f t="shared" si="9"/>
        <v>0</v>
      </c>
      <c r="V44" s="92" t="s">
        <v>41</v>
      </c>
      <c r="W44" s="93" t="s">
        <v>41</v>
      </c>
      <c r="X44" s="94">
        <v>1.3332999999999999</v>
      </c>
      <c r="Y44" s="88" t="b">
        <f t="shared" si="10"/>
        <v>0</v>
      </c>
      <c r="Z44" s="110" t="b">
        <f t="shared" si="15"/>
        <v>0</v>
      </c>
      <c r="AA44" s="101" t="b">
        <f t="shared" si="11"/>
        <v>0</v>
      </c>
    </row>
    <row r="45" spans="1:27" x14ac:dyDescent="0.25">
      <c r="A45" s="92" t="s">
        <v>41</v>
      </c>
      <c r="B45" s="93" t="s">
        <v>41</v>
      </c>
      <c r="C45" s="94">
        <v>0.625</v>
      </c>
      <c r="D45" s="88" t="b">
        <f t="shared" si="4"/>
        <v>0</v>
      </c>
      <c r="E45" s="110" t="b">
        <f t="shared" si="12"/>
        <v>0</v>
      </c>
      <c r="F45" s="101" t="b">
        <f t="shared" si="5"/>
        <v>0</v>
      </c>
      <c r="H45" s="92" t="s">
        <v>41</v>
      </c>
      <c r="I45" s="93" t="s">
        <v>41</v>
      </c>
      <c r="J45" s="94">
        <v>0.21429000000000001</v>
      </c>
      <c r="K45" s="88" t="b">
        <f t="shared" si="6"/>
        <v>0</v>
      </c>
      <c r="L45" s="110" t="b">
        <f t="shared" si="13"/>
        <v>0</v>
      </c>
      <c r="M45" s="101" t="b">
        <f t="shared" si="7"/>
        <v>1</v>
      </c>
      <c r="O45" s="92" t="s">
        <v>41</v>
      </c>
      <c r="P45" s="93" t="s">
        <v>41</v>
      </c>
      <c r="Q45" s="94">
        <v>1</v>
      </c>
      <c r="R45" s="88" t="b">
        <f t="shared" si="8"/>
        <v>0</v>
      </c>
      <c r="S45" s="110" t="b">
        <f t="shared" si="14"/>
        <v>0</v>
      </c>
      <c r="T45" s="101" t="b">
        <f t="shared" si="9"/>
        <v>0</v>
      </c>
      <c r="V45" s="92" t="s">
        <v>41</v>
      </c>
      <c r="W45" s="93" t="s">
        <v>41</v>
      </c>
      <c r="X45" s="94">
        <v>1.3332999999999999</v>
      </c>
      <c r="Y45" s="88" t="b">
        <f t="shared" si="10"/>
        <v>0</v>
      </c>
      <c r="Z45" s="110" t="b">
        <f t="shared" si="15"/>
        <v>0</v>
      </c>
      <c r="AA45" s="101" t="b">
        <f t="shared" si="11"/>
        <v>0</v>
      </c>
    </row>
    <row r="46" spans="1:27" x14ac:dyDescent="0.25">
      <c r="A46" s="92" t="s">
        <v>41</v>
      </c>
      <c r="B46" s="93" t="s">
        <v>41</v>
      </c>
      <c r="C46" s="94">
        <v>0.625</v>
      </c>
      <c r="D46" s="88" t="b">
        <f t="shared" si="4"/>
        <v>0</v>
      </c>
      <c r="E46" s="110" t="b">
        <f t="shared" si="12"/>
        <v>0</v>
      </c>
      <c r="F46" s="101" t="b">
        <f t="shared" si="5"/>
        <v>0</v>
      </c>
      <c r="H46" s="92" t="s">
        <v>41</v>
      </c>
      <c r="I46" s="93" t="s">
        <v>41</v>
      </c>
      <c r="J46" s="94">
        <v>0.23077</v>
      </c>
      <c r="K46" s="88" t="b">
        <f t="shared" si="6"/>
        <v>0</v>
      </c>
      <c r="L46" s="110" t="b">
        <f t="shared" si="13"/>
        <v>0</v>
      </c>
      <c r="M46" s="101" t="b">
        <f t="shared" si="7"/>
        <v>1</v>
      </c>
      <c r="O46" s="92" t="s">
        <v>41</v>
      </c>
      <c r="P46" s="93" t="s">
        <v>41</v>
      </c>
      <c r="Q46" s="94">
        <v>0.8</v>
      </c>
      <c r="R46" s="88" t="b">
        <f t="shared" si="8"/>
        <v>0</v>
      </c>
      <c r="S46" s="110" t="b">
        <f t="shared" si="14"/>
        <v>0</v>
      </c>
      <c r="T46" s="101" t="b">
        <f t="shared" si="9"/>
        <v>0</v>
      </c>
      <c r="V46" s="92" t="s">
        <v>41</v>
      </c>
      <c r="W46" s="93" t="s">
        <v>41</v>
      </c>
      <c r="X46" s="94">
        <v>1.3332999999999999</v>
      </c>
      <c r="Y46" s="88" t="b">
        <f t="shared" si="10"/>
        <v>0</v>
      </c>
      <c r="Z46" s="110" t="b">
        <f t="shared" si="15"/>
        <v>0</v>
      </c>
      <c r="AA46" s="101" t="b">
        <f t="shared" si="11"/>
        <v>0</v>
      </c>
    </row>
    <row r="47" spans="1:27" ht="15.75" thickBot="1" x14ac:dyDescent="0.3">
      <c r="A47" s="95" t="s">
        <v>41</v>
      </c>
      <c r="B47" s="96" t="s">
        <v>41</v>
      </c>
      <c r="C47" s="97">
        <v>0.71428999999999998</v>
      </c>
      <c r="D47" s="88" t="b">
        <f t="shared" si="4"/>
        <v>0</v>
      </c>
      <c r="E47" s="110" t="b">
        <f t="shared" si="12"/>
        <v>0</v>
      </c>
      <c r="F47" s="101" t="b">
        <f t="shared" si="5"/>
        <v>0</v>
      </c>
      <c r="H47" s="95" t="s">
        <v>41</v>
      </c>
      <c r="I47" s="96" t="s">
        <v>41</v>
      </c>
      <c r="J47" s="97">
        <v>0.23077</v>
      </c>
      <c r="K47" s="88" t="b">
        <f t="shared" si="6"/>
        <v>0</v>
      </c>
      <c r="L47" s="110" t="b">
        <f t="shared" si="13"/>
        <v>0</v>
      </c>
      <c r="M47" s="101" t="b">
        <f t="shared" si="7"/>
        <v>1</v>
      </c>
      <c r="O47" s="95" t="s">
        <v>41</v>
      </c>
      <c r="P47" s="96" t="s">
        <v>41</v>
      </c>
      <c r="Q47" s="97">
        <v>1</v>
      </c>
      <c r="R47" s="88" t="b">
        <f t="shared" si="8"/>
        <v>0</v>
      </c>
      <c r="S47" s="110" t="b">
        <f t="shared" si="14"/>
        <v>0</v>
      </c>
      <c r="T47" s="101" t="b">
        <f t="shared" si="9"/>
        <v>0</v>
      </c>
      <c r="V47" s="95" t="s">
        <v>41</v>
      </c>
      <c r="W47" s="96" t="s">
        <v>41</v>
      </c>
      <c r="X47" s="97">
        <v>1.3332999999999999</v>
      </c>
      <c r="Y47" s="88" t="b">
        <f t="shared" si="10"/>
        <v>0</v>
      </c>
      <c r="Z47" s="110" t="b">
        <f t="shared" si="15"/>
        <v>0</v>
      </c>
      <c r="AA47" s="101" t="b">
        <f t="shared" si="11"/>
        <v>0</v>
      </c>
    </row>
    <row r="48" spans="1:27" x14ac:dyDescent="0.25">
      <c r="A48" s="89" t="s">
        <v>44</v>
      </c>
      <c r="B48" s="90" t="s">
        <v>44</v>
      </c>
      <c r="C48" s="91">
        <v>0.83333000000000002</v>
      </c>
      <c r="D48" s="88" t="b">
        <f t="shared" si="4"/>
        <v>0</v>
      </c>
      <c r="E48" s="109" t="b">
        <f t="shared" si="12"/>
        <v>0</v>
      </c>
      <c r="F48" s="102" t="b">
        <f t="shared" si="5"/>
        <v>0</v>
      </c>
      <c r="H48" s="89" t="s">
        <v>44</v>
      </c>
      <c r="I48" s="90" t="s">
        <v>44</v>
      </c>
      <c r="J48" s="91">
        <v>0.23077</v>
      </c>
      <c r="K48" s="88" t="b">
        <f t="shared" si="6"/>
        <v>0</v>
      </c>
      <c r="L48" s="109" t="b">
        <f t="shared" si="13"/>
        <v>0</v>
      </c>
      <c r="M48" s="102" t="b">
        <f t="shared" si="7"/>
        <v>1</v>
      </c>
      <c r="O48" s="89" t="s">
        <v>44</v>
      </c>
      <c r="P48" s="90" t="s">
        <v>44</v>
      </c>
      <c r="Q48" s="91">
        <v>0.8</v>
      </c>
      <c r="R48" s="88" t="b">
        <f t="shared" si="8"/>
        <v>0</v>
      </c>
      <c r="S48" s="109" t="b">
        <f t="shared" si="14"/>
        <v>0</v>
      </c>
      <c r="T48" s="102" t="b">
        <f t="shared" si="9"/>
        <v>0</v>
      </c>
      <c r="V48" s="89" t="s">
        <v>44</v>
      </c>
      <c r="W48" s="90" t="s">
        <v>44</v>
      </c>
      <c r="X48" s="91">
        <v>1.3332999999999999</v>
      </c>
      <c r="Y48" s="88" t="b">
        <f t="shared" si="10"/>
        <v>0</v>
      </c>
      <c r="Z48" s="109" t="b">
        <f t="shared" si="15"/>
        <v>0</v>
      </c>
      <c r="AA48" s="102" t="b">
        <f t="shared" si="11"/>
        <v>0</v>
      </c>
    </row>
    <row r="49" spans="1:27" x14ac:dyDescent="0.25">
      <c r="A49" s="92" t="s">
        <v>44</v>
      </c>
      <c r="B49" s="93" t="s">
        <v>44</v>
      </c>
      <c r="C49" s="94">
        <v>1</v>
      </c>
      <c r="D49" s="88" t="b">
        <f t="shared" si="4"/>
        <v>0</v>
      </c>
      <c r="E49" s="110" t="b">
        <f t="shared" si="12"/>
        <v>0</v>
      </c>
      <c r="F49" s="101" t="b">
        <f t="shared" si="5"/>
        <v>0</v>
      </c>
      <c r="H49" s="92" t="s">
        <v>44</v>
      </c>
      <c r="I49" s="93" t="s">
        <v>44</v>
      </c>
      <c r="J49" s="94">
        <v>0.23077</v>
      </c>
      <c r="K49" s="88" t="b">
        <f t="shared" si="6"/>
        <v>0</v>
      </c>
      <c r="L49" s="110" t="b">
        <f t="shared" si="13"/>
        <v>0</v>
      </c>
      <c r="M49" s="101" t="b">
        <f t="shared" si="7"/>
        <v>1</v>
      </c>
      <c r="O49" s="92" t="s">
        <v>44</v>
      </c>
      <c r="P49" s="93" t="s">
        <v>44</v>
      </c>
      <c r="Q49" s="94">
        <v>1</v>
      </c>
      <c r="R49" s="88" t="b">
        <f t="shared" si="8"/>
        <v>0</v>
      </c>
      <c r="S49" s="110" t="b">
        <f t="shared" si="14"/>
        <v>0</v>
      </c>
      <c r="T49" s="101" t="b">
        <f t="shared" si="9"/>
        <v>0</v>
      </c>
      <c r="V49" s="92" t="s">
        <v>44</v>
      </c>
      <c r="W49" s="93" t="s">
        <v>44</v>
      </c>
      <c r="X49" s="94">
        <v>1.3332999999999999</v>
      </c>
      <c r="Y49" s="88" t="b">
        <f t="shared" si="10"/>
        <v>0</v>
      </c>
      <c r="Z49" s="110" t="b">
        <f t="shared" si="15"/>
        <v>0</v>
      </c>
      <c r="AA49" s="101" t="b">
        <f t="shared" si="11"/>
        <v>0</v>
      </c>
    </row>
    <row r="50" spans="1:27" x14ac:dyDescent="0.25">
      <c r="A50" s="92" t="s">
        <v>44</v>
      </c>
      <c r="B50" s="93" t="s">
        <v>44</v>
      </c>
      <c r="C50" s="94">
        <v>1</v>
      </c>
      <c r="D50" s="88" t="b">
        <f t="shared" si="4"/>
        <v>0</v>
      </c>
      <c r="E50" s="110" t="b">
        <f t="shared" si="12"/>
        <v>0</v>
      </c>
      <c r="F50" s="101" t="b">
        <f t="shared" si="5"/>
        <v>0</v>
      </c>
      <c r="H50" s="92" t="s">
        <v>44</v>
      </c>
      <c r="I50" s="93" t="s">
        <v>44</v>
      </c>
      <c r="J50" s="94">
        <v>0.23077</v>
      </c>
      <c r="K50" s="88" t="b">
        <f t="shared" si="6"/>
        <v>0</v>
      </c>
      <c r="L50" s="110" t="b">
        <f t="shared" si="13"/>
        <v>0</v>
      </c>
      <c r="M50" s="101" t="b">
        <f t="shared" si="7"/>
        <v>1</v>
      </c>
      <c r="O50" s="92" t="s">
        <v>44</v>
      </c>
      <c r="P50" s="93" t="s">
        <v>44</v>
      </c>
      <c r="Q50" s="94">
        <v>1</v>
      </c>
      <c r="R50" s="88" t="b">
        <f t="shared" si="8"/>
        <v>0</v>
      </c>
      <c r="S50" s="110" t="b">
        <f t="shared" si="14"/>
        <v>0</v>
      </c>
      <c r="T50" s="101" t="b">
        <f t="shared" si="9"/>
        <v>0</v>
      </c>
      <c r="V50" s="92" t="s">
        <v>44</v>
      </c>
      <c r="W50" s="93" t="s">
        <v>44</v>
      </c>
      <c r="X50" s="94">
        <v>1.3332999999999999</v>
      </c>
      <c r="Y50" s="88" t="b">
        <f t="shared" si="10"/>
        <v>0</v>
      </c>
      <c r="Z50" s="110" t="b">
        <f t="shared" si="15"/>
        <v>0</v>
      </c>
      <c r="AA50" s="101" t="b">
        <f t="shared" si="11"/>
        <v>0</v>
      </c>
    </row>
    <row r="51" spans="1:27" x14ac:dyDescent="0.25">
      <c r="A51" s="92" t="s">
        <v>44</v>
      </c>
      <c r="B51" s="93" t="s">
        <v>44</v>
      </c>
      <c r="C51" s="94">
        <v>0.83333000000000002</v>
      </c>
      <c r="D51" s="88" t="b">
        <f t="shared" si="4"/>
        <v>0</v>
      </c>
      <c r="E51" s="110" t="b">
        <f t="shared" si="12"/>
        <v>0</v>
      </c>
      <c r="F51" s="101" t="b">
        <f t="shared" si="5"/>
        <v>0</v>
      </c>
      <c r="H51" s="92" t="s">
        <v>44</v>
      </c>
      <c r="I51" s="93" t="s">
        <v>44</v>
      </c>
      <c r="J51" s="94">
        <v>0.23077</v>
      </c>
      <c r="K51" s="88" t="b">
        <f t="shared" si="6"/>
        <v>0</v>
      </c>
      <c r="L51" s="110" t="b">
        <f t="shared" si="13"/>
        <v>0</v>
      </c>
      <c r="M51" s="101" t="b">
        <f t="shared" si="7"/>
        <v>1</v>
      </c>
      <c r="O51" s="92" t="s">
        <v>44</v>
      </c>
      <c r="P51" s="93" t="s">
        <v>44</v>
      </c>
      <c r="Q51" s="94">
        <v>0.8</v>
      </c>
      <c r="R51" s="88" t="b">
        <f t="shared" si="8"/>
        <v>0</v>
      </c>
      <c r="S51" s="110" t="b">
        <f t="shared" si="14"/>
        <v>0</v>
      </c>
      <c r="T51" s="101" t="b">
        <f t="shared" si="9"/>
        <v>0</v>
      </c>
      <c r="V51" s="92" t="s">
        <v>44</v>
      </c>
      <c r="W51" s="93" t="s">
        <v>44</v>
      </c>
      <c r="X51" s="94">
        <v>1.3332999999999999</v>
      </c>
      <c r="Y51" s="88" t="b">
        <f t="shared" si="10"/>
        <v>0</v>
      </c>
      <c r="Z51" s="110" t="b">
        <f t="shared" si="15"/>
        <v>0</v>
      </c>
      <c r="AA51" s="101" t="b">
        <f t="shared" si="11"/>
        <v>0</v>
      </c>
    </row>
    <row r="52" spans="1:27" x14ac:dyDescent="0.25">
      <c r="A52" s="92" t="s">
        <v>44</v>
      </c>
      <c r="B52" s="93" t="s">
        <v>44</v>
      </c>
      <c r="C52" s="94">
        <v>0.625</v>
      </c>
      <c r="D52" s="88" t="b">
        <f t="shared" si="4"/>
        <v>0</v>
      </c>
      <c r="E52" s="110" t="b">
        <f t="shared" si="12"/>
        <v>0</v>
      </c>
      <c r="F52" s="101" t="b">
        <f t="shared" si="5"/>
        <v>0</v>
      </c>
      <c r="H52" s="92" t="s">
        <v>44</v>
      </c>
      <c r="I52" s="93" t="s">
        <v>44</v>
      </c>
      <c r="J52" s="94">
        <v>0.2</v>
      </c>
      <c r="K52" s="88" t="b">
        <f t="shared" si="6"/>
        <v>0</v>
      </c>
      <c r="L52" s="110" t="b">
        <f t="shared" si="13"/>
        <v>0</v>
      </c>
      <c r="M52" s="101" t="b">
        <f t="shared" si="7"/>
        <v>1</v>
      </c>
      <c r="O52" s="92" t="s">
        <v>44</v>
      </c>
      <c r="P52" s="93" t="s">
        <v>44</v>
      </c>
      <c r="Q52" s="94">
        <v>0.8</v>
      </c>
      <c r="R52" s="88" t="b">
        <f t="shared" si="8"/>
        <v>0</v>
      </c>
      <c r="S52" s="110" t="b">
        <f t="shared" si="14"/>
        <v>0</v>
      </c>
      <c r="T52" s="101" t="b">
        <f t="shared" si="9"/>
        <v>0</v>
      </c>
      <c r="V52" s="92" t="s">
        <v>44</v>
      </c>
      <c r="W52" s="93" t="s">
        <v>44</v>
      </c>
      <c r="X52" s="94">
        <v>1.3332999999999999</v>
      </c>
      <c r="Y52" s="88" t="b">
        <f t="shared" si="10"/>
        <v>0</v>
      </c>
      <c r="Z52" s="110" t="b">
        <f t="shared" si="15"/>
        <v>0</v>
      </c>
      <c r="AA52" s="101" t="b">
        <f t="shared" si="11"/>
        <v>0</v>
      </c>
    </row>
    <row r="53" spans="1:27" x14ac:dyDescent="0.25">
      <c r="A53" s="92" t="s">
        <v>44</v>
      </c>
      <c r="B53" s="93" t="s">
        <v>44</v>
      </c>
      <c r="C53" s="94">
        <v>0.71428999999999998</v>
      </c>
      <c r="D53" s="88" t="b">
        <f t="shared" si="4"/>
        <v>0</v>
      </c>
      <c r="E53" s="110" t="b">
        <f t="shared" si="12"/>
        <v>0</v>
      </c>
      <c r="F53" s="101" t="b">
        <f t="shared" si="5"/>
        <v>0</v>
      </c>
      <c r="H53" s="92" t="s">
        <v>44</v>
      </c>
      <c r="I53" s="93" t="s">
        <v>44</v>
      </c>
      <c r="J53" s="94">
        <v>0.2</v>
      </c>
      <c r="K53" s="88" t="b">
        <f t="shared" si="6"/>
        <v>0</v>
      </c>
      <c r="L53" s="110" t="b">
        <f t="shared" si="13"/>
        <v>0</v>
      </c>
      <c r="M53" s="101" t="b">
        <f t="shared" si="7"/>
        <v>1</v>
      </c>
      <c r="O53" s="92" t="s">
        <v>44</v>
      </c>
      <c r="P53" s="93" t="s">
        <v>44</v>
      </c>
      <c r="Q53" s="94">
        <v>1</v>
      </c>
      <c r="R53" s="88" t="b">
        <f t="shared" si="8"/>
        <v>0</v>
      </c>
      <c r="S53" s="110" t="b">
        <f t="shared" si="14"/>
        <v>0</v>
      </c>
      <c r="T53" s="101" t="b">
        <f t="shared" si="9"/>
        <v>0</v>
      </c>
      <c r="V53" s="92" t="s">
        <v>44</v>
      </c>
      <c r="W53" s="93" t="s">
        <v>44</v>
      </c>
      <c r="X53" s="94">
        <v>1.3332999999999999</v>
      </c>
      <c r="Y53" s="88" t="b">
        <f t="shared" si="10"/>
        <v>0</v>
      </c>
      <c r="Z53" s="110" t="b">
        <f t="shared" si="15"/>
        <v>0</v>
      </c>
      <c r="AA53" s="101" t="b">
        <f t="shared" si="11"/>
        <v>0</v>
      </c>
    </row>
    <row r="54" spans="1:27" x14ac:dyDescent="0.25">
      <c r="A54" s="92" t="s">
        <v>44</v>
      </c>
      <c r="B54" s="93" t="s">
        <v>44</v>
      </c>
      <c r="C54" s="94">
        <v>1</v>
      </c>
      <c r="D54" s="88" t="b">
        <f t="shared" si="4"/>
        <v>0</v>
      </c>
      <c r="E54" s="110" t="b">
        <f t="shared" si="12"/>
        <v>0</v>
      </c>
      <c r="F54" s="101" t="b">
        <f t="shared" si="5"/>
        <v>0</v>
      </c>
      <c r="H54" s="92" t="s">
        <v>44</v>
      </c>
      <c r="I54" s="93" t="s">
        <v>44</v>
      </c>
      <c r="J54" s="94">
        <v>0.23077</v>
      </c>
      <c r="K54" s="88" t="b">
        <f t="shared" si="6"/>
        <v>0</v>
      </c>
      <c r="L54" s="110" t="b">
        <f t="shared" si="13"/>
        <v>0</v>
      </c>
      <c r="M54" s="101" t="b">
        <f t="shared" si="7"/>
        <v>1</v>
      </c>
      <c r="O54" s="92" t="s">
        <v>44</v>
      </c>
      <c r="P54" s="93" t="s">
        <v>44</v>
      </c>
      <c r="Q54" s="94">
        <v>1</v>
      </c>
      <c r="R54" s="88" t="b">
        <f t="shared" si="8"/>
        <v>0</v>
      </c>
      <c r="S54" s="110" t="b">
        <f t="shared" si="14"/>
        <v>0</v>
      </c>
      <c r="T54" s="101" t="b">
        <f t="shared" si="9"/>
        <v>0</v>
      </c>
      <c r="V54" s="92" t="s">
        <v>44</v>
      </c>
      <c r="W54" s="93" t="s">
        <v>44</v>
      </c>
      <c r="X54" s="94">
        <v>1.3332999999999999</v>
      </c>
      <c r="Y54" s="88" t="b">
        <f t="shared" si="10"/>
        <v>0</v>
      </c>
      <c r="Z54" s="110" t="b">
        <f t="shared" si="15"/>
        <v>0</v>
      </c>
      <c r="AA54" s="101" t="b">
        <f t="shared" si="11"/>
        <v>0</v>
      </c>
    </row>
    <row r="55" spans="1:27" x14ac:dyDescent="0.25">
      <c r="A55" s="92" t="s">
        <v>44</v>
      </c>
      <c r="B55" s="93" t="s">
        <v>44</v>
      </c>
      <c r="C55" s="94">
        <v>0.83333000000000002</v>
      </c>
      <c r="D55" s="88" t="b">
        <f t="shared" si="4"/>
        <v>0</v>
      </c>
      <c r="E55" s="110" t="b">
        <f t="shared" si="12"/>
        <v>0</v>
      </c>
      <c r="F55" s="101" t="b">
        <f t="shared" si="5"/>
        <v>0</v>
      </c>
      <c r="H55" s="92" t="s">
        <v>44</v>
      </c>
      <c r="I55" s="93" t="s">
        <v>44</v>
      </c>
      <c r="J55" s="94">
        <v>0.23077</v>
      </c>
      <c r="K55" s="88" t="b">
        <f t="shared" si="6"/>
        <v>0</v>
      </c>
      <c r="L55" s="110" t="b">
        <f t="shared" si="13"/>
        <v>0</v>
      </c>
      <c r="M55" s="101" t="b">
        <f t="shared" si="7"/>
        <v>1</v>
      </c>
      <c r="O55" s="92" t="s">
        <v>44</v>
      </c>
      <c r="P55" s="93" t="s">
        <v>44</v>
      </c>
      <c r="Q55" s="94">
        <v>0.8</v>
      </c>
      <c r="R55" s="88" t="b">
        <f t="shared" si="8"/>
        <v>0</v>
      </c>
      <c r="S55" s="110" t="b">
        <f t="shared" si="14"/>
        <v>0</v>
      </c>
      <c r="T55" s="101" t="b">
        <f t="shared" si="9"/>
        <v>0</v>
      </c>
      <c r="V55" s="92" t="s">
        <v>44</v>
      </c>
      <c r="W55" s="93" t="s">
        <v>44</v>
      </c>
      <c r="X55" s="94">
        <v>1.3332999999999999</v>
      </c>
      <c r="Y55" s="88" t="b">
        <f t="shared" si="10"/>
        <v>0</v>
      </c>
      <c r="Z55" s="110" t="b">
        <f t="shared" si="15"/>
        <v>0</v>
      </c>
      <c r="AA55" s="101" t="b">
        <f t="shared" si="11"/>
        <v>0</v>
      </c>
    </row>
    <row r="56" spans="1:27" x14ac:dyDescent="0.25">
      <c r="A56" s="92" t="s">
        <v>44</v>
      </c>
      <c r="B56" s="93" t="s">
        <v>44</v>
      </c>
      <c r="C56" s="94">
        <v>0.625</v>
      </c>
      <c r="D56" s="88" t="b">
        <f t="shared" si="4"/>
        <v>0</v>
      </c>
      <c r="E56" s="110" t="b">
        <f t="shared" si="12"/>
        <v>0</v>
      </c>
      <c r="F56" s="101" t="b">
        <f t="shared" si="5"/>
        <v>0</v>
      </c>
      <c r="H56" s="92" t="s">
        <v>44</v>
      </c>
      <c r="I56" s="93" t="s">
        <v>44</v>
      </c>
      <c r="J56" s="94">
        <v>0.2</v>
      </c>
      <c r="K56" s="88" t="b">
        <f t="shared" si="6"/>
        <v>0</v>
      </c>
      <c r="L56" s="110" t="b">
        <f t="shared" si="13"/>
        <v>0</v>
      </c>
      <c r="M56" s="101" t="b">
        <f t="shared" si="7"/>
        <v>1</v>
      </c>
      <c r="O56" s="92" t="s">
        <v>44</v>
      </c>
      <c r="P56" s="93" t="s">
        <v>44</v>
      </c>
      <c r="Q56" s="94">
        <v>0.8</v>
      </c>
      <c r="R56" s="88" t="b">
        <f t="shared" si="8"/>
        <v>0</v>
      </c>
      <c r="S56" s="110" t="b">
        <f t="shared" si="14"/>
        <v>0</v>
      </c>
      <c r="T56" s="101" t="b">
        <f t="shared" si="9"/>
        <v>0</v>
      </c>
      <c r="V56" s="92" t="s">
        <v>44</v>
      </c>
      <c r="W56" s="93" t="s">
        <v>44</v>
      </c>
      <c r="X56" s="94">
        <v>1.3332999999999999</v>
      </c>
      <c r="Y56" s="88" t="b">
        <f t="shared" si="10"/>
        <v>0</v>
      </c>
      <c r="Z56" s="110" t="b">
        <f t="shared" si="15"/>
        <v>0</v>
      </c>
      <c r="AA56" s="101" t="b">
        <f t="shared" si="11"/>
        <v>0</v>
      </c>
    </row>
    <row r="57" spans="1:27" ht="15.75" thickBot="1" x14ac:dyDescent="0.3">
      <c r="A57" s="95" t="s">
        <v>44</v>
      </c>
      <c r="B57" s="96" t="s">
        <v>44</v>
      </c>
      <c r="C57" s="97">
        <v>0.83333000000000002</v>
      </c>
      <c r="D57" s="88" t="b">
        <f t="shared" si="4"/>
        <v>0</v>
      </c>
      <c r="E57" s="111" t="b">
        <f t="shared" si="12"/>
        <v>0</v>
      </c>
      <c r="F57" s="103" t="b">
        <f t="shared" si="5"/>
        <v>0</v>
      </c>
      <c r="H57" s="95" t="s">
        <v>44</v>
      </c>
      <c r="I57" s="96" t="s">
        <v>44</v>
      </c>
      <c r="J57" s="97">
        <v>0.23077</v>
      </c>
      <c r="K57" s="88" t="b">
        <f t="shared" si="6"/>
        <v>0</v>
      </c>
      <c r="L57" s="111" t="b">
        <f t="shared" si="13"/>
        <v>0</v>
      </c>
      <c r="M57" s="103" t="b">
        <f t="shared" si="7"/>
        <v>1</v>
      </c>
      <c r="O57" s="95" t="s">
        <v>44</v>
      </c>
      <c r="P57" s="96" t="s">
        <v>44</v>
      </c>
      <c r="Q57" s="97">
        <v>0.8</v>
      </c>
      <c r="R57" s="88" t="b">
        <f t="shared" si="8"/>
        <v>0</v>
      </c>
      <c r="S57" s="111" t="b">
        <f t="shared" si="14"/>
        <v>0</v>
      </c>
      <c r="T57" s="103" t="b">
        <f t="shared" si="9"/>
        <v>0</v>
      </c>
      <c r="V57" s="95" t="s">
        <v>44</v>
      </c>
      <c r="W57" s="96" t="s">
        <v>44</v>
      </c>
      <c r="X57" s="97">
        <v>1.3332999999999999</v>
      </c>
      <c r="Y57" s="88" t="b">
        <f t="shared" si="10"/>
        <v>0</v>
      </c>
      <c r="Z57" s="111" t="b">
        <f t="shared" si="15"/>
        <v>0</v>
      </c>
      <c r="AA57" s="103" t="b">
        <f t="shared" si="11"/>
        <v>0</v>
      </c>
    </row>
    <row r="58" spans="1:27" x14ac:dyDescent="0.25">
      <c r="A58" s="89" t="s">
        <v>45</v>
      </c>
      <c r="B58" s="90" t="s">
        <v>45</v>
      </c>
      <c r="C58" s="91">
        <v>1</v>
      </c>
      <c r="D58" s="88" t="b">
        <f t="shared" si="4"/>
        <v>0</v>
      </c>
      <c r="E58" s="110" t="b">
        <f t="shared" si="12"/>
        <v>0</v>
      </c>
      <c r="F58" s="101" t="b">
        <f t="shared" si="5"/>
        <v>0</v>
      </c>
      <c r="H58" s="89" t="s">
        <v>45</v>
      </c>
      <c r="I58" s="90" t="s">
        <v>42</v>
      </c>
      <c r="J58" s="91">
        <v>0.23077</v>
      </c>
      <c r="K58" s="88" t="b">
        <f t="shared" si="6"/>
        <v>1</v>
      </c>
      <c r="L58" s="110" t="b">
        <f t="shared" si="13"/>
        <v>0</v>
      </c>
      <c r="M58" s="101" t="b">
        <f t="shared" si="7"/>
        <v>0</v>
      </c>
      <c r="O58" s="89" t="s">
        <v>45</v>
      </c>
      <c r="P58" s="90" t="s">
        <v>45</v>
      </c>
      <c r="Q58" s="91">
        <v>1</v>
      </c>
      <c r="R58" s="88" t="b">
        <f t="shared" si="8"/>
        <v>0</v>
      </c>
      <c r="S58" s="110" t="b">
        <f t="shared" si="14"/>
        <v>0</v>
      </c>
      <c r="T58" s="101" t="b">
        <f t="shared" si="9"/>
        <v>0</v>
      </c>
      <c r="V58" s="89" t="s">
        <v>45</v>
      </c>
      <c r="W58" s="90" t="s">
        <v>45</v>
      </c>
      <c r="X58" s="91">
        <v>1.3332999999999999</v>
      </c>
      <c r="Y58" s="88" t="b">
        <f t="shared" si="10"/>
        <v>0</v>
      </c>
      <c r="Z58" s="110" t="b">
        <f t="shared" si="15"/>
        <v>0</v>
      </c>
      <c r="AA58" s="101" t="b">
        <f t="shared" si="11"/>
        <v>0</v>
      </c>
    </row>
    <row r="59" spans="1:27" x14ac:dyDescent="0.25">
      <c r="A59" s="92" t="s">
        <v>45</v>
      </c>
      <c r="B59" s="93" t="s">
        <v>45</v>
      </c>
      <c r="C59" s="94">
        <v>1</v>
      </c>
      <c r="D59" s="88" t="b">
        <f t="shared" si="4"/>
        <v>0</v>
      </c>
      <c r="E59" s="110" t="b">
        <f t="shared" si="12"/>
        <v>0</v>
      </c>
      <c r="F59" s="101" t="b">
        <f t="shared" si="5"/>
        <v>0</v>
      </c>
      <c r="H59" s="92" t="s">
        <v>45</v>
      </c>
      <c r="I59" s="93" t="s">
        <v>42</v>
      </c>
      <c r="J59" s="94">
        <v>0.2</v>
      </c>
      <c r="K59" s="88" t="b">
        <f t="shared" si="6"/>
        <v>1</v>
      </c>
      <c r="L59" s="110" t="b">
        <f t="shared" si="13"/>
        <v>0</v>
      </c>
      <c r="M59" s="101" t="b">
        <f t="shared" si="7"/>
        <v>0</v>
      </c>
      <c r="O59" s="92" t="s">
        <v>45</v>
      </c>
      <c r="P59" s="93" t="s">
        <v>45</v>
      </c>
      <c r="Q59" s="94">
        <v>1</v>
      </c>
      <c r="R59" s="88" t="b">
        <f t="shared" si="8"/>
        <v>0</v>
      </c>
      <c r="S59" s="110" t="b">
        <f t="shared" si="14"/>
        <v>0</v>
      </c>
      <c r="T59" s="101" t="b">
        <f t="shared" si="9"/>
        <v>0</v>
      </c>
      <c r="V59" s="92" t="s">
        <v>45</v>
      </c>
      <c r="W59" s="93" t="s">
        <v>45</v>
      </c>
      <c r="X59" s="94">
        <v>1.3332999999999999</v>
      </c>
      <c r="Y59" s="88" t="b">
        <f t="shared" si="10"/>
        <v>0</v>
      </c>
      <c r="Z59" s="110" t="b">
        <f t="shared" si="15"/>
        <v>0</v>
      </c>
      <c r="AA59" s="101" t="b">
        <f t="shared" si="11"/>
        <v>0</v>
      </c>
    </row>
    <row r="60" spans="1:27" x14ac:dyDescent="0.25">
      <c r="A60" s="92" t="s">
        <v>45</v>
      </c>
      <c r="B60" s="93" t="s">
        <v>45</v>
      </c>
      <c r="C60" s="94">
        <v>0.83333000000000002</v>
      </c>
      <c r="D60" s="88" t="b">
        <f t="shared" si="4"/>
        <v>0</v>
      </c>
      <c r="E60" s="110" t="b">
        <f t="shared" si="12"/>
        <v>0</v>
      </c>
      <c r="F60" s="101" t="b">
        <f t="shared" si="5"/>
        <v>0</v>
      </c>
      <c r="H60" s="92" t="s">
        <v>45</v>
      </c>
      <c r="I60" s="93" t="s">
        <v>42</v>
      </c>
      <c r="J60" s="94">
        <v>0.2</v>
      </c>
      <c r="K60" s="88" t="b">
        <f t="shared" si="6"/>
        <v>1</v>
      </c>
      <c r="L60" s="110" t="b">
        <f t="shared" si="13"/>
        <v>0</v>
      </c>
      <c r="M60" s="101" t="b">
        <f t="shared" si="7"/>
        <v>0</v>
      </c>
      <c r="O60" s="92" t="s">
        <v>45</v>
      </c>
      <c r="P60" s="93" t="s">
        <v>45</v>
      </c>
      <c r="Q60" s="94">
        <v>1</v>
      </c>
      <c r="R60" s="88" t="b">
        <f t="shared" si="8"/>
        <v>0</v>
      </c>
      <c r="S60" s="110" t="b">
        <f t="shared" si="14"/>
        <v>0</v>
      </c>
      <c r="T60" s="101" t="b">
        <f t="shared" si="9"/>
        <v>0</v>
      </c>
      <c r="V60" s="92" t="s">
        <v>45</v>
      </c>
      <c r="W60" s="93" t="s">
        <v>45</v>
      </c>
      <c r="X60" s="94">
        <v>1.3332999999999999</v>
      </c>
      <c r="Y60" s="88" t="b">
        <f t="shared" si="10"/>
        <v>0</v>
      </c>
      <c r="Z60" s="110" t="b">
        <f t="shared" si="15"/>
        <v>0</v>
      </c>
      <c r="AA60" s="101" t="b">
        <f t="shared" si="11"/>
        <v>0</v>
      </c>
    </row>
    <row r="61" spans="1:27" x14ac:dyDescent="0.25">
      <c r="A61" s="92" t="s">
        <v>45</v>
      </c>
      <c r="B61" s="93" t="s">
        <v>45</v>
      </c>
      <c r="C61" s="94">
        <v>0.625</v>
      </c>
      <c r="D61" s="88" t="b">
        <f t="shared" si="4"/>
        <v>0</v>
      </c>
      <c r="E61" s="110" t="b">
        <f t="shared" si="12"/>
        <v>0</v>
      </c>
      <c r="F61" s="101" t="b">
        <f t="shared" si="5"/>
        <v>0</v>
      </c>
      <c r="H61" s="92" t="s">
        <v>45</v>
      </c>
      <c r="I61" s="93" t="s">
        <v>42</v>
      </c>
      <c r="J61" s="94">
        <v>0.21429000000000001</v>
      </c>
      <c r="K61" s="88" t="b">
        <f t="shared" si="6"/>
        <v>1</v>
      </c>
      <c r="L61" s="110" t="b">
        <f t="shared" si="13"/>
        <v>0</v>
      </c>
      <c r="M61" s="101" t="b">
        <f t="shared" si="7"/>
        <v>0</v>
      </c>
      <c r="O61" s="92" t="s">
        <v>45</v>
      </c>
      <c r="P61" s="93" t="s">
        <v>45</v>
      </c>
      <c r="Q61" s="94">
        <v>0.66666999999999998</v>
      </c>
      <c r="R61" s="88" t="b">
        <f t="shared" si="8"/>
        <v>0</v>
      </c>
      <c r="S61" s="110" t="b">
        <f t="shared" si="14"/>
        <v>0</v>
      </c>
      <c r="T61" s="101" t="b">
        <f t="shared" si="9"/>
        <v>0</v>
      </c>
      <c r="V61" s="92" t="s">
        <v>45</v>
      </c>
      <c r="W61" s="93" t="s">
        <v>45</v>
      </c>
      <c r="X61" s="94">
        <v>1</v>
      </c>
      <c r="Y61" s="88" t="b">
        <f t="shared" si="10"/>
        <v>0</v>
      </c>
      <c r="Z61" s="110" t="b">
        <f t="shared" si="15"/>
        <v>0</v>
      </c>
      <c r="AA61" s="101" t="b">
        <f t="shared" si="11"/>
        <v>0</v>
      </c>
    </row>
    <row r="62" spans="1:27" x14ac:dyDescent="0.25">
      <c r="A62" s="92" t="s">
        <v>45</v>
      </c>
      <c r="B62" s="93" t="s">
        <v>45</v>
      </c>
      <c r="C62" s="94">
        <v>0.83333000000000002</v>
      </c>
      <c r="D62" s="88" t="b">
        <f t="shared" si="4"/>
        <v>0</v>
      </c>
      <c r="E62" s="110" t="b">
        <f t="shared" si="12"/>
        <v>0</v>
      </c>
      <c r="F62" s="101" t="b">
        <f t="shared" si="5"/>
        <v>0</v>
      </c>
      <c r="H62" s="92" t="s">
        <v>45</v>
      </c>
      <c r="I62" s="93" t="s">
        <v>45</v>
      </c>
      <c r="J62" s="94">
        <v>0.2</v>
      </c>
      <c r="K62" s="88" t="b">
        <f t="shared" si="6"/>
        <v>0</v>
      </c>
      <c r="L62" s="110" t="b">
        <f t="shared" si="13"/>
        <v>0</v>
      </c>
      <c r="M62" s="101" t="b">
        <f t="shared" si="7"/>
        <v>1</v>
      </c>
      <c r="O62" s="92" t="s">
        <v>45</v>
      </c>
      <c r="P62" s="93" t="s">
        <v>45</v>
      </c>
      <c r="Q62" s="94">
        <v>0.8</v>
      </c>
      <c r="R62" s="88" t="b">
        <f t="shared" si="8"/>
        <v>0</v>
      </c>
      <c r="S62" s="110" t="b">
        <f t="shared" si="14"/>
        <v>0</v>
      </c>
      <c r="T62" s="101" t="b">
        <f t="shared" si="9"/>
        <v>0</v>
      </c>
      <c r="V62" s="92" t="s">
        <v>45</v>
      </c>
      <c r="W62" s="93" t="s">
        <v>45</v>
      </c>
      <c r="X62" s="94">
        <v>1</v>
      </c>
      <c r="Y62" s="88" t="b">
        <f t="shared" si="10"/>
        <v>0</v>
      </c>
      <c r="Z62" s="110" t="b">
        <f t="shared" si="15"/>
        <v>0</v>
      </c>
      <c r="AA62" s="101" t="b">
        <f t="shared" si="11"/>
        <v>0</v>
      </c>
    </row>
    <row r="63" spans="1:27" x14ac:dyDescent="0.25">
      <c r="A63" s="92" t="s">
        <v>45</v>
      </c>
      <c r="B63" s="93" t="s">
        <v>45</v>
      </c>
      <c r="C63" s="94">
        <v>0.71428999999999998</v>
      </c>
      <c r="D63" s="88" t="b">
        <f t="shared" si="4"/>
        <v>0</v>
      </c>
      <c r="E63" s="110" t="b">
        <f t="shared" si="12"/>
        <v>0</v>
      </c>
      <c r="F63" s="101" t="b">
        <f t="shared" si="5"/>
        <v>0</v>
      </c>
      <c r="H63" s="92" t="s">
        <v>45</v>
      </c>
      <c r="I63" s="93" t="s">
        <v>42</v>
      </c>
      <c r="J63" s="94">
        <v>0.25</v>
      </c>
      <c r="K63" s="88" t="b">
        <f t="shared" si="6"/>
        <v>1</v>
      </c>
      <c r="L63" s="110" t="b">
        <f t="shared" si="13"/>
        <v>0</v>
      </c>
      <c r="M63" s="101" t="b">
        <f t="shared" si="7"/>
        <v>0</v>
      </c>
      <c r="O63" s="92" t="s">
        <v>45</v>
      </c>
      <c r="P63" s="93" t="s">
        <v>45</v>
      </c>
      <c r="Q63" s="94">
        <v>0.8</v>
      </c>
      <c r="R63" s="88" t="b">
        <f t="shared" si="8"/>
        <v>0</v>
      </c>
      <c r="S63" s="110" t="b">
        <f t="shared" si="14"/>
        <v>0</v>
      </c>
      <c r="T63" s="101" t="b">
        <f t="shared" si="9"/>
        <v>0</v>
      </c>
      <c r="V63" s="92" t="s">
        <v>45</v>
      </c>
      <c r="W63" s="93" t="s">
        <v>45</v>
      </c>
      <c r="X63" s="94">
        <v>1.3332999999999999</v>
      </c>
      <c r="Y63" s="88" t="b">
        <f t="shared" si="10"/>
        <v>0</v>
      </c>
      <c r="Z63" s="110" t="b">
        <f t="shared" si="15"/>
        <v>0</v>
      </c>
      <c r="AA63" s="101" t="b">
        <f t="shared" si="11"/>
        <v>0</v>
      </c>
    </row>
    <row r="64" spans="1:27" x14ac:dyDescent="0.25">
      <c r="A64" s="92" t="s">
        <v>45</v>
      </c>
      <c r="B64" s="93" t="s">
        <v>45</v>
      </c>
      <c r="C64" s="94">
        <v>0.83333000000000002</v>
      </c>
      <c r="D64" s="88" t="b">
        <f t="shared" si="4"/>
        <v>0</v>
      </c>
      <c r="E64" s="110" t="b">
        <f t="shared" si="12"/>
        <v>0</v>
      </c>
      <c r="F64" s="101" t="b">
        <f t="shared" si="5"/>
        <v>0</v>
      </c>
      <c r="H64" s="92" t="s">
        <v>45</v>
      </c>
      <c r="I64" s="93" t="s">
        <v>42</v>
      </c>
      <c r="J64" s="94">
        <v>0.21429000000000001</v>
      </c>
      <c r="K64" s="88" t="b">
        <f t="shared" si="6"/>
        <v>1</v>
      </c>
      <c r="L64" s="110" t="b">
        <f t="shared" si="13"/>
        <v>0</v>
      </c>
      <c r="M64" s="101" t="b">
        <f t="shared" si="7"/>
        <v>0</v>
      </c>
      <c r="O64" s="92" t="s">
        <v>45</v>
      </c>
      <c r="P64" s="93" t="s">
        <v>45</v>
      </c>
      <c r="Q64" s="94">
        <v>0.8</v>
      </c>
      <c r="R64" s="88" t="b">
        <f t="shared" si="8"/>
        <v>0</v>
      </c>
      <c r="S64" s="110" t="b">
        <f t="shared" si="14"/>
        <v>0</v>
      </c>
      <c r="T64" s="101" t="b">
        <f t="shared" si="9"/>
        <v>0</v>
      </c>
      <c r="V64" s="92" t="s">
        <v>45</v>
      </c>
      <c r="W64" s="93" t="s">
        <v>45</v>
      </c>
      <c r="X64" s="94">
        <v>1</v>
      </c>
      <c r="Y64" s="88" t="b">
        <f t="shared" si="10"/>
        <v>0</v>
      </c>
      <c r="Z64" s="110" t="b">
        <f t="shared" si="15"/>
        <v>0</v>
      </c>
      <c r="AA64" s="101" t="b">
        <f t="shared" si="11"/>
        <v>0</v>
      </c>
    </row>
    <row r="65" spans="1:27" x14ac:dyDescent="0.25">
      <c r="A65" s="92" t="s">
        <v>45</v>
      </c>
      <c r="B65" s="93" t="s">
        <v>45</v>
      </c>
      <c r="C65" s="94">
        <v>0.71428999999999998</v>
      </c>
      <c r="D65" s="88" t="b">
        <f t="shared" si="4"/>
        <v>0</v>
      </c>
      <c r="E65" s="110" t="b">
        <f t="shared" si="12"/>
        <v>0</v>
      </c>
      <c r="F65" s="101" t="b">
        <f t="shared" si="5"/>
        <v>0</v>
      </c>
      <c r="H65" s="92" t="s">
        <v>45</v>
      </c>
      <c r="I65" s="93" t="s">
        <v>42</v>
      </c>
      <c r="J65" s="94">
        <v>0.23077</v>
      </c>
      <c r="K65" s="88" t="b">
        <f t="shared" si="6"/>
        <v>1</v>
      </c>
      <c r="L65" s="110" t="b">
        <f t="shared" si="13"/>
        <v>0</v>
      </c>
      <c r="M65" s="101" t="b">
        <f t="shared" si="7"/>
        <v>0</v>
      </c>
      <c r="O65" s="92" t="s">
        <v>45</v>
      </c>
      <c r="P65" s="93" t="s">
        <v>45</v>
      </c>
      <c r="Q65" s="94">
        <v>0.8</v>
      </c>
      <c r="R65" s="88" t="b">
        <f t="shared" si="8"/>
        <v>0</v>
      </c>
      <c r="S65" s="110" t="b">
        <f t="shared" si="14"/>
        <v>0</v>
      </c>
      <c r="T65" s="101" t="b">
        <f t="shared" si="9"/>
        <v>0</v>
      </c>
      <c r="V65" s="92" t="s">
        <v>45</v>
      </c>
      <c r="W65" s="93" t="s">
        <v>45</v>
      </c>
      <c r="X65" s="94">
        <v>1</v>
      </c>
      <c r="Y65" s="88" t="b">
        <f t="shared" si="10"/>
        <v>0</v>
      </c>
      <c r="Z65" s="110" t="b">
        <f t="shared" si="15"/>
        <v>0</v>
      </c>
      <c r="AA65" s="101" t="b">
        <f t="shared" si="11"/>
        <v>0</v>
      </c>
    </row>
    <row r="66" spans="1:27" x14ac:dyDescent="0.25">
      <c r="A66" s="92" t="s">
        <v>45</v>
      </c>
      <c r="B66" s="93" t="s">
        <v>45</v>
      </c>
      <c r="C66" s="94">
        <v>0.71428999999999998</v>
      </c>
      <c r="D66" s="88" t="b">
        <f t="shared" si="4"/>
        <v>0</v>
      </c>
      <c r="E66" s="110" t="b">
        <f t="shared" si="12"/>
        <v>0</v>
      </c>
      <c r="F66" s="101" t="b">
        <f t="shared" si="5"/>
        <v>0</v>
      </c>
      <c r="H66" s="92" t="s">
        <v>45</v>
      </c>
      <c r="I66" s="93" t="s">
        <v>45</v>
      </c>
      <c r="J66" s="94">
        <v>0.1875</v>
      </c>
      <c r="K66" s="88" t="b">
        <f t="shared" si="6"/>
        <v>0</v>
      </c>
      <c r="L66" s="110" t="b">
        <f t="shared" si="13"/>
        <v>0</v>
      </c>
      <c r="M66" s="101" t="b">
        <f t="shared" si="7"/>
        <v>1</v>
      </c>
      <c r="O66" s="92" t="s">
        <v>45</v>
      </c>
      <c r="P66" s="93" t="s">
        <v>45</v>
      </c>
      <c r="Q66" s="94">
        <v>0.8</v>
      </c>
      <c r="R66" s="88" t="b">
        <f t="shared" si="8"/>
        <v>0</v>
      </c>
      <c r="S66" s="110" t="b">
        <f t="shared" si="14"/>
        <v>0</v>
      </c>
      <c r="T66" s="101" t="b">
        <f t="shared" si="9"/>
        <v>0</v>
      </c>
      <c r="V66" s="92" t="s">
        <v>45</v>
      </c>
      <c r="W66" s="93" t="s">
        <v>45</v>
      </c>
      <c r="X66" s="94">
        <v>1</v>
      </c>
      <c r="Y66" s="88" t="b">
        <f t="shared" si="10"/>
        <v>0</v>
      </c>
      <c r="Z66" s="110" t="b">
        <f t="shared" si="15"/>
        <v>0</v>
      </c>
      <c r="AA66" s="101" t="b">
        <f t="shared" si="11"/>
        <v>0</v>
      </c>
    </row>
    <row r="67" spans="1:27" ht="15.75" thickBot="1" x14ac:dyDescent="0.3">
      <c r="A67" s="95" t="s">
        <v>45</v>
      </c>
      <c r="B67" s="96" t="s">
        <v>45</v>
      </c>
      <c r="C67" s="97">
        <v>0.83333000000000002</v>
      </c>
      <c r="D67" s="88" t="b">
        <f t="shared" si="4"/>
        <v>0</v>
      </c>
      <c r="E67" s="110" t="b">
        <f t="shared" si="12"/>
        <v>0</v>
      </c>
      <c r="F67" s="101" t="b">
        <f t="shared" si="5"/>
        <v>0</v>
      </c>
      <c r="H67" s="95" t="s">
        <v>45</v>
      </c>
      <c r="I67" s="96" t="s">
        <v>45</v>
      </c>
      <c r="J67" s="97">
        <v>0.2</v>
      </c>
      <c r="K67" s="88" t="b">
        <f t="shared" si="6"/>
        <v>0</v>
      </c>
      <c r="L67" s="110" t="b">
        <f t="shared" si="13"/>
        <v>0</v>
      </c>
      <c r="M67" s="101" t="b">
        <f t="shared" si="7"/>
        <v>1</v>
      </c>
      <c r="O67" s="95" t="s">
        <v>45</v>
      </c>
      <c r="P67" s="96" t="s">
        <v>45</v>
      </c>
      <c r="Q67" s="97">
        <v>0.8</v>
      </c>
      <c r="R67" s="88" t="b">
        <f t="shared" si="8"/>
        <v>0</v>
      </c>
      <c r="S67" s="110" t="b">
        <f t="shared" si="14"/>
        <v>0</v>
      </c>
      <c r="T67" s="101" t="b">
        <f t="shared" si="9"/>
        <v>0</v>
      </c>
      <c r="V67" s="95" t="s">
        <v>45</v>
      </c>
      <c r="W67" s="96" t="s">
        <v>45</v>
      </c>
      <c r="X67" s="97">
        <v>1</v>
      </c>
      <c r="Y67" s="88" t="b">
        <f t="shared" si="10"/>
        <v>0</v>
      </c>
      <c r="Z67" s="110" t="b">
        <f t="shared" si="15"/>
        <v>0</v>
      </c>
      <c r="AA67" s="101" t="b">
        <f t="shared" si="11"/>
        <v>0</v>
      </c>
    </row>
    <row r="68" spans="1:27" x14ac:dyDescent="0.25">
      <c r="A68" s="89" t="s">
        <v>46</v>
      </c>
      <c r="B68" s="90" t="s">
        <v>46</v>
      </c>
      <c r="C68" s="91">
        <v>0.83333000000000002</v>
      </c>
      <c r="D68" s="88" t="b">
        <f t="shared" si="4"/>
        <v>0</v>
      </c>
      <c r="E68" s="109" t="b">
        <f t="shared" si="12"/>
        <v>0</v>
      </c>
      <c r="F68" s="102" t="b">
        <f t="shared" si="5"/>
        <v>0</v>
      </c>
      <c r="H68" s="89" t="s">
        <v>46</v>
      </c>
      <c r="I68" s="90" t="s">
        <v>40</v>
      </c>
      <c r="J68" s="91">
        <v>0.17646999999999999</v>
      </c>
      <c r="K68" s="88" t="b">
        <f t="shared" si="6"/>
        <v>1</v>
      </c>
      <c r="L68" s="109" t="b">
        <f t="shared" si="13"/>
        <v>0</v>
      </c>
      <c r="M68" s="102" t="b">
        <f t="shared" si="7"/>
        <v>0</v>
      </c>
      <c r="O68" s="89" t="s">
        <v>46</v>
      </c>
      <c r="P68" s="90" t="s">
        <v>46</v>
      </c>
      <c r="Q68" s="91">
        <v>0.8</v>
      </c>
      <c r="R68" s="88" t="b">
        <f t="shared" si="8"/>
        <v>0</v>
      </c>
      <c r="S68" s="109" t="b">
        <f t="shared" si="14"/>
        <v>0</v>
      </c>
      <c r="T68" s="102" t="b">
        <f t="shared" si="9"/>
        <v>0</v>
      </c>
      <c r="V68" s="89" t="s">
        <v>46</v>
      </c>
      <c r="W68" s="90" t="s">
        <v>46</v>
      </c>
      <c r="X68" s="91">
        <v>1.3332999999999999</v>
      </c>
      <c r="Y68" s="88" t="b">
        <f t="shared" si="10"/>
        <v>0</v>
      </c>
      <c r="Z68" s="109" t="b">
        <f t="shared" si="15"/>
        <v>0</v>
      </c>
      <c r="AA68" s="102" t="b">
        <f t="shared" si="11"/>
        <v>0</v>
      </c>
    </row>
    <row r="69" spans="1:27" x14ac:dyDescent="0.25">
      <c r="A69" s="92" t="s">
        <v>46</v>
      </c>
      <c r="B69" s="93" t="s">
        <v>46</v>
      </c>
      <c r="C69" s="94">
        <v>0.71428999999999998</v>
      </c>
      <c r="D69" s="88" t="b">
        <f t="shared" si="4"/>
        <v>0</v>
      </c>
      <c r="E69" s="110" t="b">
        <f t="shared" si="12"/>
        <v>0</v>
      </c>
      <c r="F69" s="101" t="b">
        <f t="shared" si="5"/>
        <v>0</v>
      </c>
      <c r="H69" s="92" t="s">
        <v>46</v>
      </c>
      <c r="I69" s="93" t="s">
        <v>46</v>
      </c>
      <c r="J69" s="94">
        <v>0.17646999999999999</v>
      </c>
      <c r="K69" s="88" t="b">
        <f t="shared" si="6"/>
        <v>0</v>
      </c>
      <c r="L69" s="110" t="b">
        <f t="shared" si="13"/>
        <v>0</v>
      </c>
      <c r="M69" s="101" t="b">
        <f t="shared" si="7"/>
        <v>1</v>
      </c>
      <c r="O69" s="92" t="s">
        <v>46</v>
      </c>
      <c r="P69" s="93" t="s">
        <v>46</v>
      </c>
      <c r="Q69" s="94">
        <v>0.66666999999999998</v>
      </c>
      <c r="R69" s="88" t="b">
        <f t="shared" si="8"/>
        <v>0</v>
      </c>
      <c r="S69" s="110" t="b">
        <f t="shared" si="14"/>
        <v>0</v>
      </c>
      <c r="T69" s="101" t="b">
        <f t="shared" si="9"/>
        <v>0</v>
      </c>
      <c r="V69" s="92" t="s">
        <v>46</v>
      </c>
      <c r="W69" s="93" t="s">
        <v>46</v>
      </c>
      <c r="X69" s="94">
        <v>1.3332999999999999</v>
      </c>
      <c r="Y69" s="88" t="b">
        <f t="shared" si="10"/>
        <v>0</v>
      </c>
      <c r="Z69" s="110" t="b">
        <f t="shared" si="15"/>
        <v>0</v>
      </c>
      <c r="AA69" s="101" t="b">
        <f t="shared" si="11"/>
        <v>0</v>
      </c>
    </row>
    <row r="70" spans="1:27" x14ac:dyDescent="0.25">
      <c r="A70" s="92" t="s">
        <v>46</v>
      </c>
      <c r="B70" s="93" t="s">
        <v>46</v>
      </c>
      <c r="C70" s="94">
        <v>0.625</v>
      </c>
      <c r="D70" s="88" t="b">
        <f t="shared" si="4"/>
        <v>0</v>
      </c>
      <c r="E70" s="110" t="b">
        <f t="shared" si="12"/>
        <v>0</v>
      </c>
      <c r="F70" s="101" t="b">
        <f t="shared" si="5"/>
        <v>0</v>
      </c>
      <c r="H70" s="92" t="s">
        <v>46</v>
      </c>
      <c r="I70" s="93" t="s">
        <v>46</v>
      </c>
      <c r="J70" s="94">
        <v>0.17646999999999999</v>
      </c>
      <c r="K70" s="88" t="b">
        <f t="shared" si="6"/>
        <v>0</v>
      </c>
      <c r="L70" s="110" t="b">
        <f t="shared" si="13"/>
        <v>0</v>
      </c>
      <c r="M70" s="101" t="b">
        <f t="shared" si="7"/>
        <v>1</v>
      </c>
      <c r="O70" s="92" t="s">
        <v>46</v>
      </c>
      <c r="P70" s="93" t="s">
        <v>46</v>
      </c>
      <c r="Q70" s="94">
        <v>0.57142999999999999</v>
      </c>
      <c r="R70" s="88" t="b">
        <f t="shared" si="8"/>
        <v>0</v>
      </c>
      <c r="S70" s="110" t="b">
        <f t="shared" si="14"/>
        <v>0</v>
      </c>
      <c r="T70" s="101" t="b">
        <f t="shared" si="9"/>
        <v>0</v>
      </c>
      <c r="V70" s="92" t="s">
        <v>46</v>
      </c>
      <c r="W70" s="93" t="s">
        <v>46</v>
      </c>
      <c r="X70" s="94">
        <v>1.3332999999999999</v>
      </c>
      <c r="Y70" s="88" t="b">
        <f t="shared" si="10"/>
        <v>0</v>
      </c>
      <c r="Z70" s="110" t="b">
        <f t="shared" si="15"/>
        <v>0</v>
      </c>
      <c r="AA70" s="101" t="b">
        <f t="shared" si="11"/>
        <v>0</v>
      </c>
    </row>
    <row r="71" spans="1:27" x14ac:dyDescent="0.25">
      <c r="A71" s="92" t="s">
        <v>46</v>
      </c>
      <c r="B71" s="93" t="s">
        <v>46</v>
      </c>
      <c r="C71" s="94">
        <v>0.41666999999999998</v>
      </c>
      <c r="D71" s="88" t="b">
        <f t="shared" si="4"/>
        <v>0</v>
      </c>
      <c r="E71" s="110" t="b">
        <f t="shared" si="12"/>
        <v>0</v>
      </c>
      <c r="F71" s="101" t="b">
        <f t="shared" si="5"/>
        <v>1</v>
      </c>
      <c r="H71" s="92" t="s">
        <v>46</v>
      </c>
      <c r="I71" s="93" t="s">
        <v>46</v>
      </c>
      <c r="J71" s="94">
        <v>0.17646999999999999</v>
      </c>
      <c r="K71" s="88" t="b">
        <f t="shared" si="6"/>
        <v>0</v>
      </c>
      <c r="L71" s="110" t="b">
        <f t="shared" si="13"/>
        <v>0</v>
      </c>
      <c r="M71" s="101" t="b">
        <f t="shared" si="7"/>
        <v>1</v>
      </c>
      <c r="O71" s="92" t="s">
        <v>46</v>
      </c>
      <c r="P71" s="93" t="s">
        <v>46</v>
      </c>
      <c r="Q71" s="94">
        <v>0.36364000000000002</v>
      </c>
      <c r="R71" s="88" t="b">
        <f t="shared" si="8"/>
        <v>0</v>
      </c>
      <c r="S71" s="110" t="b">
        <f t="shared" si="14"/>
        <v>0</v>
      </c>
      <c r="T71" s="101" t="b">
        <f t="shared" si="9"/>
        <v>1</v>
      </c>
      <c r="V71" s="92" t="s">
        <v>46</v>
      </c>
      <c r="W71" s="93" t="s">
        <v>49</v>
      </c>
      <c r="X71" s="94">
        <v>0.5</v>
      </c>
      <c r="Y71" s="88" t="b">
        <f t="shared" si="10"/>
        <v>1</v>
      </c>
      <c r="Z71" s="110" t="b">
        <f t="shared" si="15"/>
        <v>0</v>
      </c>
      <c r="AA71" s="101" t="b">
        <f t="shared" si="11"/>
        <v>0</v>
      </c>
    </row>
    <row r="72" spans="1:27" x14ac:dyDescent="0.25">
      <c r="A72" s="92" t="s">
        <v>46</v>
      </c>
      <c r="B72" s="93" t="s">
        <v>46</v>
      </c>
      <c r="C72" s="94">
        <v>0.41666999999999998</v>
      </c>
      <c r="D72" s="88" t="b">
        <f t="shared" si="4"/>
        <v>0</v>
      </c>
      <c r="E72" s="110" t="b">
        <f t="shared" si="12"/>
        <v>0</v>
      </c>
      <c r="F72" s="101" t="b">
        <f t="shared" si="5"/>
        <v>1</v>
      </c>
      <c r="H72" s="92" t="s">
        <v>46</v>
      </c>
      <c r="I72" s="93" t="s">
        <v>46</v>
      </c>
      <c r="J72" s="94">
        <v>0.17646999999999999</v>
      </c>
      <c r="K72" s="88" t="b">
        <f t="shared" si="6"/>
        <v>0</v>
      </c>
      <c r="L72" s="110" t="b">
        <f t="shared" si="13"/>
        <v>0</v>
      </c>
      <c r="M72" s="101" t="b">
        <f t="shared" si="7"/>
        <v>1</v>
      </c>
      <c r="O72" s="92" t="s">
        <v>46</v>
      </c>
      <c r="P72" s="93" t="s">
        <v>46</v>
      </c>
      <c r="Q72" s="94">
        <v>0.36364000000000002</v>
      </c>
      <c r="R72" s="88" t="b">
        <f t="shared" si="8"/>
        <v>0</v>
      </c>
      <c r="S72" s="110" t="b">
        <f t="shared" si="14"/>
        <v>0</v>
      </c>
      <c r="T72" s="101" t="b">
        <f t="shared" si="9"/>
        <v>1</v>
      </c>
      <c r="V72" s="92" t="s">
        <v>46</v>
      </c>
      <c r="W72" s="93" t="s">
        <v>49</v>
      </c>
      <c r="X72" s="94">
        <v>0.5</v>
      </c>
      <c r="Y72" s="88" t="b">
        <f t="shared" si="10"/>
        <v>1</v>
      </c>
      <c r="Z72" s="110" t="b">
        <f t="shared" si="15"/>
        <v>0</v>
      </c>
      <c r="AA72" s="101" t="b">
        <f t="shared" si="11"/>
        <v>0</v>
      </c>
    </row>
    <row r="73" spans="1:27" x14ac:dyDescent="0.25">
      <c r="A73" s="92" t="s">
        <v>46</v>
      </c>
      <c r="B73" s="93" t="s">
        <v>46</v>
      </c>
      <c r="C73" s="94">
        <v>0.71428999999999998</v>
      </c>
      <c r="D73" s="88" t="b">
        <f t="shared" ref="D73:D107" si="16">B73&lt;&gt;A73</f>
        <v>0</v>
      </c>
      <c r="E73" s="110" t="b">
        <f t="shared" si="12"/>
        <v>0</v>
      </c>
      <c r="F73" s="101" t="b">
        <f t="shared" ref="F73:F107" si="17">(AND(B73=A73,C73&lt;$B$3))</f>
        <v>0</v>
      </c>
      <c r="H73" s="92" t="s">
        <v>46</v>
      </c>
      <c r="I73" s="93" t="s">
        <v>46</v>
      </c>
      <c r="J73" s="94">
        <v>0.17646999999999999</v>
      </c>
      <c r="K73" s="88" t="b">
        <f t="shared" ref="K73:K107" si="18">I73&lt;&gt;H73</f>
        <v>0</v>
      </c>
      <c r="L73" s="110" t="b">
        <f t="shared" si="13"/>
        <v>0</v>
      </c>
      <c r="M73" s="101" t="b">
        <f t="shared" ref="M73:M107" si="19">(AND(I73=H73,J73&lt;$B$3))</f>
        <v>1</v>
      </c>
      <c r="O73" s="92" t="s">
        <v>46</v>
      </c>
      <c r="P73" s="93" t="s">
        <v>46</v>
      </c>
      <c r="Q73" s="94">
        <v>0.66666999999999998</v>
      </c>
      <c r="R73" s="88" t="b">
        <f t="shared" ref="R73:R107" si="20">P73&lt;&gt;O73</f>
        <v>0</v>
      </c>
      <c r="S73" s="110" t="b">
        <f t="shared" si="14"/>
        <v>0</v>
      </c>
      <c r="T73" s="101" t="b">
        <f t="shared" ref="T73:T107" si="21">(AND(P73=O73,Q73&lt;$B$3))</f>
        <v>0</v>
      </c>
      <c r="V73" s="92" t="s">
        <v>46</v>
      </c>
      <c r="W73" s="93" t="s">
        <v>46</v>
      </c>
      <c r="X73" s="94">
        <v>1.3332999999999999</v>
      </c>
      <c r="Y73" s="88" t="b">
        <f t="shared" ref="Y73:Y107" si="22">W73&lt;&gt;V73</f>
        <v>0</v>
      </c>
      <c r="Z73" s="110" t="b">
        <f t="shared" si="15"/>
        <v>0</v>
      </c>
      <c r="AA73" s="101" t="b">
        <f t="shared" ref="AA73:AA107" si="23">(AND(W73=V73,X73&lt;$B$3))</f>
        <v>0</v>
      </c>
    </row>
    <row r="74" spans="1:27" x14ac:dyDescent="0.25">
      <c r="A74" s="92" t="s">
        <v>46</v>
      </c>
      <c r="B74" s="93" t="s">
        <v>46</v>
      </c>
      <c r="C74" s="94">
        <v>0.71428999999999998</v>
      </c>
      <c r="D74" s="88" t="b">
        <f t="shared" si="16"/>
        <v>0</v>
      </c>
      <c r="E74" s="110" t="b">
        <f t="shared" si="12"/>
        <v>0</v>
      </c>
      <c r="F74" s="101" t="b">
        <f t="shared" si="17"/>
        <v>0</v>
      </c>
      <c r="H74" s="92" t="s">
        <v>46</v>
      </c>
      <c r="I74" s="93" t="s">
        <v>46</v>
      </c>
      <c r="J74" s="94">
        <v>0.17646999999999999</v>
      </c>
      <c r="K74" s="88" t="b">
        <f t="shared" si="18"/>
        <v>0</v>
      </c>
      <c r="L74" s="110" t="b">
        <f t="shared" si="13"/>
        <v>0</v>
      </c>
      <c r="M74" s="101" t="b">
        <f t="shared" si="19"/>
        <v>1</v>
      </c>
      <c r="O74" s="92" t="s">
        <v>46</v>
      </c>
      <c r="P74" s="93" t="s">
        <v>46</v>
      </c>
      <c r="Q74" s="94">
        <v>0.66666999999999998</v>
      </c>
      <c r="R74" s="88" t="b">
        <f t="shared" si="20"/>
        <v>0</v>
      </c>
      <c r="S74" s="110" t="b">
        <f t="shared" si="14"/>
        <v>0</v>
      </c>
      <c r="T74" s="101" t="b">
        <f t="shared" si="21"/>
        <v>0</v>
      </c>
      <c r="V74" s="92" t="s">
        <v>46</v>
      </c>
      <c r="W74" s="93" t="s">
        <v>46</v>
      </c>
      <c r="X74" s="94">
        <v>1.3332999999999999</v>
      </c>
      <c r="Y74" s="88" t="b">
        <f t="shared" si="22"/>
        <v>0</v>
      </c>
      <c r="Z74" s="110" t="b">
        <f t="shared" si="15"/>
        <v>0</v>
      </c>
      <c r="AA74" s="101" t="b">
        <f t="shared" si="23"/>
        <v>0</v>
      </c>
    </row>
    <row r="75" spans="1:27" x14ac:dyDescent="0.25">
      <c r="A75" s="92" t="s">
        <v>46</v>
      </c>
      <c r="B75" s="93" t="s">
        <v>46</v>
      </c>
      <c r="C75" s="94">
        <v>0.71428999999999998</v>
      </c>
      <c r="D75" s="88" t="b">
        <f t="shared" si="16"/>
        <v>0</v>
      </c>
      <c r="E75" s="110" t="b">
        <f t="shared" si="12"/>
        <v>0</v>
      </c>
      <c r="F75" s="101" t="b">
        <f t="shared" si="17"/>
        <v>0</v>
      </c>
      <c r="H75" s="92" t="s">
        <v>46</v>
      </c>
      <c r="I75" s="93" t="s">
        <v>46</v>
      </c>
      <c r="J75" s="94">
        <v>0.17646999999999999</v>
      </c>
      <c r="K75" s="88" t="b">
        <f t="shared" si="18"/>
        <v>0</v>
      </c>
      <c r="L75" s="110" t="b">
        <f t="shared" si="13"/>
        <v>0</v>
      </c>
      <c r="M75" s="101" t="b">
        <f t="shared" si="19"/>
        <v>1</v>
      </c>
      <c r="O75" s="92" t="s">
        <v>46</v>
      </c>
      <c r="P75" s="93" t="s">
        <v>46</v>
      </c>
      <c r="Q75" s="94">
        <v>0.66666999999999998</v>
      </c>
      <c r="R75" s="88" t="b">
        <f t="shared" si="20"/>
        <v>0</v>
      </c>
      <c r="S75" s="110" t="b">
        <f t="shared" si="14"/>
        <v>0</v>
      </c>
      <c r="T75" s="101" t="b">
        <f t="shared" si="21"/>
        <v>0</v>
      </c>
      <c r="V75" s="92" t="s">
        <v>46</v>
      </c>
      <c r="W75" s="93" t="s">
        <v>46</v>
      </c>
      <c r="X75" s="94">
        <v>1.3332999999999999</v>
      </c>
      <c r="Y75" s="88" t="b">
        <f t="shared" si="22"/>
        <v>0</v>
      </c>
      <c r="Z75" s="110" t="b">
        <f t="shared" si="15"/>
        <v>0</v>
      </c>
      <c r="AA75" s="101" t="b">
        <f t="shared" si="23"/>
        <v>0</v>
      </c>
    </row>
    <row r="76" spans="1:27" x14ac:dyDescent="0.25">
      <c r="A76" s="92" t="s">
        <v>46</v>
      </c>
      <c r="B76" s="93" t="s">
        <v>46</v>
      </c>
      <c r="C76" s="94">
        <v>0.625</v>
      </c>
      <c r="D76" s="88" t="b">
        <f t="shared" si="16"/>
        <v>0</v>
      </c>
      <c r="E76" s="110" t="b">
        <f t="shared" ref="E76:E107" si="24">(AND(B76&lt;&gt;A76,C76&gt;$B$3))</f>
        <v>0</v>
      </c>
      <c r="F76" s="101" t="b">
        <f t="shared" si="17"/>
        <v>0</v>
      </c>
      <c r="H76" s="92" t="s">
        <v>46</v>
      </c>
      <c r="I76" s="93" t="s">
        <v>46</v>
      </c>
      <c r="J76" s="94">
        <v>0.16667000000000001</v>
      </c>
      <c r="K76" s="88" t="b">
        <f t="shared" si="18"/>
        <v>0</v>
      </c>
      <c r="L76" s="110" t="b">
        <f t="shared" ref="L76:L107" si="25">(AND(I76&lt;&gt;H76,J76&gt;$B$3))</f>
        <v>0</v>
      </c>
      <c r="M76" s="101" t="b">
        <f t="shared" si="19"/>
        <v>1</v>
      </c>
      <c r="O76" s="92" t="s">
        <v>46</v>
      </c>
      <c r="P76" s="93" t="s">
        <v>46</v>
      </c>
      <c r="Q76" s="94">
        <v>0.66666999999999998</v>
      </c>
      <c r="R76" s="88" t="b">
        <f t="shared" si="20"/>
        <v>0</v>
      </c>
      <c r="S76" s="110" t="b">
        <f t="shared" ref="S76:S107" si="26">(AND(P76&lt;&gt;O76,Q76&gt;$B$3))</f>
        <v>0</v>
      </c>
      <c r="T76" s="101" t="b">
        <f t="shared" si="21"/>
        <v>0</v>
      </c>
      <c r="V76" s="92" t="s">
        <v>46</v>
      </c>
      <c r="W76" s="93" t="s">
        <v>46</v>
      </c>
      <c r="X76" s="94">
        <v>1.3332999999999999</v>
      </c>
      <c r="Y76" s="88" t="b">
        <f t="shared" si="22"/>
        <v>0</v>
      </c>
      <c r="Z76" s="110" t="b">
        <f t="shared" ref="Z76:Z107" si="27">(AND(W76&lt;&gt;V76,X76&gt;$B$3))</f>
        <v>0</v>
      </c>
      <c r="AA76" s="101" t="b">
        <f t="shared" si="23"/>
        <v>0</v>
      </c>
    </row>
    <row r="77" spans="1:27" ht="15.75" thickBot="1" x14ac:dyDescent="0.3">
      <c r="A77" s="95" t="s">
        <v>46</v>
      </c>
      <c r="B77" s="96" t="s">
        <v>46</v>
      </c>
      <c r="C77" s="97">
        <v>0.83333000000000002</v>
      </c>
      <c r="D77" s="88" t="b">
        <f t="shared" si="16"/>
        <v>0</v>
      </c>
      <c r="E77" s="111" t="b">
        <f t="shared" si="24"/>
        <v>0</v>
      </c>
      <c r="F77" s="103" t="b">
        <f t="shared" si="17"/>
        <v>0</v>
      </c>
      <c r="H77" s="95" t="s">
        <v>46</v>
      </c>
      <c r="I77" s="96" t="s">
        <v>46</v>
      </c>
      <c r="J77" s="97">
        <v>0.17646999999999999</v>
      </c>
      <c r="K77" s="88" t="b">
        <f t="shared" si="18"/>
        <v>0</v>
      </c>
      <c r="L77" s="111" t="b">
        <f t="shared" si="25"/>
        <v>0</v>
      </c>
      <c r="M77" s="103" t="b">
        <f t="shared" si="19"/>
        <v>1</v>
      </c>
      <c r="O77" s="95" t="s">
        <v>46</v>
      </c>
      <c r="P77" s="96" t="s">
        <v>46</v>
      </c>
      <c r="Q77" s="97">
        <v>0.8</v>
      </c>
      <c r="R77" s="88" t="b">
        <f t="shared" si="20"/>
        <v>0</v>
      </c>
      <c r="S77" s="111" t="b">
        <f t="shared" si="26"/>
        <v>0</v>
      </c>
      <c r="T77" s="103" t="b">
        <f t="shared" si="21"/>
        <v>0</v>
      </c>
      <c r="V77" s="95" t="s">
        <v>46</v>
      </c>
      <c r="W77" s="96" t="s">
        <v>46</v>
      </c>
      <c r="X77" s="97">
        <v>1.3332999999999999</v>
      </c>
      <c r="Y77" s="88" t="b">
        <f t="shared" si="22"/>
        <v>0</v>
      </c>
      <c r="Z77" s="111" t="b">
        <f t="shared" si="27"/>
        <v>0</v>
      </c>
      <c r="AA77" s="103" t="b">
        <f t="shared" si="23"/>
        <v>0</v>
      </c>
    </row>
    <row r="78" spans="1:27" x14ac:dyDescent="0.25">
      <c r="A78" s="89" t="s">
        <v>47</v>
      </c>
      <c r="B78" s="90" t="s">
        <v>47</v>
      </c>
      <c r="C78" s="91">
        <v>1</v>
      </c>
      <c r="D78" s="88" t="b">
        <f t="shared" si="16"/>
        <v>0</v>
      </c>
      <c r="E78" s="110" t="b">
        <f t="shared" si="24"/>
        <v>0</v>
      </c>
      <c r="F78" s="101" t="b">
        <f t="shared" si="17"/>
        <v>0</v>
      </c>
      <c r="H78" s="89" t="s">
        <v>47</v>
      </c>
      <c r="I78" s="90" t="s">
        <v>42</v>
      </c>
      <c r="J78" s="91">
        <v>0.17646999999999999</v>
      </c>
      <c r="K78" s="88" t="b">
        <f t="shared" si="18"/>
        <v>1</v>
      </c>
      <c r="L78" s="110" t="b">
        <f t="shared" si="25"/>
        <v>0</v>
      </c>
      <c r="M78" s="101" t="b">
        <f t="shared" si="19"/>
        <v>0</v>
      </c>
      <c r="O78" s="89" t="s">
        <v>47</v>
      </c>
      <c r="P78" s="90" t="s">
        <v>47</v>
      </c>
      <c r="Q78" s="91">
        <v>1</v>
      </c>
      <c r="R78" s="88" t="b">
        <f t="shared" si="20"/>
        <v>0</v>
      </c>
      <c r="S78" s="110" t="b">
        <f t="shared" si="26"/>
        <v>0</v>
      </c>
      <c r="T78" s="101" t="b">
        <f t="shared" si="21"/>
        <v>0</v>
      </c>
      <c r="V78" s="89" t="s">
        <v>47</v>
      </c>
      <c r="W78" s="90" t="s">
        <v>47</v>
      </c>
      <c r="X78" s="91">
        <v>1.3332999999999999</v>
      </c>
      <c r="Y78" s="88" t="b">
        <f t="shared" si="22"/>
        <v>0</v>
      </c>
      <c r="Z78" s="110" t="b">
        <f t="shared" si="27"/>
        <v>0</v>
      </c>
      <c r="AA78" s="101" t="b">
        <f t="shared" si="23"/>
        <v>0</v>
      </c>
    </row>
    <row r="79" spans="1:27" x14ac:dyDescent="0.25">
      <c r="A79" s="92" t="s">
        <v>47</v>
      </c>
      <c r="B79" s="93" t="s">
        <v>47</v>
      </c>
      <c r="C79" s="94">
        <v>1</v>
      </c>
      <c r="D79" s="88" t="b">
        <f t="shared" si="16"/>
        <v>0</v>
      </c>
      <c r="E79" s="110" t="b">
        <f t="shared" si="24"/>
        <v>0</v>
      </c>
      <c r="F79" s="101" t="b">
        <f t="shared" si="17"/>
        <v>0</v>
      </c>
      <c r="H79" s="92" t="s">
        <v>47</v>
      </c>
      <c r="I79" s="93" t="s">
        <v>42</v>
      </c>
      <c r="J79" s="94">
        <v>0.1875</v>
      </c>
      <c r="K79" s="88" t="b">
        <f t="shared" si="18"/>
        <v>1</v>
      </c>
      <c r="L79" s="110" t="b">
        <f t="shared" si="25"/>
        <v>0</v>
      </c>
      <c r="M79" s="101" t="b">
        <f t="shared" si="19"/>
        <v>0</v>
      </c>
      <c r="O79" s="92" t="s">
        <v>47</v>
      </c>
      <c r="P79" s="93" t="s">
        <v>47</v>
      </c>
      <c r="Q79" s="94">
        <v>1</v>
      </c>
      <c r="R79" s="88" t="b">
        <f t="shared" si="20"/>
        <v>0</v>
      </c>
      <c r="S79" s="110" t="b">
        <f t="shared" si="26"/>
        <v>0</v>
      </c>
      <c r="T79" s="101" t="b">
        <f t="shared" si="21"/>
        <v>0</v>
      </c>
      <c r="V79" s="92" t="s">
        <v>47</v>
      </c>
      <c r="W79" s="93" t="s">
        <v>47</v>
      </c>
      <c r="X79" s="94">
        <v>1.3332999999999999</v>
      </c>
      <c r="Y79" s="88" t="b">
        <f t="shared" si="22"/>
        <v>0</v>
      </c>
      <c r="Z79" s="110" t="b">
        <f t="shared" si="27"/>
        <v>0</v>
      </c>
      <c r="AA79" s="101" t="b">
        <f t="shared" si="23"/>
        <v>0</v>
      </c>
    </row>
    <row r="80" spans="1:27" x14ac:dyDescent="0.25">
      <c r="A80" s="92" t="s">
        <v>47</v>
      </c>
      <c r="B80" s="93" t="s">
        <v>47</v>
      </c>
      <c r="C80" s="94">
        <v>0.83333000000000002</v>
      </c>
      <c r="D80" s="88" t="b">
        <f t="shared" si="16"/>
        <v>0</v>
      </c>
      <c r="E80" s="110" t="b">
        <f t="shared" si="24"/>
        <v>0</v>
      </c>
      <c r="F80" s="101" t="b">
        <f t="shared" si="17"/>
        <v>0</v>
      </c>
      <c r="H80" s="92" t="s">
        <v>47</v>
      </c>
      <c r="I80" s="93" t="s">
        <v>45</v>
      </c>
      <c r="J80" s="94">
        <v>0.17646999999999999</v>
      </c>
      <c r="K80" s="88" t="b">
        <f t="shared" si="18"/>
        <v>1</v>
      </c>
      <c r="L80" s="110" t="b">
        <f t="shared" si="25"/>
        <v>0</v>
      </c>
      <c r="M80" s="101" t="b">
        <f t="shared" si="19"/>
        <v>0</v>
      </c>
      <c r="O80" s="92" t="s">
        <v>47</v>
      </c>
      <c r="P80" s="93" t="s">
        <v>47</v>
      </c>
      <c r="Q80" s="94">
        <v>1</v>
      </c>
      <c r="R80" s="88" t="b">
        <f t="shared" si="20"/>
        <v>0</v>
      </c>
      <c r="S80" s="110" t="b">
        <f t="shared" si="26"/>
        <v>0</v>
      </c>
      <c r="T80" s="101" t="b">
        <f t="shared" si="21"/>
        <v>0</v>
      </c>
      <c r="V80" s="92" t="s">
        <v>47</v>
      </c>
      <c r="W80" s="93" t="s">
        <v>47</v>
      </c>
      <c r="X80" s="94">
        <v>1.3332999999999999</v>
      </c>
      <c r="Y80" s="88" t="b">
        <f t="shared" si="22"/>
        <v>0</v>
      </c>
      <c r="Z80" s="110" t="b">
        <f t="shared" si="27"/>
        <v>0</v>
      </c>
      <c r="AA80" s="101" t="b">
        <f t="shared" si="23"/>
        <v>0</v>
      </c>
    </row>
    <row r="81" spans="1:27" x14ac:dyDescent="0.25">
      <c r="A81" s="92" t="s">
        <v>47</v>
      </c>
      <c r="B81" s="93" t="s">
        <v>47</v>
      </c>
      <c r="C81" s="94">
        <v>1</v>
      </c>
      <c r="D81" s="88" t="b">
        <f t="shared" si="16"/>
        <v>0</v>
      </c>
      <c r="E81" s="110" t="b">
        <f t="shared" si="24"/>
        <v>0</v>
      </c>
      <c r="F81" s="101" t="b">
        <f t="shared" si="17"/>
        <v>0</v>
      </c>
      <c r="H81" s="92" t="s">
        <v>47</v>
      </c>
      <c r="I81" s="93" t="s">
        <v>42</v>
      </c>
      <c r="J81" s="94">
        <v>0.1875</v>
      </c>
      <c r="K81" s="88" t="b">
        <f t="shared" si="18"/>
        <v>1</v>
      </c>
      <c r="L81" s="110" t="b">
        <f t="shared" si="25"/>
        <v>0</v>
      </c>
      <c r="M81" s="101" t="b">
        <f t="shared" si="19"/>
        <v>0</v>
      </c>
      <c r="O81" s="92" t="s">
        <v>47</v>
      </c>
      <c r="P81" s="93" t="s">
        <v>47</v>
      </c>
      <c r="Q81" s="94">
        <v>1</v>
      </c>
      <c r="R81" s="88" t="b">
        <f t="shared" si="20"/>
        <v>0</v>
      </c>
      <c r="S81" s="110" t="b">
        <f t="shared" si="26"/>
        <v>0</v>
      </c>
      <c r="T81" s="101" t="b">
        <f t="shared" si="21"/>
        <v>0</v>
      </c>
      <c r="V81" s="92" t="s">
        <v>47</v>
      </c>
      <c r="W81" s="93" t="s">
        <v>47</v>
      </c>
      <c r="X81" s="94">
        <v>1.3332999999999999</v>
      </c>
      <c r="Y81" s="88" t="b">
        <f t="shared" si="22"/>
        <v>0</v>
      </c>
      <c r="Z81" s="110" t="b">
        <f t="shared" si="27"/>
        <v>0</v>
      </c>
      <c r="AA81" s="101" t="b">
        <f t="shared" si="23"/>
        <v>0</v>
      </c>
    </row>
    <row r="82" spans="1:27" x14ac:dyDescent="0.25">
      <c r="A82" s="92" t="s">
        <v>47</v>
      </c>
      <c r="B82" s="93" t="s">
        <v>45</v>
      </c>
      <c r="C82" s="94">
        <v>0.71428999999999998</v>
      </c>
      <c r="D82" s="88" t="b">
        <f t="shared" si="16"/>
        <v>1</v>
      </c>
      <c r="E82" s="110" t="b">
        <f t="shared" si="24"/>
        <v>1</v>
      </c>
      <c r="F82" s="101" t="b">
        <f t="shared" si="17"/>
        <v>0</v>
      </c>
      <c r="H82" s="92" t="s">
        <v>47</v>
      </c>
      <c r="I82" s="93" t="s">
        <v>42</v>
      </c>
      <c r="J82" s="94">
        <v>0.17646999999999999</v>
      </c>
      <c r="K82" s="88" t="b">
        <f t="shared" si="18"/>
        <v>1</v>
      </c>
      <c r="L82" s="110" t="b">
        <f t="shared" si="25"/>
        <v>0</v>
      </c>
      <c r="M82" s="101" t="b">
        <f t="shared" si="19"/>
        <v>0</v>
      </c>
      <c r="O82" s="92" t="s">
        <v>47</v>
      </c>
      <c r="P82" s="93" t="s">
        <v>45</v>
      </c>
      <c r="Q82" s="94">
        <v>0.8</v>
      </c>
      <c r="R82" s="88" t="b">
        <f t="shared" si="20"/>
        <v>1</v>
      </c>
      <c r="S82" s="110" t="b">
        <f t="shared" si="26"/>
        <v>1</v>
      </c>
      <c r="T82" s="101" t="b">
        <f t="shared" si="21"/>
        <v>0</v>
      </c>
      <c r="V82" s="92" t="s">
        <v>47</v>
      </c>
      <c r="W82" s="93" t="s">
        <v>45</v>
      </c>
      <c r="X82" s="94">
        <v>1</v>
      </c>
      <c r="Y82" s="88" t="b">
        <f t="shared" si="22"/>
        <v>1</v>
      </c>
      <c r="Z82" s="110" t="b">
        <f t="shared" si="27"/>
        <v>1</v>
      </c>
      <c r="AA82" s="101" t="b">
        <f t="shared" si="23"/>
        <v>0</v>
      </c>
    </row>
    <row r="83" spans="1:27" x14ac:dyDescent="0.25">
      <c r="A83" s="92" t="s">
        <v>47</v>
      </c>
      <c r="B83" s="93" t="s">
        <v>47</v>
      </c>
      <c r="C83" s="94">
        <v>1</v>
      </c>
      <c r="D83" s="88" t="b">
        <f t="shared" si="16"/>
        <v>0</v>
      </c>
      <c r="E83" s="110" t="b">
        <f t="shared" si="24"/>
        <v>0</v>
      </c>
      <c r="F83" s="101" t="b">
        <f t="shared" si="17"/>
        <v>0</v>
      </c>
      <c r="H83" s="92" t="s">
        <v>47</v>
      </c>
      <c r="I83" s="93" t="s">
        <v>42</v>
      </c>
      <c r="J83" s="94">
        <v>0.2</v>
      </c>
      <c r="K83" s="88" t="b">
        <f t="shared" si="18"/>
        <v>1</v>
      </c>
      <c r="L83" s="110" t="b">
        <f t="shared" si="25"/>
        <v>0</v>
      </c>
      <c r="M83" s="101" t="b">
        <f t="shared" si="19"/>
        <v>0</v>
      </c>
      <c r="O83" s="92" t="s">
        <v>47</v>
      </c>
      <c r="P83" s="93" t="s">
        <v>47</v>
      </c>
      <c r="Q83" s="94">
        <v>1</v>
      </c>
      <c r="R83" s="88" t="b">
        <f t="shared" si="20"/>
        <v>0</v>
      </c>
      <c r="S83" s="110" t="b">
        <f t="shared" si="26"/>
        <v>0</v>
      </c>
      <c r="T83" s="101" t="b">
        <f t="shared" si="21"/>
        <v>0</v>
      </c>
      <c r="V83" s="92" t="s">
        <v>47</v>
      </c>
      <c r="W83" s="93" t="s">
        <v>47</v>
      </c>
      <c r="X83" s="94">
        <v>1.3332999999999999</v>
      </c>
      <c r="Y83" s="88" t="b">
        <f t="shared" si="22"/>
        <v>0</v>
      </c>
      <c r="Z83" s="110" t="b">
        <f t="shared" si="27"/>
        <v>0</v>
      </c>
      <c r="AA83" s="101" t="b">
        <f t="shared" si="23"/>
        <v>0</v>
      </c>
    </row>
    <row r="84" spans="1:27" x14ac:dyDescent="0.25">
      <c r="A84" s="92" t="s">
        <v>47</v>
      </c>
      <c r="B84" s="93" t="s">
        <v>47</v>
      </c>
      <c r="C84" s="94">
        <v>1</v>
      </c>
      <c r="D84" s="88" t="b">
        <f t="shared" si="16"/>
        <v>0</v>
      </c>
      <c r="E84" s="110" t="b">
        <f t="shared" si="24"/>
        <v>0</v>
      </c>
      <c r="F84" s="101" t="b">
        <f t="shared" si="17"/>
        <v>0</v>
      </c>
      <c r="H84" s="92" t="s">
        <v>47</v>
      </c>
      <c r="I84" s="93" t="s">
        <v>42</v>
      </c>
      <c r="J84" s="94">
        <v>0.17646999999999999</v>
      </c>
      <c r="K84" s="88" t="b">
        <f t="shared" si="18"/>
        <v>1</v>
      </c>
      <c r="L84" s="110" t="b">
        <f t="shared" si="25"/>
        <v>0</v>
      </c>
      <c r="M84" s="101" t="b">
        <f t="shared" si="19"/>
        <v>0</v>
      </c>
      <c r="O84" s="92" t="s">
        <v>47</v>
      </c>
      <c r="P84" s="93" t="s">
        <v>47</v>
      </c>
      <c r="Q84" s="94">
        <v>1</v>
      </c>
      <c r="R84" s="88" t="b">
        <f t="shared" si="20"/>
        <v>0</v>
      </c>
      <c r="S84" s="110" t="b">
        <f t="shared" si="26"/>
        <v>0</v>
      </c>
      <c r="T84" s="101" t="b">
        <f t="shared" si="21"/>
        <v>0</v>
      </c>
      <c r="V84" s="92" t="s">
        <v>47</v>
      </c>
      <c r="W84" s="93" t="s">
        <v>47</v>
      </c>
      <c r="X84" s="94">
        <v>1.3332999999999999</v>
      </c>
      <c r="Y84" s="88" t="b">
        <f t="shared" si="22"/>
        <v>0</v>
      </c>
      <c r="Z84" s="110" t="b">
        <f t="shared" si="27"/>
        <v>0</v>
      </c>
      <c r="AA84" s="101" t="b">
        <f t="shared" si="23"/>
        <v>0</v>
      </c>
    </row>
    <row r="85" spans="1:27" x14ac:dyDescent="0.25">
      <c r="A85" s="92" t="s">
        <v>47</v>
      </c>
      <c r="B85" s="93" t="s">
        <v>47</v>
      </c>
      <c r="C85" s="94">
        <v>0.83333000000000002</v>
      </c>
      <c r="D85" s="88" t="b">
        <f t="shared" si="16"/>
        <v>0</v>
      </c>
      <c r="E85" s="110" t="b">
        <f t="shared" si="24"/>
        <v>0</v>
      </c>
      <c r="F85" s="101" t="b">
        <f t="shared" si="17"/>
        <v>0</v>
      </c>
      <c r="H85" s="92" t="s">
        <v>47</v>
      </c>
      <c r="I85" s="93" t="s">
        <v>42</v>
      </c>
      <c r="J85" s="94">
        <v>0.17646999999999999</v>
      </c>
      <c r="K85" s="88" t="b">
        <f t="shared" si="18"/>
        <v>1</v>
      </c>
      <c r="L85" s="110" t="b">
        <f t="shared" si="25"/>
        <v>0</v>
      </c>
      <c r="M85" s="101" t="b">
        <f t="shared" si="19"/>
        <v>0</v>
      </c>
      <c r="O85" s="92" t="s">
        <v>47</v>
      </c>
      <c r="P85" s="93" t="s">
        <v>47</v>
      </c>
      <c r="Q85" s="94">
        <v>1</v>
      </c>
      <c r="R85" s="88" t="b">
        <f t="shared" si="20"/>
        <v>0</v>
      </c>
      <c r="S85" s="110" t="b">
        <f t="shared" si="26"/>
        <v>0</v>
      </c>
      <c r="T85" s="101" t="b">
        <f t="shared" si="21"/>
        <v>0</v>
      </c>
      <c r="V85" s="92" t="s">
        <v>47</v>
      </c>
      <c r="W85" s="93" t="s">
        <v>47</v>
      </c>
      <c r="X85" s="94">
        <v>1.3332999999999999</v>
      </c>
      <c r="Y85" s="88" t="b">
        <f t="shared" si="22"/>
        <v>0</v>
      </c>
      <c r="Z85" s="110" t="b">
        <f t="shared" si="27"/>
        <v>0</v>
      </c>
      <c r="AA85" s="101" t="b">
        <f t="shared" si="23"/>
        <v>0</v>
      </c>
    </row>
    <row r="86" spans="1:27" x14ac:dyDescent="0.25">
      <c r="A86" s="92" t="s">
        <v>47</v>
      </c>
      <c r="B86" s="93" t="s">
        <v>47</v>
      </c>
      <c r="C86" s="94">
        <v>0.83333000000000002</v>
      </c>
      <c r="D86" s="88" t="b">
        <f t="shared" si="16"/>
        <v>0</v>
      </c>
      <c r="E86" s="110" t="b">
        <f t="shared" si="24"/>
        <v>0</v>
      </c>
      <c r="F86" s="101" t="b">
        <f t="shared" si="17"/>
        <v>0</v>
      </c>
      <c r="H86" s="92" t="s">
        <v>47</v>
      </c>
      <c r="I86" s="93" t="s">
        <v>42</v>
      </c>
      <c r="J86" s="94">
        <v>0.17646999999999999</v>
      </c>
      <c r="K86" s="88" t="b">
        <f t="shared" si="18"/>
        <v>1</v>
      </c>
      <c r="L86" s="110" t="b">
        <f t="shared" si="25"/>
        <v>0</v>
      </c>
      <c r="M86" s="101" t="b">
        <f t="shared" si="19"/>
        <v>0</v>
      </c>
      <c r="O86" s="92" t="s">
        <v>47</v>
      </c>
      <c r="P86" s="93" t="s">
        <v>47</v>
      </c>
      <c r="Q86" s="94">
        <v>1</v>
      </c>
      <c r="R86" s="88" t="b">
        <f t="shared" si="20"/>
        <v>0</v>
      </c>
      <c r="S86" s="110" t="b">
        <f t="shared" si="26"/>
        <v>0</v>
      </c>
      <c r="T86" s="101" t="b">
        <f t="shared" si="21"/>
        <v>0</v>
      </c>
      <c r="V86" s="92" t="s">
        <v>47</v>
      </c>
      <c r="W86" s="93" t="s">
        <v>47</v>
      </c>
      <c r="X86" s="94">
        <v>1.3332999999999999</v>
      </c>
      <c r="Y86" s="88" t="b">
        <f t="shared" si="22"/>
        <v>0</v>
      </c>
      <c r="Z86" s="110" t="b">
        <f t="shared" si="27"/>
        <v>0</v>
      </c>
      <c r="AA86" s="101" t="b">
        <f t="shared" si="23"/>
        <v>0</v>
      </c>
    </row>
    <row r="87" spans="1:27" ht="15.75" thickBot="1" x14ac:dyDescent="0.3">
      <c r="A87" s="95" t="s">
        <v>47</v>
      </c>
      <c r="B87" s="96" t="s">
        <v>47</v>
      </c>
      <c r="C87" s="97">
        <v>1</v>
      </c>
      <c r="D87" s="88" t="b">
        <f t="shared" si="16"/>
        <v>0</v>
      </c>
      <c r="E87" s="110" t="b">
        <f t="shared" si="24"/>
        <v>0</v>
      </c>
      <c r="F87" s="101" t="b">
        <f t="shared" si="17"/>
        <v>0</v>
      </c>
      <c r="H87" s="95" t="s">
        <v>47</v>
      </c>
      <c r="I87" s="96" t="s">
        <v>42</v>
      </c>
      <c r="J87" s="97">
        <v>0.2</v>
      </c>
      <c r="K87" s="88" t="b">
        <f t="shared" si="18"/>
        <v>1</v>
      </c>
      <c r="L87" s="110" t="b">
        <f t="shared" si="25"/>
        <v>0</v>
      </c>
      <c r="M87" s="101" t="b">
        <f t="shared" si="19"/>
        <v>0</v>
      </c>
      <c r="O87" s="95" t="s">
        <v>47</v>
      </c>
      <c r="P87" s="96" t="s">
        <v>47</v>
      </c>
      <c r="Q87" s="97">
        <v>1</v>
      </c>
      <c r="R87" s="88" t="b">
        <f t="shared" si="20"/>
        <v>0</v>
      </c>
      <c r="S87" s="110" t="b">
        <f t="shared" si="26"/>
        <v>0</v>
      </c>
      <c r="T87" s="101" t="b">
        <f t="shared" si="21"/>
        <v>0</v>
      </c>
      <c r="V87" s="95" t="s">
        <v>47</v>
      </c>
      <c r="W87" s="96" t="s">
        <v>47</v>
      </c>
      <c r="X87" s="97">
        <v>1.3332999999999999</v>
      </c>
      <c r="Y87" s="88" t="b">
        <f t="shared" si="22"/>
        <v>0</v>
      </c>
      <c r="Z87" s="110" t="b">
        <f t="shared" si="27"/>
        <v>0</v>
      </c>
      <c r="AA87" s="101" t="b">
        <f t="shared" si="23"/>
        <v>0</v>
      </c>
    </row>
    <row r="88" spans="1:27" x14ac:dyDescent="0.25">
      <c r="A88" s="89" t="s">
        <v>48</v>
      </c>
      <c r="B88" s="90" t="s">
        <v>48</v>
      </c>
      <c r="C88" s="91">
        <v>0.83333000000000002</v>
      </c>
      <c r="D88" s="88" t="b">
        <f t="shared" si="16"/>
        <v>0</v>
      </c>
      <c r="E88" s="109" t="b">
        <f t="shared" si="24"/>
        <v>0</v>
      </c>
      <c r="F88" s="102" t="b">
        <f t="shared" si="17"/>
        <v>0</v>
      </c>
      <c r="H88" s="89" t="s">
        <v>48</v>
      </c>
      <c r="I88" s="90" t="s">
        <v>40</v>
      </c>
      <c r="J88" s="91">
        <v>0.14285999999999999</v>
      </c>
      <c r="K88" s="88" t="b">
        <f t="shared" si="18"/>
        <v>1</v>
      </c>
      <c r="L88" s="109" t="b">
        <f t="shared" si="25"/>
        <v>0</v>
      </c>
      <c r="M88" s="102" t="b">
        <f t="shared" si="19"/>
        <v>0</v>
      </c>
      <c r="O88" s="89" t="s">
        <v>48</v>
      </c>
      <c r="P88" s="90" t="s">
        <v>48</v>
      </c>
      <c r="Q88" s="91">
        <v>0.8</v>
      </c>
      <c r="R88" s="88" t="b">
        <f t="shared" si="20"/>
        <v>0</v>
      </c>
      <c r="S88" s="109" t="b">
        <f t="shared" si="26"/>
        <v>0</v>
      </c>
      <c r="T88" s="102" t="b">
        <f t="shared" si="21"/>
        <v>0</v>
      </c>
      <c r="V88" s="89" t="s">
        <v>48</v>
      </c>
      <c r="W88" s="90" t="s">
        <v>48</v>
      </c>
      <c r="X88" s="91">
        <v>1.3332999999999999</v>
      </c>
      <c r="Y88" s="88" t="b">
        <f t="shared" si="22"/>
        <v>0</v>
      </c>
      <c r="Z88" s="109" t="b">
        <f t="shared" si="27"/>
        <v>0</v>
      </c>
      <c r="AA88" s="102" t="b">
        <f t="shared" si="23"/>
        <v>0</v>
      </c>
    </row>
    <row r="89" spans="1:27" x14ac:dyDescent="0.25">
      <c r="A89" s="92" t="s">
        <v>48</v>
      </c>
      <c r="B89" s="93" t="s">
        <v>48</v>
      </c>
      <c r="C89" s="94">
        <v>0.71428999999999998</v>
      </c>
      <c r="D89" s="88" t="b">
        <f t="shared" si="16"/>
        <v>0</v>
      </c>
      <c r="E89" s="110" t="b">
        <f t="shared" si="24"/>
        <v>0</v>
      </c>
      <c r="F89" s="101" t="b">
        <f t="shared" si="17"/>
        <v>0</v>
      </c>
      <c r="H89" s="92" t="s">
        <v>48</v>
      </c>
      <c r="I89" s="93" t="s">
        <v>40</v>
      </c>
      <c r="J89" s="94">
        <v>0.1875</v>
      </c>
      <c r="K89" s="88" t="b">
        <f t="shared" si="18"/>
        <v>1</v>
      </c>
      <c r="L89" s="110" t="b">
        <f t="shared" si="25"/>
        <v>0</v>
      </c>
      <c r="M89" s="101" t="b">
        <f t="shared" si="19"/>
        <v>0</v>
      </c>
      <c r="O89" s="92" t="s">
        <v>48</v>
      </c>
      <c r="P89" s="93" t="s">
        <v>48</v>
      </c>
      <c r="Q89" s="94">
        <v>0.66666999999999998</v>
      </c>
      <c r="R89" s="88" t="b">
        <f t="shared" si="20"/>
        <v>0</v>
      </c>
      <c r="S89" s="110" t="b">
        <f t="shared" si="26"/>
        <v>0</v>
      </c>
      <c r="T89" s="101" t="b">
        <f t="shared" si="21"/>
        <v>0</v>
      </c>
      <c r="V89" s="92" t="s">
        <v>48</v>
      </c>
      <c r="W89" s="93" t="s">
        <v>48</v>
      </c>
      <c r="X89" s="94">
        <v>1</v>
      </c>
      <c r="Y89" s="88" t="b">
        <f t="shared" si="22"/>
        <v>0</v>
      </c>
      <c r="Z89" s="110" t="b">
        <f t="shared" si="27"/>
        <v>0</v>
      </c>
      <c r="AA89" s="101" t="b">
        <f t="shared" si="23"/>
        <v>0</v>
      </c>
    </row>
    <row r="90" spans="1:27" x14ac:dyDescent="0.25">
      <c r="A90" s="92" t="s">
        <v>48</v>
      </c>
      <c r="B90" s="93" t="s">
        <v>48</v>
      </c>
      <c r="C90" s="94">
        <v>1</v>
      </c>
      <c r="D90" s="88" t="b">
        <f t="shared" si="16"/>
        <v>0</v>
      </c>
      <c r="E90" s="110" t="b">
        <f t="shared" si="24"/>
        <v>0</v>
      </c>
      <c r="F90" s="101" t="b">
        <f t="shared" si="17"/>
        <v>0</v>
      </c>
      <c r="H90" s="92" t="s">
        <v>48</v>
      </c>
      <c r="I90" s="93" t="s">
        <v>44</v>
      </c>
      <c r="J90" s="94">
        <v>0.15789</v>
      </c>
      <c r="K90" s="88" t="b">
        <f t="shared" si="18"/>
        <v>1</v>
      </c>
      <c r="L90" s="110" t="b">
        <f t="shared" si="25"/>
        <v>0</v>
      </c>
      <c r="M90" s="101" t="b">
        <f t="shared" si="19"/>
        <v>0</v>
      </c>
      <c r="O90" s="92" t="s">
        <v>48</v>
      </c>
      <c r="P90" s="93" t="s">
        <v>48</v>
      </c>
      <c r="Q90" s="94">
        <v>1</v>
      </c>
      <c r="R90" s="88" t="b">
        <f t="shared" si="20"/>
        <v>0</v>
      </c>
      <c r="S90" s="110" t="b">
        <f t="shared" si="26"/>
        <v>0</v>
      </c>
      <c r="T90" s="101" t="b">
        <f t="shared" si="21"/>
        <v>0</v>
      </c>
      <c r="V90" s="92" t="s">
        <v>48</v>
      </c>
      <c r="W90" s="93" t="s">
        <v>48</v>
      </c>
      <c r="X90" s="94">
        <v>1.3332999999999999</v>
      </c>
      <c r="Y90" s="88" t="b">
        <f t="shared" si="22"/>
        <v>0</v>
      </c>
      <c r="Z90" s="110" t="b">
        <f t="shared" si="27"/>
        <v>0</v>
      </c>
      <c r="AA90" s="101" t="b">
        <f t="shared" si="23"/>
        <v>0</v>
      </c>
    </row>
    <row r="91" spans="1:27" x14ac:dyDescent="0.25">
      <c r="A91" s="92" t="s">
        <v>48</v>
      </c>
      <c r="B91" s="93" t="s">
        <v>48</v>
      </c>
      <c r="C91" s="94">
        <v>1</v>
      </c>
      <c r="D91" s="88" t="b">
        <f t="shared" si="16"/>
        <v>0</v>
      </c>
      <c r="E91" s="110" t="b">
        <f t="shared" si="24"/>
        <v>0</v>
      </c>
      <c r="F91" s="101" t="b">
        <f t="shared" si="17"/>
        <v>0</v>
      </c>
      <c r="H91" s="92" t="s">
        <v>48</v>
      </c>
      <c r="I91" s="93" t="s">
        <v>40</v>
      </c>
      <c r="J91" s="94">
        <v>0.16667000000000001</v>
      </c>
      <c r="K91" s="88" t="b">
        <f t="shared" si="18"/>
        <v>1</v>
      </c>
      <c r="L91" s="110" t="b">
        <f t="shared" si="25"/>
        <v>0</v>
      </c>
      <c r="M91" s="101" t="b">
        <f t="shared" si="19"/>
        <v>0</v>
      </c>
      <c r="O91" s="92" t="s">
        <v>48</v>
      </c>
      <c r="P91" s="93" t="s">
        <v>48</v>
      </c>
      <c r="Q91" s="94">
        <v>1</v>
      </c>
      <c r="R91" s="88" t="b">
        <f t="shared" si="20"/>
        <v>0</v>
      </c>
      <c r="S91" s="110" t="b">
        <f t="shared" si="26"/>
        <v>0</v>
      </c>
      <c r="T91" s="101" t="b">
        <f t="shared" si="21"/>
        <v>0</v>
      </c>
      <c r="V91" s="92" t="s">
        <v>48</v>
      </c>
      <c r="W91" s="93" t="s">
        <v>48</v>
      </c>
      <c r="X91" s="94">
        <v>1.3332999999999999</v>
      </c>
      <c r="Y91" s="88" t="b">
        <f t="shared" si="22"/>
        <v>0</v>
      </c>
      <c r="Z91" s="110" t="b">
        <f t="shared" si="27"/>
        <v>0</v>
      </c>
      <c r="AA91" s="101" t="b">
        <f t="shared" si="23"/>
        <v>0</v>
      </c>
    </row>
    <row r="92" spans="1:27" x14ac:dyDescent="0.25">
      <c r="A92" s="92" t="s">
        <v>48</v>
      </c>
      <c r="B92" s="93" t="s">
        <v>48</v>
      </c>
      <c r="C92" s="94">
        <v>1</v>
      </c>
      <c r="D92" s="88" t="b">
        <f t="shared" si="16"/>
        <v>0</v>
      </c>
      <c r="E92" s="110" t="b">
        <f t="shared" si="24"/>
        <v>0</v>
      </c>
      <c r="F92" s="101" t="b">
        <f t="shared" si="17"/>
        <v>0</v>
      </c>
      <c r="H92" s="92" t="s">
        <v>48</v>
      </c>
      <c r="I92" s="93" t="s">
        <v>44</v>
      </c>
      <c r="J92" s="94">
        <v>0.15789</v>
      </c>
      <c r="K92" s="88" t="b">
        <f t="shared" si="18"/>
        <v>1</v>
      </c>
      <c r="L92" s="110" t="b">
        <f t="shared" si="25"/>
        <v>0</v>
      </c>
      <c r="M92" s="101" t="b">
        <f t="shared" si="19"/>
        <v>0</v>
      </c>
      <c r="O92" s="92" t="s">
        <v>48</v>
      </c>
      <c r="P92" s="93" t="s">
        <v>48</v>
      </c>
      <c r="Q92" s="94">
        <v>1</v>
      </c>
      <c r="R92" s="88" t="b">
        <f t="shared" si="20"/>
        <v>0</v>
      </c>
      <c r="S92" s="110" t="b">
        <f t="shared" si="26"/>
        <v>0</v>
      </c>
      <c r="T92" s="101" t="b">
        <f t="shared" si="21"/>
        <v>0</v>
      </c>
      <c r="V92" s="92" t="s">
        <v>48</v>
      </c>
      <c r="W92" s="93" t="s">
        <v>48</v>
      </c>
      <c r="X92" s="94">
        <v>1.3332999999999999</v>
      </c>
      <c r="Y92" s="88" t="b">
        <f t="shared" si="22"/>
        <v>0</v>
      </c>
      <c r="Z92" s="110" t="b">
        <f t="shared" si="27"/>
        <v>0</v>
      </c>
      <c r="AA92" s="101" t="b">
        <f t="shared" si="23"/>
        <v>0</v>
      </c>
    </row>
    <row r="93" spans="1:27" x14ac:dyDescent="0.25">
      <c r="A93" s="92" t="s">
        <v>48</v>
      </c>
      <c r="B93" s="93" t="s">
        <v>48</v>
      </c>
      <c r="C93" s="94">
        <v>1</v>
      </c>
      <c r="D93" s="88" t="b">
        <f t="shared" si="16"/>
        <v>0</v>
      </c>
      <c r="E93" s="110" t="b">
        <f t="shared" si="24"/>
        <v>0</v>
      </c>
      <c r="F93" s="101" t="b">
        <f t="shared" si="17"/>
        <v>0</v>
      </c>
      <c r="H93" s="92" t="s">
        <v>48</v>
      </c>
      <c r="I93" s="93" t="s">
        <v>43</v>
      </c>
      <c r="J93" s="94">
        <v>0.14285999999999999</v>
      </c>
      <c r="K93" s="88" t="b">
        <f t="shared" si="18"/>
        <v>1</v>
      </c>
      <c r="L93" s="110" t="b">
        <f t="shared" si="25"/>
        <v>0</v>
      </c>
      <c r="M93" s="101" t="b">
        <f t="shared" si="19"/>
        <v>0</v>
      </c>
      <c r="O93" s="92" t="s">
        <v>48</v>
      </c>
      <c r="P93" s="93" t="s">
        <v>48</v>
      </c>
      <c r="Q93" s="94">
        <v>1</v>
      </c>
      <c r="R93" s="88" t="b">
        <f t="shared" si="20"/>
        <v>0</v>
      </c>
      <c r="S93" s="110" t="b">
        <f t="shared" si="26"/>
        <v>0</v>
      </c>
      <c r="T93" s="101" t="b">
        <f t="shared" si="21"/>
        <v>0</v>
      </c>
      <c r="V93" s="92" t="s">
        <v>48</v>
      </c>
      <c r="W93" s="93" t="s">
        <v>48</v>
      </c>
      <c r="X93" s="94">
        <v>1.3332999999999999</v>
      </c>
      <c r="Y93" s="88" t="b">
        <f t="shared" si="22"/>
        <v>0</v>
      </c>
      <c r="Z93" s="110" t="b">
        <f t="shared" si="27"/>
        <v>0</v>
      </c>
      <c r="AA93" s="101" t="b">
        <f t="shared" si="23"/>
        <v>0</v>
      </c>
    </row>
    <row r="94" spans="1:27" x14ac:dyDescent="0.25">
      <c r="A94" s="92" t="s">
        <v>48</v>
      </c>
      <c r="B94" s="93" t="s">
        <v>48</v>
      </c>
      <c r="C94" s="94">
        <v>0.83333000000000002</v>
      </c>
      <c r="D94" s="88" t="b">
        <f t="shared" si="16"/>
        <v>0</v>
      </c>
      <c r="E94" s="110" t="b">
        <f t="shared" si="24"/>
        <v>0</v>
      </c>
      <c r="F94" s="101" t="b">
        <f t="shared" si="17"/>
        <v>0</v>
      </c>
      <c r="H94" s="92" t="s">
        <v>48</v>
      </c>
      <c r="I94" s="93" t="s">
        <v>44</v>
      </c>
      <c r="J94" s="94">
        <v>0.14285999999999999</v>
      </c>
      <c r="K94" s="88" t="b">
        <f t="shared" si="18"/>
        <v>1</v>
      </c>
      <c r="L94" s="110" t="b">
        <f t="shared" si="25"/>
        <v>0</v>
      </c>
      <c r="M94" s="101" t="b">
        <f t="shared" si="19"/>
        <v>0</v>
      </c>
      <c r="O94" s="92" t="s">
        <v>48</v>
      </c>
      <c r="P94" s="93" t="s">
        <v>48</v>
      </c>
      <c r="Q94" s="94">
        <v>0.8</v>
      </c>
      <c r="R94" s="88" t="b">
        <f t="shared" si="20"/>
        <v>0</v>
      </c>
      <c r="S94" s="110" t="b">
        <f t="shared" si="26"/>
        <v>0</v>
      </c>
      <c r="T94" s="101" t="b">
        <f t="shared" si="21"/>
        <v>0</v>
      </c>
      <c r="V94" s="92" t="s">
        <v>48</v>
      </c>
      <c r="W94" s="93" t="s">
        <v>48</v>
      </c>
      <c r="X94" s="94">
        <v>1.3332999999999999</v>
      </c>
      <c r="Y94" s="88" t="b">
        <f t="shared" si="22"/>
        <v>0</v>
      </c>
      <c r="Z94" s="110" t="b">
        <f t="shared" si="27"/>
        <v>0</v>
      </c>
      <c r="AA94" s="101" t="b">
        <f t="shared" si="23"/>
        <v>0</v>
      </c>
    </row>
    <row r="95" spans="1:27" x14ac:dyDescent="0.25">
      <c r="A95" s="92" t="s">
        <v>48</v>
      </c>
      <c r="B95" s="93" t="s">
        <v>48</v>
      </c>
      <c r="C95" s="94">
        <v>1</v>
      </c>
      <c r="D95" s="88" t="b">
        <f t="shared" si="16"/>
        <v>0</v>
      </c>
      <c r="E95" s="110" t="b">
        <f t="shared" si="24"/>
        <v>0</v>
      </c>
      <c r="F95" s="101" t="b">
        <f t="shared" si="17"/>
        <v>0</v>
      </c>
      <c r="H95" s="92" t="s">
        <v>48</v>
      </c>
      <c r="I95" s="93" t="s">
        <v>40</v>
      </c>
      <c r="J95" s="94">
        <v>0.17646999999999999</v>
      </c>
      <c r="K95" s="88" t="b">
        <f t="shared" si="18"/>
        <v>1</v>
      </c>
      <c r="L95" s="110" t="b">
        <f t="shared" si="25"/>
        <v>0</v>
      </c>
      <c r="M95" s="101" t="b">
        <f t="shared" si="19"/>
        <v>0</v>
      </c>
      <c r="O95" s="92" t="s">
        <v>48</v>
      </c>
      <c r="P95" s="93" t="s">
        <v>48</v>
      </c>
      <c r="Q95" s="94">
        <v>1</v>
      </c>
      <c r="R95" s="88" t="b">
        <f t="shared" si="20"/>
        <v>0</v>
      </c>
      <c r="S95" s="110" t="b">
        <f t="shared" si="26"/>
        <v>0</v>
      </c>
      <c r="T95" s="101" t="b">
        <f t="shared" si="21"/>
        <v>0</v>
      </c>
      <c r="V95" s="92" t="s">
        <v>48</v>
      </c>
      <c r="W95" s="93" t="s">
        <v>48</v>
      </c>
      <c r="X95" s="94">
        <v>1.3332999999999999</v>
      </c>
      <c r="Y95" s="88" t="b">
        <f t="shared" si="22"/>
        <v>0</v>
      </c>
      <c r="Z95" s="110" t="b">
        <f t="shared" si="27"/>
        <v>0</v>
      </c>
      <c r="AA95" s="101" t="b">
        <f t="shared" si="23"/>
        <v>0</v>
      </c>
    </row>
    <row r="96" spans="1:27" x14ac:dyDescent="0.25">
      <c r="A96" s="92" t="s">
        <v>48</v>
      </c>
      <c r="B96" s="93" t="s">
        <v>48</v>
      </c>
      <c r="C96" s="94">
        <v>0.625</v>
      </c>
      <c r="D96" s="88" t="b">
        <f t="shared" si="16"/>
        <v>0</v>
      </c>
      <c r="E96" s="110" t="b">
        <f t="shared" si="24"/>
        <v>0</v>
      </c>
      <c r="F96" s="101" t="b">
        <f t="shared" si="17"/>
        <v>0</v>
      </c>
      <c r="H96" s="92" t="s">
        <v>48</v>
      </c>
      <c r="I96" s="93" t="s">
        <v>40</v>
      </c>
      <c r="J96" s="94">
        <v>0.15</v>
      </c>
      <c r="K96" s="88" t="b">
        <f t="shared" si="18"/>
        <v>1</v>
      </c>
      <c r="L96" s="110" t="b">
        <f t="shared" si="25"/>
        <v>0</v>
      </c>
      <c r="M96" s="101" t="b">
        <f t="shared" si="19"/>
        <v>0</v>
      </c>
      <c r="O96" s="92" t="s">
        <v>48</v>
      </c>
      <c r="P96" s="93" t="s">
        <v>48</v>
      </c>
      <c r="Q96" s="94">
        <v>0.57142999999999999</v>
      </c>
      <c r="R96" s="88" t="b">
        <f t="shared" si="20"/>
        <v>0</v>
      </c>
      <c r="S96" s="110" t="b">
        <f t="shared" si="26"/>
        <v>0</v>
      </c>
      <c r="T96" s="101" t="b">
        <f t="shared" si="21"/>
        <v>0</v>
      </c>
      <c r="V96" s="92" t="s">
        <v>48</v>
      </c>
      <c r="W96" s="93" t="s">
        <v>48</v>
      </c>
      <c r="X96" s="94">
        <v>1</v>
      </c>
      <c r="Y96" s="88" t="b">
        <f t="shared" si="22"/>
        <v>0</v>
      </c>
      <c r="Z96" s="110" t="b">
        <f t="shared" si="27"/>
        <v>0</v>
      </c>
      <c r="AA96" s="101" t="b">
        <f t="shared" si="23"/>
        <v>0</v>
      </c>
    </row>
    <row r="97" spans="1:27" ht="15.75" thickBot="1" x14ac:dyDescent="0.3">
      <c r="A97" s="95" t="s">
        <v>48</v>
      </c>
      <c r="B97" s="96" t="s">
        <v>48</v>
      </c>
      <c r="C97" s="97">
        <v>0.83333000000000002</v>
      </c>
      <c r="D97" s="88" t="b">
        <f t="shared" si="16"/>
        <v>0</v>
      </c>
      <c r="E97" s="111" t="b">
        <f t="shared" si="24"/>
        <v>0</v>
      </c>
      <c r="F97" s="103" t="b">
        <f t="shared" si="17"/>
        <v>0</v>
      </c>
      <c r="H97" s="95" t="s">
        <v>48</v>
      </c>
      <c r="I97" s="96" t="s">
        <v>42</v>
      </c>
      <c r="J97" s="97">
        <v>0.15</v>
      </c>
      <c r="K97" s="88" t="b">
        <f t="shared" si="18"/>
        <v>1</v>
      </c>
      <c r="L97" s="111" t="b">
        <f t="shared" si="25"/>
        <v>0</v>
      </c>
      <c r="M97" s="103" t="b">
        <f t="shared" si="19"/>
        <v>0</v>
      </c>
      <c r="O97" s="95" t="s">
        <v>48</v>
      </c>
      <c r="P97" s="96" t="s">
        <v>48</v>
      </c>
      <c r="Q97" s="97">
        <v>0.8</v>
      </c>
      <c r="R97" s="88" t="b">
        <f t="shared" si="20"/>
        <v>0</v>
      </c>
      <c r="S97" s="111" t="b">
        <f t="shared" si="26"/>
        <v>0</v>
      </c>
      <c r="T97" s="103" t="b">
        <f t="shared" si="21"/>
        <v>0</v>
      </c>
      <c r="V97" s="95" t="s">
        <v>48</v>
      </c>
      <c r="W97" s="96" t="s">
        <v>48</v>
      </c>
      <c r="X97" s="97">
        <v>1.3332999999999999</v>
      </c>
      <c r="Y97" s="88" t="b">
        <f t="shared" si="22"/>
        <v>0</v>
      </c>
      <c r="Z97" s="111" t="b">
        <f t="shared" si="27"/>
        <v>0</v>
      </c>
      <c r="AA97" s="103" t="b">
        <f t="shared" si="23"/>
        <v>0</v>
      </c>
    </row>
    <row r="98" spans="1:27" x14ac:dyDescent="0.25">
      <c r="A98" s="89" t="s">
        <v>49</v>
      </c>
      <c r="B98" s="90" t="s">
        <v>43</v>
      </c>
      <c r="C98" s="91">
        <v>0.45455000000000001</v>
      </c>
      <c r="D98" s="88" t="b">
        <f t="shared" si="16"/>
        <v>1</v>
      </c>
      <c r="E98" s="109" t="b">
        <f t="shared" si="24"/>
        <v>0</v>
      </c>
      <c r="F98" s="102" t="b">
        <f t="shared" si="17"/>
        <v>0</v>
      </c>
      <c r="H98" s="89" t="s">
        <v>49</v>
      </c>
      <c r="I98" s="90" t="s">
        <v>42</v>
      </c>
      <c r="J98" s="91">
        <v>0.23077</v>
      </c>
      <c r="K98" s="88" t="b">
        <f t="shared" si="18"/>
        <v>1</v>
      </c>
      <c r="L98" s="109" t="b">
        <f t="shared" si="25"/>
        <v>0</v>
      </c>
      <c r="M98" s="102" t="b">
        <f t="shared" si="19"/>
        <v>0</v>
      </c>
      <c r="O98" s="89" t="s">
        <v>49</v>
      </c>
      <c r="P98" s="90" t="s">
        <v>43</v>
      </c>
      <c r="Q98" s="91">
        <v>0.5</v>
      </c>
      <c r="R98" s="88" t="b">
        <f t="shared" si="20"/>
        <v>1</v>
      </c>
      <c r="S98" s="109" t="b">
        <f t="shared" si="26"/>
        <v>0</v>
      </c>
      <c r="T98" s="102" t="b">
        <f t="shared" si="21"/>
        <v>0</v>
      </c>
      <c r="V98" s="89" t="s">
        <v>49</v>
      </c>
      <c r="W98" s="90" t="s">
        <v>43</v>
      </c>
      <c r="X98" s="91">
        <v>0.8</v>
      </c>
      <c r="Y98" s="88" t="b">
        <f t="shared" si="22"/>
        <v>1</v>
      </c>
      <c r="Z98" s="109" t="b">
        <f t="shared" si="27"/>
        <v>1</v>
      </c>
      <c r="AA98" s="102" t="b">
        <f t="shared" si="23"/>
        <v>0</v>
      </c>
    </row>
    <row r="99" spans="1:27" x14ac:dyDescent="0.25">
      <c r="A99" s="92" t="s">
        <v>49</v>
      </c>
      <c r="B99" s="93" t="s">
        <v>49</v>
      </c>
      <c r="C99" s="94">
        <v>0.83333000000000002</v>
      </c>
      <c r="D99" s="88" t="b">
        <f t="shared" si="16"/>
        <v>0</v>
      </c>
      <c r="E99" s="110" t="b">
        <f t="shared" si="24"/>
        <v>0</v>
      </c>
      <c r="F99" s="101" t="b">
        <f t="shared" si="17"/>
        <v>0</v>
      </c>
      <c r="H99" s="92" t="s">
        <v>49</v>
      </c>
      <c r="I99" s="93" t="s">
        <v>43</v>
      </c>
      <c r="J99" s="94">
        <v>0.23077</v>
      </c>
      <c r="K99" s="88" t="b">
        <f t="shared" si="18"/>
        <v>1</v>
      </c>
      <c r="L99" s="110" t="b">
        <f t="shared" si="25"/>
        <v>0</v>
      </c>
      <c r="M99" s="101" t="b">
        <f t="shared" si="19"/>
        <v>0</v>
      </c>
      <c r="O99" s="92" t="s">
        <v>49</v>
      </c>
      <c r="P99" s="93" t="s">
        <v>49</v>
      </c>
      <c r="Q99" s="94">
        <v>0.8</v>
      </c>
      <c r="R99" s="88" t="b">
        <f t="shared" si="20"/>
        <v>0</v>
      </c>
      <c r="S99" s="110" t="b">
        <f t="shared" si="26"/>
        <v>0</v>
      </c>
      <c r="T99" s="101" t="b">
        <f t="shared" si="21"/>
        <v>0</v>
      </c>
      <c r="V99" s="92" t="s">
        <v>49</v>
      </c>
      <c r="W99" s="93" t="s">
        <v>49</v>
      </c>
      <c r="X99" s="94">
        <v>1.3332999999999999</v>
      </c>
      <c r="Y99" s="88" t="b">
        <f t="shared" si="22"/>
        <v>0</v>
      </c>
      <c r="Z99" s="110" t="b">
        <f t="shared" si="27"/>
        <v>0</v>
      </c>
      <c r="AA99" s="101" t="b">
        <f t="shared" si="23"/>
        <v>0</v>
      </c>
    </row>
    <row r="100" spans="1:27" x14ac:dyDescent="0.25">
      <c r="A100" s="92" t="s">
        <v>49</v>
      </c>
      <c r="B100" s="93" t="s">
        <v>49</v>
      </c>
      <c r="C100" s="94">
        <v>0.625</v>
      </c>
      <c r="D100" s="88" t="b">
        <f t="shared" si="16"/>
        <v>0</v>
      </c>
      <c r="E100" s="110" t="b">
        <f t="shared" si="24"/>
        <v>0</v>
      </c>
      <c r="F100" s="101" t="b">
        <f t="shared" si="17"/>
        <v>0</v>
      </c>
      <c r="H100" s="92" t="s">
        <v>49</v>
      </c>
      <c r="I100" s="93" t="s">
        <v>42</v>
      </c>
      <c r="J100" s="94">
        <v>0.21429000000000001</v>
      </c>
      <c r="K100" s="88" t="b">
        <f t="shared" si="18"/>
        <v>1</v>
      </c>
      <c r="L100" s="110" t="b">
        <f t="shared" si="25"/>
        <v>0</v>
      </c>
      <c r="M100" s="101" t="b">
        <f t="shared" si="19"/>
        <v>0</v>
      </c>
      <c r="O100" s="92" t="s">
        <v>49</v>
      </c>
      <c r="P100" s="93" t="s">
        <v>49</v>
      </c>
      <c r="Q100" s="94">
        <v>0.57142999999999999</v>
      </c>
      <c r="R100" s="88" t="b">
        <f t="shared" si="20"/>
        <v>0</v>
      </c>
      <c r="S100" s="110" t="b">
        <f t="shared" si="26"/>
        <v>0</v>
      </c>
      <c r="T100" s="101" t="b">
        <f t="shared" si="21"/>
        <v>0</v>
      </c>
      <c r="V100" s="92" t="s">
        <v>49</v>
      </c>
      <c r="W100" s="93" t="s">
        <v>49</v>
      </c>
      <c r="X100" s="94">
        <v>1.3332999999999999</v>
      </c>
      <c r="Y100" s="88" t="b">
        <f t="shared" si="22"/>
        <v>0</v>
      </c>
      <c r="Z100" s="110" t="b">
        <f t="shared" si="27"/>
        <v>0</v>
      </c>
      <c r="AA100" s="101" t="b">
        <f t="shared" si="23"/>
        <v>0</v>
      </c>
    </row>
    <row r="101" spans="1:27" x14ac:dyDescent="0.25">
      <c r="A101" s="92" t="s">
        <v>49</v>
      </c>
      <c r="B101" s="93" t="s">
        <v>43</v>
      </c>
      <c r="C101" s="94">
        <v>0.45455000000000001</v>
      </c>
      <c r="D101" s="88" t="b">
        <f t="shared" si="16"/>
        <v>1</v>
      </c>
      <c r="E101" s="110" t="b">
        <f t="shared" si="24"/>
        <v>0</v>
      </c>
      <c r="F101" s="101" t="b">
        <f t="shared" si="17"/>
        <v>0</v>
      </c>
      <c r="H101" s="92" t="s">
        <v>49</v>
      </c>
      <c r="I101" s="93" t="s">
        <v>43</v>
      </c>
      <c r="J101" s="94">
        <v>0.23077</v>
      </c>
      <c r="K101" s="88" t="b">
        <f t="shared" si="18"/>
        <v>1</v>
      </c>
      <c r="L101" s="110" t="b">
        <f t="shared" si="25"/>
        <v>0</v>
      </c>
      <c r="M101" s="101" t="b">
        <f t="shared" si="19"/>
        <v>0</v>
      </c>
      <c r="O101" s="92" t="s">
        <v>49</v>
      </c>
      <c r="P101" s="93" t="s">
        <v>43</v>
      </c>
      <c r="Q101" s="94">
        <v>0.5</v>
      </c>
      <c r="R101" s="88" t="b">
        <f t="shared" si="20"/>
        <v>1</v>
      </c>
      <c r="S101" s="110" t="b">
        <f t="shared" si="26"/>
        <v>0</v>
      </c>
      <c r="T101" s="101" t="b">
        <f t="shared" si="21"/>
        <v>0</v>
      </c>
      <c r="V101" s="92" t="s">
        <v>49</v>
      </c>
      <c r="W101" s="93" t="s">
        <v>43</v>
      </c>
      <c r="X101" s="94">
        <v>0.57142999999999999</v>
      </c>
      <c r="Y101" s="88" t="b">
        <f t="shared" si="22"/>
        <v>1</v>
      </c>
      <c r="Z101" s="110" t="b">
        <f t="shared" si="27"/>
        <v>1</v>
      </c>
      <c r="AA101" s="101" t="b">
        <f t="shared" si="23"/>
        <v>0</v>
      </c>
    </row>
    <row r="102" spans="1:27" x14ac:dyDescent="0.25">
      <c r="A102" s="92" t="s">
        <v>49</v>
      </c>
      <c r="B102" s="93" t="s">
        <v>42</v>
      </c>
      <c r="C102" s="94">
        <v>0.35714000000000001</v>
      </c>
      <c r="D102" s="88" t="b">
        <f t="shared" si="16"/>
        <v>1</v>
      </c>
      <c r="E102" s="110" t="b">
        <f t="shared" si="24"/>
        <v>0</v>
      </c>
      <c r="F102" s="101" t="b">
        <f t="shared" si="17"/>
        <v>0</v>
      </c>
      <c r="H102" s="92" t="s">
        <v>49</v>
      </c>
      <c r="I102" s="93" t="s">
        <v>42</v>
      </c>
      <c r="J102" s="94">
        <v>0.25</v>
      </c>
      <c r="K102" s="88" t="b">
        <f t="shared" si="18"/>
        <v>1</v>
      </c>
      <c r="L102" s="110" t="b">
        <f t="shared" si="25"/>
        <v>0</v>
      </c>
      <c r="M102" s="101" t="b">
        <f t="shared" si="19"/>
        <v>0</v>
      </c>
      <c r="O102" s="92" t="s">
        <v>49</v>
      </c>
      <c r="P102" s="93" t="s">
        <v>43</v>
      </c>
      <c r="Q102" s="94">
        <v>0.36364000000000002</v>
      </c>
      <c r="R102" s="88" t="b">
        <f t="shared" si="20"/>
        <v>1</v>
      </c>
      <c r="S102" s="110" t="b">
        <f t="shared" si="26"/>
        <v>0</v>
      </c>
      <c r="T102" s="101" t="b">
        <f t="shared" si="21"/>
        <v>0</v>
      </c>
      <c r="V102" s="92" t="s">
        <v>49</v>
      </c>
      <c r="W102" s="93" t="s">
        <v>49</v>
      </c>
      <c r="X102" s="94">
        <v>0.66666999999999998</v>
      </c>
      <c r="Y102" s="88" t="b">
        <f t="shared" si="22"/>
        <v>0</v>
      </c>
      <c r="Z102" s="110" t="b">
        <f t="shared" si="27"/>
        <v>0</v>
      </c>
      <c r="AA102" s="101" t="b">
        <f t="shared" si="23"/>
        <v>0</v>
      </c>
    </row>
    <row r="103" spans="1:27" x14ac:dyDescent="0.25">
      <c r="A103" s="92" t="s">
        <v>49</v>
      </c>
      <c r="B103" s="93" t="s">
        <v>42</v>
      </c>
      <c r="C103" s="94">
        <v>0.55556000000000005</v>
      </c>
      <c r="D103" s="88" t="b">
        <f t="shared" si="16"/>
        <v>1</v>
      </c>
      <c r="E103" s="110" t="b">
        <f t="shared" si="24"/>
        <v>1</v>
      </c>
      <c r="F103" s="101" t="b">
        <f t="shared" si="17"/>
        <v>0</v>
      </c>
      <c r="H103" s="92" t="s">
        <v>49</v>
      </c>
      <c r="I103" s="93" t="s">
        <v>42</v>
      </c>
      <c r="J103" s="94">
        <v>0.33333000000000002</v>
      </c>
      <c r="K103" s="88" t="b">
        <f t="shared" si="18"/>
        <v>1</v>
      </c>
      <c r="L103" s="110" t="b">
        <f t="shared" si="25"/>
        <v>0</v>
      </c>
      <c r="M103" s="101" t="b">
        <f t="shared" si="19"/>
        <v>0</v>
      </c>
      <c r="O103" s="92" t="s">
        <v>49</v>
      </c>
      <c r="P103" s="93" t="s">
        <v>42</v>
      </c>
      <c r="Q103" s="94">
        <v>0.66666999999999998</v>
      </c>
      <c r="R103" s="88" t="b">
        <f t="shared" si="20"/>
        <v>1</v>
      </c>
      <c r="S103" s="110" t="b">
        <f t="shared" si="26"/>
        <v>1</v>
      </c>
      <c r="T103" s="101" t="b">
        <f t="shared" si="21"/>
        <v>0</v>
      </c>
      <c r="V103" s="92" t="s">
        <v>49</v>
      </c>
      <c r="W103" s="93" t="s">
        <v>42</v>
      </c>
      <c r="X103" s="94">
        <v>1</v>
      </c>
      <c r="Y103" s="88" t="b">
        <f t="shared" si="22"/>
        <v>1</v>
      </c>
      <c r="Z103" s="110" t="b">
        <f t="shared" si="27"/>
        <v>1</v>
      </c>
      <c r="AA103" s="101" t="b">
        <f t="shared" si="23"/>
        <v>0</v>
      </c>
    </row>
    <row r="104" spans="1:27" x14ac:dyDescent="0.25">
      <c r="A104" s="92" t="s">
        <v>49</v>
      </c>
      <c r="B104" s="93" t="s">
        <v>42</v>
      </c>
      <c r="C104" s="94">
        <v>0.71428999999999998</v>
      </c>
      <c r="D104" s="88" t="b">
        <f t="shared" si="16"/>
        <v>1</v>
      </c>
      <c r="E104" s="110" t="b">
        <f t="shared" si="24"/>
        <v>1</v>
      </c>
      <c r="F104" s="101" t="b">
        <f t="shared" si="17"/>
        <v>0</v>
      </c>
      <c r="H104" s="92" t="s">
        <v>49</v>
      </c>
      <c r="I104" s="93" t="s">
        <v>42</v>
      </c>
      <c r="J104" s="94">
        <v>0.33333000000000002</v>
      </c>
      <c r="K104" s="88" t="b">
        <f t="shared" si="18"/>
        <v>1</v>
      </c>
      <c r="L104" s="110" t="b">
        <f t="shared" si="25"/>
        <v>0</v>
      </c>
      <c r="M104" s="101" t="b">
        <f t="shared" si="19"/>
        <v>0</v>
      </c>
      <c r="O104" s="92" t="s">
        <v>49</v>
      </c>
      <c r="P104" s="93" t="s">
        <v>42</v>
      </c>
      <c r="Q104" s="94">
        <v>0.66666999999999998</v>
      </c>
      <c r="R104" s="88" t="b">
        <f t="shared" si="20"/>
        <v>1</v>
      </c>
      <c r="S104" s="110" t="b">
        <f t="shared" si="26"/>
        <v>1</v>
      </c>
      <c r="T104" s="101" t="b">
        <f t="shared" si="21"/>
        <v>0</v>
      </c>
      <c r="V104" s="92" t="s">
        <v>49</v>
      </c>
      <c r="W104" s="93" t="s">
        <v>42</v>
      </c>
      <c r="X104" s="94">
        <v>0.8</v>
      </c>
      <c r="Y104" s="88" t="b">
        <f t="shared" si="22"/>
        <v>1</v>
      </c>
      <c r="Z104" s="110" t="b">
        <f t="shared" si="27"/>
        <v>1</v>
      </c>
      <c r="AA104" s="101" t="b">
        <f t="shared" si="23"/>
        <v>0</v>
      </c>
    </row>
    <row r="105" spans="1:27" x14ac:dyDescent="0.25">
      <c r="A105" s="92" t="s">
        <v>49</v>
      </c>
      <c r="B105" s="93" t="s">
        <v>49</v>
      </c>
      <c r="C105" s="94">
        <v>0.625</v>
      </c>
      <c r="D105" s="88" t="b">
        <f t="shared" si="16"/>
        <v>0</v>
      </c>
      <c r="E105" s="110" t="b">
        <f t="shared" si="24"/>
        <v>0</v>
      </c>
      <c r="F105" s="101" t="b">
        <f t="shared" si="17"/>
        <v>0</v>
      </c>
      <c r="H105" s="92" t="s">
        <v>49</v>
      </c>
      <c r="I105" s="93" t="s">
        <v>42</v>
      </c>
      <c r="J105" s="94">
        <v>0.25</v>
      </c>
      <c r="K105" s="88" t="b">
        <f t="shared" si="18"/>
        <v>1</v>
      </c>
      <c r="L105" s="110" t="b">
        <f t="shared" si="25"/>
        <v>0</v>
      </c>
      <c r="M105" s="101" t="b">
        <f t="shared" si="19"/>
        <v>0</v>
      </c>
      <c r="O105" s="92" t="s">
        <v>49</v>
      </c>
      <c r="P105" s="93" t="s">
        <v>49</v>
      </c>
      <c r="Q105" s="94">
        <v>0.57142999999999999</v>
      </c>
      <c r="R105" s="88" t="b">
        <f t="shared" si="20"/>
        <v>0</v>
      </c>
      <c r="S105" s="110" t="b">
        <f t="shared" si="26"/>
        <v>0</v>
      </c>
      <c r="T105" s="101" t="b">
        <f t="shared" si="21"/>
        <v>0</v>
      </c>
      <c r="V105" s="92" t="s">
        <v>49</v>
      </c>
      <c r="W105" s="93" t="s">
        <v>49</v>
      </c>
      <c r="X105" s="94">
        <v>0.66666999999999998</v>
      </c>
      <c r="Y105" s="88" t="b">
        <f t="shared" si="22"/>
        <v>0</v>
      </c>
      <c r="Z105" s="110" t="b">
        <f t="shared" si="27"/>
        <v>0</v>
      </c>
      <c r="AA105" s="101" t="b">
        <f t="shared" si="23"/>
        <v>0</v>
      </c>
    </row>
    <row r="106" spans="1:27" x14ac:dyDescent="0.25">
      <c r="A106" s="92" t="s">
        <v>49</v>
      </c>
      <c r="B106" s="93" t="s">
        <v>49</v>
      </c>
      <c r="C106" s="94">
        <v>0.71428999999999998</v>
      </c>
      <c r="D106" s="88" t="b">
        <f t="shared" si="16"/>
        <v>0</v>
      </c>
      <c r="E106" s="110" t="b">
        <f t="shared" si="24"/>
        <v>0</v>
      </c>
      <c r="F106" s="101" t="b">
        <f t="shared" si="17"/>
        <v>0</v>
      </c>
      <c r="H106" s="92" t="s">
        <v>49</v>
      </c>
      <c r="I106" s="93" t="s">
        <v>42</v>
      </c>
      <c r="J106" s="94">
        <v>0.21429000000000001</v>
      </c>
      <c r="K106" s="88" t="b">
        <f t="shared" si="18"/>
        <v>1</v>
      </c>
      <c r="L106" s="110" t="b">
        <f t="shared" si="25"/>
        <v>0</v>
      </c>
      <c r="M106" s="101" t="b">
        <f t="shared" si="19"/>
        <v>0</v>
      </c>
      <c r="O106" s="92" t="s">
        <v>49</v>
      </c>
      <c r="P106" s="93" t="s">
        <v>49</v>
      </c>
      <c r="Q106" s="94">
        <v>0.66666999999999998</v>
      </c>
      <c r="R106" s="88" t="b">
        <f t="shared" si="20"/>
        <v>0</v>
      </c>
      <c r="S106" s="110" t="b">
        <f t="shared" si="26"/>
        <v>0</v>
      </c>
      <c r="T106" s="101" t="b">
        <f t="shared" si="21"/>
        <v>0</v>
      </c>
      <c r="V106" s="92" t="s">
        <v>49</v>
      </c>
      <c r="W106" s="93" t="s">
        <v>49</v>
      </c>
      <c r="X106" s="94">
        <v>1</v>
      </c>
      <c r="Y106" s="88" t="b">
        <f t="shared" si="22"/>
        <v>0</v>
      </c>
      <c r="Z106" s="110" t="b">
        <f t="shared" si="27"/>
        <v>0</v>
      </c>
      <c r="AA106" s="101" t="b">
        <f t="shared" si="23"/>
        <v>0</v>
      </c>
    </row>
    <row r="107" spans="1:27" ht="15.75" thickBot="1" x14ac:dyDescent="0.3">
      <c r="A107" s="95" t="s">
        <v>49</v>
      </c>
      <c r="B107" s="96" t="s">
        <v>43</v>
      </c>
      <c r="C107" s="97">
        <v>0.45455000000000001</v>
      </c>
      <c r="D107" s="88" t="b">
        <f t="shared" si="16"/>
        <v>1</v>
      </c>
      <c r="E107" s="111" t="b">
        <f t="shared" si="24"/>
        <v>0</v>
      </c>
      <c r="F107" s="103" t="b">
        <f t="shared" si="17"/>
        <v>0</v>
      </c>
      <c r="H107" s="95" t="s">
        <v>49</v>
      </c>
      <c r="I107" s="96" t="s">
        <v>43</v>
      </c>
      <c r="J107" s="97">
        <v>0.25</v>
      </c>
      <c r="K107" s="88" t="b">
        <f t="shared" si="18"/>
        <v>1</v>
      </c>
      <c r="L107" s="111" t="b">
        <f t="shared" si="25"/>
        <v>0</v>
      </c>
      <c r="M107" s="103" t="b">
        <f t="shared" si="19"/>
        <v>0</v>
      </c>
      <c r="O107" s="95" t="s">
        <v>49</v>
      </c>
      <c r="P107" s="96" t="s">
        <v>43</v>
      </c>
      <c r="Q107" s="97">
        <v>0.44444</v>
      </c>
      <c r="R107" s="88" t="b">
        <f t="shared" si="20"/>
        <v>1</v>
      </c>
      <c r="S107" s="111" t="b">
        <f t="shared" si="26"/>
        <v>0</v>
      </c>
      <c r="T107" s="103" t="b">
        <f t="shared" si="21"/>
        <v>0</v>
      </c>
      <c r="V107" s="95" t="s">
        <v>49</v>
      </c>
      <c r="W107" s="96" t="s">
        <v>43</v>
      </c>
      <c r="X107" s="97">
        <v>0.8</v>
      </c>
      <c r="Y107" s="88" t="b">
        <f t="shared" si="22"/>
        <v>1</v>
      </c>
      <c r="Z107" s="111" t="b">
        <f t="shared" si="27"/>
        <v>1</v>
      </c>
      <c r="AA107" s="103" t="b">
        <f t="shared" si="23"/>
        <v>0</v>
      </c>
    </row>
  </sheetData>
  <mergeCells count="4">
    <mergeCell ref="C6:D6"/>
    <mergeCell ref="J6:K6"/>
    <mergeCell ref="Q6:R6"/>
    <mergeCell ref="X6:Y6"/>
  </mergeCells>
  <conditionalFormatting sqref="B8:B107">
    <cfRule type="expression" dxfId="7" priority="24">
      <formula>$A8=$B8</formula>
    </cfRule>
  </conditionalFormatting>
  <conditionalFormatting sqref="A8:F107">
    <cfRule type="expression" dxfId="6" priority="23">
      <formula>OR(ISERR(A8),A8=FALSE)</formula>
    </cfRule>
  </conditionalFormatting>
  <conditionalFormatting sqref="C8:F107">
    <cfRule type="colorScale" priority="22">
      <colorScale>
        <cfvo type="num" val="0.5"/>
        <cfvo type="num" val="0.5"/>
        <color rgb="FFFF0000"/>
        <color rgb="FF92D050"/>
      </colorScale>
    </cfRule>
  </conditionalFormatting>
  <conditionalFormatting sqref="C6">
    <cfRule type="colorScale" priority="15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I8:I107">
    <cfRule type="expression" dxfId="5" priority="12">
      <formula>H8=I8</formula>
    </cfRule>
  </conditionalFormatting>
  <conditionalFormatting sqref="H8:M107">
    <cfRule type="expression" dxfId="4" priority="11">
      <formula>OR(ISERR(H8),H8=FALSE)</formula>
    </cfRule>
  </conditionalFormatting>
  <conditionalFormatting sqref="J8:M107">
    <cfRule type="colorScale" priority="10">
      <colorScale>
        <cfvo type="num" val="0.5"/>
        <cfvo type="num" val="0.5"/>
        <color rgb="FFFF0000"/>
        <color rgb="FF92D050"/>
      </colorScale>
    </cfRule>
  </conditionalFormatting>
  <conditionalFormatting sqref="J6">
    <cfRule type="colorScale" priority="9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P8:P107">
    <cfRule type="expression" dxfId="3" priority="8">
      <formula>O8=P8</formula>
    </cfRule>
  </conditionalFormatting>
  <conditionalFormatting sqref="O8:T107">
    <cfRule type="expression" dxfId="2" priority="7">
      <formula>OR(ISERR(O8),O8=FALSE)</formula>
    </cfRule>
  </conditionalFormatting>
  <conditionalFormatting sqref="Q8:T107">
    <cfRule type="colorScale" priority="6">
      <colorScale>
        <cfvo type="num" val="0.5"/>
        <cfvo type="num" val="0.5"/>
        <color rgb="FFFF0000"/>
        <color rgb="FF92D050"/>
      </colorScale>
    </cfRule>
  </conditionalFormatting>
  <conditionalFormatting sqref="Q6">
    <cfRule type="colorScale" priority="5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W8:W107">
    <cfRule type="expression" dxfId="1" priority="4">
      <formula>V8=W8</formula>
    </cfRule>
  </conditionalFormatting>
  <conditionalFormatting sqref="V8:AA107">
    <cfRule type="expression" dxfId="0" priority="3">
      <formula>OR(ISERR(V8),V8=FALSE)</formula>
    </cfRule>
  </conditionalFormatting>
  <conditionalFormatting sqref="X8:AA107">
    <cfRule type="colorScale" priority="2">
      <colorScale>
        <cfvo type="num" val="0.5"/>
        <cfvo type="num" val="0.5"/>
        <color rgb="FFFF0000"/>
        <color rgb="FF92D050"/>
      </colorScale>
    </cfRule>
  </conditionalFormatting>
  <conditionalFormatting sqref="X6">
    <cfRule type="colorScale" priority="1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LPC - covariance</vt:lpstr>
      <vt:lpstr>LPC - euclidean</vt:lpstr>
      <vt:lpstr>LPCC - covariance</vt:lpstr>
      <vt:lpstr>LPCC - euclidean</vt:lpstr>
      <vt:lpstr>LPCC Array - LPCC DTW</vt:lpstr>
      <vt:lpstr>Detail 1</vt:lpstr>
      <vt:lpstr>Confidence 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Dave</cp:lastModifiedBy>
  <dcterms:created xsi:type="dcterms:W3CDTF">2014-12-04T20:34:11Z</dcterms:created>
  <dcterms:modified xsi:type="dcterms:W3CDTF">2014-12-08T08:28:34Z</dcterms:modified>
</cp:coreProperties>
</file>