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V102" i="11"/>
  <c r="W102" i="11" s="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V87" i="11"/>
  <c r="W87" i="11" s="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V81" i="11"/>
  <c r="W81" i="11" s="1"/>
  <c r="U81" i="11"/>
  <c r="M81" i="11"/>
  <c r="N81" i="11" s="1"/>
  <c r="V80" i="11"/>
  <c r="W80" i="11" s="1"/>
  <c r="U80" i="11"/>
  <c r="M80" i="11"/>
  <c r="N80" i="11" s="1"/>
  <c r="V79" i="11"/>
  <c r="W79" i="11" s="1"/>
  <c r="U79" i="11"/>
  <c r="M79" i="11"/>
  <c r="N79" i="11" s="1"/>
  <c r="V78" i="11"/>
  <c r="W78" i="11" s="1"/>
  <c r="U78" i="11"/>
  <c r="M78" i="11"/>
  <c r="N78" i="11" s="1"/>
  <c r="V77" i="11"/>
  <c r="W77" i="11" s="1"/>
  <c r="U77" i="11"/>
  <c r="M77" i="11"/>
  <c r="N77" i="11" s="1"/>
  <c r="V76" i="11"/>
  <c r="W76" i="11" s="1"/>
  <c r="U76" i="11"/>
  <c r="M76" i="11"/>
  <c r="N76" i="11" s="1"/>
  <c r="V75" i="11"/>
  <c r="W75" i="11" s="1"/>
  <c r="U75" i="11"/>
  <c r="M75" i="11"/>
  <c r="N75" i="11" s="1"/>
  <c r="V74" i="11"/>
  <c r="W74" i="11" s="1"/>
  <c r="U74" i="11"/>
  <c r="N74" i="11"/>
  <c r="M74" i="11"/>
  <c r="V73" i="11"/>
  <c r="W73" i="11" s="1"/>
  <c r="U73" i="11"/>
  <c r="M73" i="11"/>
  <c r="N73" i="11" s="1"/>
  <c r="V72" i="11"/>
  <c r="W72" i="11" s="1"/>
  <c r="U72" i="11"/>
  <c r="M72" i="11"/>
  <c r="N72" i="11" s="1"/>
  <c r="V71" i="11"/>
  <c r="W71" i="11" s="1"/>
  <c r="U71" i="11"/>
  <c r="M71" i="11"/>
  <c r="N71" i="11" s="1"/>
  <c r="V70" i="11"/>
  <c r="W70" i="11" s="1"/>
  <c r="U70" i="11"/>
  <c r="M70" i="11"/>
  <c r="N70" i="11" s="1"/>
  <c r="V69" i="11"/>
  <c r="W69" i="11" s="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W56" i="11"/>
  <c r="V56" i="1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V51" i="11"/>
  <c r="W51" i="11" s="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W45" i="11"/>
  <c r="V45" i="1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V42" i="11"/>
  <c r="W42" i="11" s="1"/>
  <c r="U42" i="11"/>
  <c r="M42" i="11"/>
  <c r="N42" i="11" s="1"/>
  <c r="V41" i="11"/>
  <c r="W41" i="11" s="1"/>
  <c r="U41" i="11"/>
  <c r="N41" i="11"/>
  <c r="M41" i="11"/>
  <c r="V40" i="11"/>
  <c r="W40" i="11" s="1"/>
  <c r="U40" i="11"/>
  <c r="M40" i="11"/>
  <c r="N40" i="11" s="1"/>
  <c r="V39" i="11"/>
  <c r="W39" i="11" s="1"/>
  <c r="U39" i="11"/>
  <c r="M39" i="11"/>
  <c r="N39" i="11" s="1"/>
  <c r="W38" i="11"/>
  <c r="V38" i="11"/>
  <c r="U38" i="11"/>
  <c r="M38" i="11"/>
  <c r="N38" i="11" s="1"/>
  <c r="V37" i="11"/>
  <c r="W37" i="11" s="1"/>
  <c r="U37" i="11"/>
  <c r="M37" i="11"/>
  <c r="N37" i="11" s="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M32" i="11"/>
  <c r="N32" i="11" s="1"/>
  <c r="V31" i="11"/>
  <c r="W31" i="11" s="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W27" i="11"/>
  <c r="V27" i="11"/>
  <c r="U27" i="11"/>
  <c r="M27" i="11"/>
  <c r="N27" i="11" s="1"/>
  <c r="V26" i="11"/>
  <c r="W26" i="11" s="1"/>
  <c r="U26" i="11"/>
  <c r="M26" i="11"/>
  <c r="N26" i="11" s="1"/>
  <c r="V25" i="11"/>
  <c r="W25" i="11" s="1"/>
  <c r="U25" i="11"/>
  <c r="M25" i="11"/>
  <c r="N25" i="11" s="1"/>
  <c r="V24" i="11"/>
  <c r="W24" i="11" s="1"/>
  <c r="U24" i="11"/>
  <c r="M24" i="11"/>
  <c r="N24" i="11" s="1"/>
  <c r="V23" i="11"/>
  <c r="W23" i="11" s="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W20" i="11"/>
  <c r="V20" i="1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V15" i="11"/>
  <c r="W15" i="11" s="1"/>
  <c r="U15" i="11"/>
  <c r="M15" i="11"/>
  <c r="N15" i="11" s="1"/>
  <c r="V14" i="11"/>
  <c r="W14" i="11" s="1"/>
  <c r="U14" i="11"/>
  <c r="M14" i="11"/>
  <c r="N14" i="11" s="1"/>
  <c r="W13" i="11"/>
  <c r="V13" i="11"/>
  <c r="U13" i="11"/>
  <c r="M13" i="11"/>
  <c r="N13" i="11" s="1"/>
  <c r="W12" i="11"/>
  <c r="V12" i="11"/>
  <c r="U12" i="11"/>
  <c r="M12" i="11"/>
  <c r="N12" i="11" s="1"/>
  <c r="V11" i="11"/>
  <c r="W11" i="11" s="1"/>
  <c r="U11" i="11"/>
  <c r="M11" i="11"/>
  <c r="N11" i="11" s="1"/>
  <c r="V10" i="11"/>
  <c r="W10" i="11" s="1"/>
  <c r="U10" i="11"/>
  <c r="M10" i="11"/>
  <c r="N10" i="11" s="1"/>
  <c r="W9" i="11"/>
  <c r="V9" i="11"/>
  <c r="U9" i="11"/>
  <c r="M9" i="11"/>
  <c r="N9" i="11" s="1"/>
  <c r="W8" i="11"/>
  <c r="V8" i="11"/>
  <c r="U8" i="11"/>
  <c r="M8" i="11"/>
  <c r="N8" i="11" s="1"/>
  <c r="V7" i="11"/>
  <c r="W7" i="11" s="1"/>
  <c r="U7" i="11"/>
  <c r="M7" i="11"/>
  <c r="N7" i="11" s="1"/>
  <c r="V6" i="11"/>
  <c r="W6" i="11" s="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V102" i="10"/>
  <c r="W102" i="10" s="1"/>
  <c r="U102" i="10"/>
  <c r="M102" i="10"/>
  <c r="N102" i="10" s="1"/>
  <c r="V101" i="10"/>
  <c r="W101" i="10" s="1"/>
  <c r="U101" i="10"/>
  <c r="M101" i="10"/>
  <c r="N101" i="10" s="1"/>
  <c r="W100" i="10"/>
  <c r="V100" i="10"/>
  <c r="U100" i="10"/>
  <c r="M100" i="10"/>
  <c r="N100" i="10" s="1"/>
  <c r="V99" i="10"/>
  <c r="W99" i="10" s="1"/>
  <c r="U99" i="10"/>
  <c r="N99" i="10"/>
  <c r="M99" i="10"/>
  <c r="V98" i="10"/>
  <c r="W98" i="10" s="1"/>
  <c r="U98" i="10"/>
  <c r="M98" i="10"/>
  <c r="N98" i="10" s="1"/>
  <c r="V97" i="10"/>
  <c r="W97" i="10" s="1"/>
  <c r="U97" i="10"/>
  <c r="M97" i="10"/>
  <c r="N97" i="10" s="1"/>
  <c r="V96" i="10"/>
  <c r="W96" i="10" s="1"/>
  <c r="U96" i="10"/>
  <c r="M96" i="10"/>
  <c r="N96" i="10" s="1"/>
  <c r="V95" i="10"/>
  <c r="W95" i="10" s="1"/>
  <c r="U95" i="10"/>
  <c r="M95" i="10"/>
  <c r="N95" i="10" s="1"/>
  <c r="V94" i="10"/>
  <c r="W94" i="10" s="1"/>
  <c r="U94" i="10"/>
  <c r="M94" i="10"/>
  <c r="N94" i="10" s="1"/>
  <c r="W93" i="10"/>
  <c r="V93" i="10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V90" i="10"/>
  <c r="W90" i="10" s="1"/>
  <c r="U90" i="10"/>
  <c r="M90" i="10"/>
  <c r="N90" i="10" s="1"/>
  <c r="V89" i="10"/>
  <c r="W89" i="10" s="1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V86" i="10"/>
  <c r="W86" i="10" s="1"/>
  <c r="U86" i="10"/>
  <c r="M86" i="10"/>
  <c r="N86" i="10" s="1"/>
  <c r="V85" i="10"/>
  <c r="W85" i="10" s="1"/>
  <c r="U85" i="10"/>
  <c r="M85" i="10"/>
  <c r="N85" i="10" s="1"/>
  <c r="V84" i="10"/>
  <c r="W84" i="10" s="1"/>
  <c r="U84" i="10"/>
  <c r="M84" i="10"/>
  <c r="N84" i="10" s="1"/>
  <c r="V83" i="10"/>
  <c r="W83" i="10" s="1"/>
  <c r="U83" i="10"/>
  <c r="M83" i="10"/>
  <c r="N83" i="10" s="1"/>
  <c r="V82" i="10"/>
  <c r="W82" i="10" s="1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V71" i="10"/>
  <c r="W71" i="10" s="1"/>
  <c r="U71" i="10"/>
  <c r="M71" i="10"/>
  <c r="N71" i="10" s="1"/>
  <c r="V70" i="10"/>
  <c r="W70" i="10" s="1"/>
  <c r="U70" i="10"/>
  <c r="N70" i="10"/>
  <c r="M70" i="10"/>
  <c r="V69" i="10"/>
  <c r="W69" i="10" s="1"/>
  <c r="U69" i="10"/>
  <c r="M69" i="10"/>
  <c r="N69" i="10" s="1"/>
  <c r="V68" i="10"/>
  <c r="W68" i="10" s="1"/>
  <c r="U68" i="10"/>
  <c r="M68" i="10"/>
  <c r="N68" i="10" s="1"/>
  <c r="W67" i="10"/>
  <c r="V67" i="10"/>
  <c r="U67" i="10"/>
  <c r="M67" i="10"/>
  <c r="N67" i="10" s="1"/>
  <c r="V66" i="10"/>
  <c r="W66" i="10" s="1"/>
  <c r="U66" i="10"/>
  <c r="M66" i="10"/>
  <c r="N66" i="10" s="1"/>
  <c r="V65" i="10"/>
  <c r="W65" i="10" s="1"/>
  <c r="U65" i="10"/>
  <c r="M65" i="10"/>
  <c r="N65" i="10" s="1"/>
  <c r="V64" i="10"/>
  <c r="W64" i="10" s="1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V61" i="10"/>
  <c r="W61" i="10" s="1"/>
  <c r="U61" i="10"/>
  <c r="M61" i="10"/>
  <c r="N61" i="10" s="1"/>
  <c r="V60" i="10"/>
  <c r="W60" i="10" s="1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V57" i="10"/>
  <c r="W57" i="10" s="1"/>
  <c r="U57" i="10"/>
  <c r="M57" i="10"/>
  <c r="N57" i="10" s="1"/>
  <c r="V56" i="10"/>
  <c r="W56" i="10" s="1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V53" i="10"/>
  <c r="W53" i="10" s="1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V50" i="10"/>
  <c r="W50" i="10" s="1"/>
  <c r="U50" i="10"/>
  <c r="M50" i="10"/>
  <c r="N50" i="10" s="1"/>
  <c r="V49" i="10"/>
  <c r="W49" i="10" s="1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V46" i="10"/>
  <c r="W46" i="10" s="1"/>
  <c r="U46" i="10"/>
  <c r="M46" i="10"/>
  <c r="N46" i="10" s="1"/>
  <c r="V45" i="10"/>
  <c r="W45" i="10" s="1"/>
  <c r="U45" i="10"/>
  <c r="M45" i="10"/>
  <c r="N45" i="10" s="1"/>
  <c r="V44" i="10"/>
  <c r="W44" i="10" s="1"/>
  <c r="U44" i="10"/>
  <c r="M44" i="10"/>
  <c r="N44" i="10" s="1"/>
  <c r="V43" i="10"/>
  <c r="W43" i="10" s="1"/>
  <c r="U43" i="10"/>
  <c r="M43" i="10"/>
  <c r="N43" i="10" s="1"/>
  <c r="V42" i="10"/>
  <c r="W42" i="10" s="1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V39" i="10"/>
  <c r="W39" i="10" s="1"/>
  <c r="U39" i="10"/>
  <c r="M39" i="10"/>
  <c r="N39" i="10" s="1"/>
  <c r="V38" i="10"/>
  <c r="W38" i="10" s="1"/>
  <c r="U38" i="10"/>
  <c r="M38" i="10"/>
  <c r="N38" i="10" s="1"/>
  <c r="V37" i="10"/>
  <c r="W37" i="10" s="1"/>
  <c r="U37" i="10"/>
  <c r="N37" i="10"/>
  <c r="M37" i="10"/>
  <c r="V36" i="10"/>
  <c r="W36" i="10" s="1"/>
  <c r="U36" i="10"/>
  <c r="M36" i="10"/>
  <c r="N36" i="10" s="1"/>
  <c r="V35" i="10"/>
  <c r="W35" i="10" s="1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W24" i="10"/>
  <c r="V24" i="10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V21" i="10"/>
  <c r="W21" i="10" s="1"/>
  <c r="U21" i="10"/>
  <c r="M21" i="10"/>
  <c r="N21" i="10" s="1"/>
  <c r="V20" i="10"/>
  <c r="W20" i="10" s="1"/>
  <c r="U20" i="10"/>
  <c r="M20" i="10"/>
  <c r="N20" i="10" s="1"/>
  <c r="V19" i="10"/>
  <c r="W19" i="10" s="1"/>
  <c r="U19" i="10"/>
  <c r="N19" i="10"/>
  <c r="M19" i="10"/>
  <c r="V18" i="10"/>
  <c r="W18" i="10" s="1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W12" i="10"/>
  <c r="V12" i="10"/>
  <c r="U12" i="10"/>
  <c r="M12" i="10"/>
  <c r="N12" i="10" s="1"/>
  <c r="V11" i="10"/>
  <c r="W11" i="10" s="1"/>
  <c r="U11" i="10"/>
  <c r="N11" i="10"/>
  <c r="M11" i="10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M85" i="9"/>
  <c r="N85" i="9" s="1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M81" i="9"/>
  <c r="N81" i="9" s="1"/>
  <c r="V80" i="9"/>
  <c r="W80" i="9" s="1"/>
  <c r="U80" i="9"/>
  <c r="M80" i="9"/>
  <c r="N80" i="9" s="1"/>
  <c r="V79" i="9"/>
  <c r="W79" i="9" s="1"/>
  <c r="U79" i="9"/>
  <c r="M79" i="9"/>
  <c r="N79" i="9" s="1"/>
  <c r="V78" i="9"/>
  <c r="W78" i="9" s="1"/>
  <c r="U78" i="9"/>
  <c r="M78" i="9"/>
  <c r="N78" i="9" s="1"/>
  <c r="V77" i="9"/>
  <c r="W77" i="9" s="1"/>
  <c r="U77" i="9"/>
  <c r="M77" i="9"/>
  <c r="N77" i="9" s="1"/>
  <c r="V76" i="9"/>
  <c r="W76" i="9" s="1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W71" i="9"/>
  <c r="V71" i="9"/>
  <c r="U71" i="9"/>
  <c r="M71" i="9"/>
  <c r="N71" i="9" s="1"/>
  <c r="V70" i="9"/>
  <c r="W70" i="9" s="1"/>
  <c r="U70" i="9"/>
  <c r="M70" i="9"/>
  <c r="N70" i="9" s="1"/>
  <c r="V69" i="9"/>
  <c r="W69" i="9" s="1"/>
  <c r="U69" i="9"/>
  <c r="M69" i="9"/>
  <c r="N69" i="9" s="1"/>
  <c r="V68" i="9"/>
  <c r="W68" i="9" s="1"/>
  <c r="U68" i="9"/>
  <c r="M68" i="9"/>
  <c r="N68" i="9" s="1"/>
  <c r="V67" i="9"/>
  <c r="W67" i="9" s="1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V60" i="9"/>
  <c r="W60" i="9" s="1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V49" i="9"/>
  <c r="W49" i="9" s="1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M45" i="9"/>
  <c r="N45" i="9" s="1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V41" i="9"/>
  <c r="W41" i="9" s="1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W38" i="9"/>
  <c r="V38" i="9"/>
  <c r="U38" i="9"/>
  <c r="M38" i="9"/>
  <c r="N38" i="9" s="1"/>
  <c r="V37" i="9"/>
  <c r="W37" i="9" s="1"/>
  <c r="U37" i="9"/>
  <c r="M37" i="9"/>
  <c r="N37" i="9" s="1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M34" i="9"/>
  <c r="N34" i="9" s="1"/>
  <c r="V33" i="9"/>
  <c r="W33" i="9" s="1"/>
  <c r="U33" i="9"/>
  <c r="M33" i="9"/>
  <c r="N33" i="9" s="1"/>
  <c r="V32" i="9"/>
  <c r="W32" i="9" s="1"/>
  <c r="U32" i="9"/>
  <c r="M32" i="9"/>
  <c r="N32" i="9" s="1"/>
  <c r="V31" i="9"/>
  <c r="W31" i="9" s="1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V25" i="9"/>
  <c r="W25" i="9" s="1"/>
  <c r="U25" i="9"/>
  <c r="M25" i="9"/>
  <c r="N25" i="9" s="1"/>
  <c r="V24" i="9"/>
  <c r="W24" i="9" s="1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W13" i="9"/>
  <c r="V13" i="9"/>
  <c r="U13" i="9"/>
  <c r="M13" i="9"/>
  <c r="N13" i="9" s="1"/>
  <c r="W12" i="9"/>
  <c r="V12" i="9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W9" i="9"/>
  <c r="V9" i="9"/>
  <c r="U9" i="9"/>
  <c r="M9" i="9"/>
  <c r="N9" i="9" s="1"/>
  <c r="W8" i="9"/>
  <c r="V8" i="9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V103" i="8"/>
  <c r="W103" i="8" s="1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W100" i="8"/>
  <c r="V100" i="8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W89" i="8"/>
  <c r="V89" i="8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V81" i="8"/>
  <c r="W81" i="8" s="1"/>
  <c r="U81" i="8"/>
  <c r="M81" i="8"/>
  <c r="N81" i="8" s="1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V75" i="8"/>
  <c r="W75" i="8" s="1"/>
  <c r="U75" i="8"/>
  <c r="M75" i="8"/>
  <c r="N75" i="8" s="1"/>
  <c r="V74" i="8"/>
  <c r="W74" i="8" s="1"/>
  <c r="U74" i="8"/>
  <c r="N74" i="8"/>
  <c r="M74" i="8"/>
  <c r="V73" i="8"/>
  <c r="W73" i="8" s="1"/>
  <c r="U73" i="8"/>
  <c r="M73" i="8"/>
  <c r="N73" i="8" s="1"/>
  <c r="V72" i="8"/>
  <c r="W72" i="8" s="1"/>
  <c r="U72" i="8"/>
  <c r="M72" i="8"/>
  <c r="N72" i="8" s="1"/>
  <c r="W71" i="8"/>
  <c r="V71" i="8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W64" i="8"/>
  <c r="V64" i="8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V61" i="8"/>
  <c r="W61" i="8" s="1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V57" i="8"/>
  <c r="W57" i="8" s="1"/>
  <c r="U57" i="8"/>
  <c r="M57" i="8"/>
  <c r="N57" i="8" s="1"/>
  <c r="V56" i="8"/>
  <c r="W56" i="8" s="1"/>
  <c r="U56" i="8"/>
  <c r="M56" i="8"/>
  <c r="N56" i="8" s="1"/>
  <c r="V55" i="8"/>
  <c r="W55" i="8" s="1"/>
  <c r="U55" i="8"/>
  <c r="M55" i="8"/>
  <c r="N55" i="8" s="1"/>
  <c r="V54" i="8"/>
  <c r="W54" i="8" s="1"/>
  <c r="U54" i="8"/>
  <c r="M54" i="8"/>
  <c r="N54" i="8" s="1"/>
  <c r="W53" i="8"/>
  <c r="V53" i="8"/>
  <c r="U53" i="8"/>
  <c r="M53" i="8"/>
  <c r="N53" i="8" s="1"/>
  <c r="V52" i="8"/>
  <c r="W52" i="8" s="1"/>
  <c r="U52" i="8"/>
  <c r="M52" i="8"/>
  <c r="N52" i="8" s="1"/>
  <c r="V51" i="8"/>
  <c r="W51" i="8" s="1"/>
  <c r="U51" i="8"/>
  <c r="M51" i="8"/>
  <c r="N51" i="8" s="1"/>
  <c r="V50" i="8"/>
  <c r="W50" i="8" s="1"/>
  <c r="U50" i="8"/>
  <c r="M50" i="8"/>
  <c r="N50" i="8" s="1"/>
  <c r="V49" i="8"/>
  <c r="W49" i="8" s="1"/>
  <c r="U49" i="8"/>
  <c r="M49" i="8"/>
  <c r="N49" i="8" s="1"/>
  <c r="V48" i="8"/>
  <c r="W48" i="8" s="1"/>
  <c r="U48" i="8"/>
  <c r="M48" i="8"/>
  <c r="N48" i="8" s="1"/>
  <c r="V47" i="8"/>
  <c r="W47" i="8" s="1"/>
  <c r="U47" i="8"/>
  <c r="M47" i="8"/>
  <c r="N47" i="8" s="1"/>
  <c r="V46" i="8"/>
  <c r="W46" i="8" s="1"/>
  <c r="U46" i="8"/>
  <c r="M46" i="8"/>
  <c r="N46" i="8" s="1"/>
  <c r="V45" i="8"/>
  <c r="W45" i="8" s="1"/>
  <c r="U45" i="8"/>
  <c r="M45" i="8"/>
  <c r="N45" i="8" s="1"/>
  <c r="V44" i="8"/>
  <c r="W44" i="8" s="1"/>
  <c r="U44" i="8"/>
  <c r="M44" i="8"/>
  <c r="N44" i="8" s="1"/>
  <c r="V43" i="8"/>
  <c r="W43" i="8" s="1"/>
  <c r="U43" i="8"/>
  <c r="M43" i="8"/>
  <c r="N43" i="8" s="1"/>
  <c r="V42" i="8"/>
  <c r="W42" i="8" s="1"/>
  <c r="U42" i="8"/>
  <c r="M42" i="8"/>
  <c r="N42" i="8" s="1"/>
  <c r="V41" i="8"/>
  <c r="W41" i="8" s="1"/>
  <c r="U41" i="8"/>
  <c r="M41" i="8"/>
  <c r="N41" i="8" s="1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V31" i="8"/>
  <c r="W31" i="8" s="1"/>
  <c r="U31" i="8"/>
  <c r="M31" i="8"/>
  <c r="N31" i="8" s="1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W24" i="8"/>
  <c r="V24" i="8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M16" i="8"/>
  <c r="N16" i="8" s="1"/>
  <c r="S7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V7" i="8"/>
  <c r="W7" i="8" s="1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N77" i="7"/>
  <c r="M77" i="7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M74" i="7"/>
  <c r="N74" i="7" s="1"/>
  <c r="V73" i="7"/>
  <c r="W73" i="7" s="1"/>
  <c r="U73" i="7"/>
  <c r="M73" i="7"/>
  <c r="N73" i="7" s="1"/>
  <c r="V72" i="7"/>
  <c r="W72" i="7" s="1"/>
  <c r="U72" i="7"/>
  <c r="M72" i="7"/>
  <c r="N72" i="7" s="1"/>
  <c r="V71" i="7"/>
  <c r="W71" i="7" s="1"/>
  <c r="U71" i="7"/>
  <c r="M71" i="7"/>
  <c r="N71" i="7" s="1"/>
  <c r="V70" i="7"/>
  <c r="W70" i="7" s="1"/>
  <c r="U70" i="7"/>
  <c r="N70" i="7"/>
  <c r="M70" i="7"/>
  <c r="V69" i="7"/>
  <c r="W69" i="7" s="1"/>
  <c r="U69" i="7"/>
  <c r="M69" i="7"/>
  <c r="N69" i="7" s="1"/>
  <c r="V68" i="7"/>
  <c r="W68" i="7" s="1"/>
  <c r="U68" i="7"/>
  <c r="M68" i="7"/>
  <c r="N68" i="7" s="1"/>
  <c r="W67" i="7"/>
  <c r="V67" i="7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N59" i="7"/>
  <c r="M59" i="7"/>
  <c r="V58" i="7"/>
  <c r="W58" i="7" s="1"/>
  <c r="U58" i="7"/>
  <c r="M58" i="7"/>
  <c r="N58" i="7" s="1"/>
  <c r="V57" i="7"/>
  <c r="W57" i="7" s="1"/>
  <c r="U57" i="7"/>
  <c r="M57" i="7"/>
  <c r="N57" i="7" s="1"/>
  <c r="W56" i="7"/>
  <c r="V56" i="7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W49" i="7"/>
  <c r="V49" i="7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W45" i="7"/>
  <c r="V45" i="7"/>
  <c r="U45" i="7"/>
  <c r="N45" i="7"/>
  <c r="M45" i="7"/>
  <c r="V44" i="7"/>
  <c r="W44" i="7" s="1"/>
  <c r="U44" i="7"/>
  <c r="M44" i="7"/>
  <c r="N44" i="7" s="1"/>
  <c r="V43" i="7"/>
  <c r="W43" i="7" s="1"/>
  <c r="U43" i="7"/>
  <c r="M43" i="7"/>
  <c r="N43" i="7" s="1"/>
  <c r="W42" i="7"/>
  <c r="V42" i="7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W38" i="7"/>
  <c r="V38" i="7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W31" i="7"/>
  <c r="V31" i="7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M25" i="7"/>
  <c r="N25" i="7" s="1"/>
  <c r="W24" i="7"/>
  <c r="V24" i="7"/>
  <c r="U24" i="7"/>
  <c r="M24" i="7"/>
  <c r="N24" i="7" s="1"/>
  <c r="W23" i="7"/>
  <c r="V23" i="7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W16" i="7"/>
  <c r="V16" i="7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W9" i="7"/>
  <c r="V9" i="7"/>
  <c r="U9" i="7"/>
  <c r="M9" i="7"/>
  <c r="N9" i="7" s="1"/>
  <c r="W8" i="7"/>
  <c r="V8" i="7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S7" i="10" l="1"/>
  <c r="S7" i="7"/>
  <c r="O45" i="11"/>
  <c r="R9" i="11" s="1"/>
  <c r="S9" i="11"/>
  <c r="S8" i="11"/>
  <c r="S12" i="11"/>
  <c r="O35" i="11"/>
  <c r="R8" i="11" s="1"/>
  <c r="S11" i="11"/>
  <c r="O65" i="11"/>
  <c r="R11" i="11" s="1"/>
  <c r="O75" i="11"/>
  <c r="R12" i="11" s="1"/>
  <c r="O105" i="11"/>
  <c r="R15" i="11" s="1"/>
  <c r="S15" i="11"/>
  <c r="R17" i="11"/>
  <c r="O15" i="11"/>
  <c r="R6" i="11" s="1"/>
  <c r="S6" i="11"/>
  <c r="S7" i="11"/>
  <c r="O55" i="11"/>
  <c r="R10" i="11" s="1"/>
  <c r="S10" i="11"/>
  <c r="O85" i="11"/>
  <c r="R13" i="11" s="1"/>
  <c r="S13" i="11"/>
  <c r="O95" i="11"/>
  <c r="R14" i="11" s="1"/>
  <c r="S14" i="11"/>
  <c r="O25" i="11"/>
  <c r="R7" i="11" s="1"/>
  <c r="S12" i="10"/>
  <c r="O35" i="10"/>
  <c r="R8" i="10" s="1"/>
  <c r="S11" i="10"/>
  <c r="O65" i="10"/>
  <c r="R11" i="10" s="1"/>
  <c r="O75" i="10"/>
  <c r="R12" i="10" s="1"/>
  <c r="O105" i="10"/>
  <c r="R15" i="10" s="1"/>
  <c r="S15" i="10"/>
  <c r="R17" i="10"/>
  <c r="O15" i="10"/>
  <c r="R6" i="10" s="1"/>
  <c r="S6" i="10"/>
  <c r="O45" i="10"/>
  <c r="R9" i="10" s="1"/>
  <c r="S9" i="10"/>
  <c r="O55" i="10"/>
  <c r="R10" i="10" s="1"/>
  <c r="S10" i="10"/>
  <c r="O85" i="10"/>
  <c r="R13" i="10" s="1"/>
  <c r="S13" i="10"/>
  <c r="O95" i="10"/>
  <c r="R14" i="10" s="1"/>
  <c r="S14" i="10"/>
  <c r="O25" i="10"/>
  <c r="R7" i="10" s="1"/>
  <c r="S8" i="10"/>
  <c r="O35" i="9"/>
  <c r="R8" i="9" s="1"/>
  <c r="S11" i="9"/>
  <c r="O65" i="9"/>
  <c r="R11" i="9" s="1"/>
  <c r="O75" i="9"/>
  <c r="R12" i="9" s="1"/>
  <c r="O105" i="9"/>
  <c r="R15" i="9" s="1"/>
  <c r="S15" i="9"/>
  <c r="S7" i="9"/>
  <c r="R17" i="9"/>
  <c r="O15" i="9"/>
  <c r="R6" i="9" s="1"/>
  <c r="S6" i="9"/>
  <c r="O45" i="9"/>
  <c r="R9" i="9" s="1"/>
  <c r="S9" i="9"/>
  <c r="O55" i="9"/>
  <c r="R10" i="9" s="1"/>
  <c r="S10" i="9"/>
  <c r="S13" i="9"/>
  <c r="O85" i="9"/>
  <c r="R13" i="9" s="1"/>
  <c r="O95" i="9"/>
  <c r="R14" i="9" s="1"/>
  <c r="S14" i="9"/>
  <c r="O25" i="9"/>
  <c r="R7" i="9" s="1"/>
  <c r="S8" i="9"/>
  <c r="S12" i="9"/>
  <c r="O45" i="8"/>
  <c r="R9" i="8" s="1"/>
  <c r="S9" i="8"/>
  <c r="O55" i="8"/>
  <c r="R10" i="8" s="1"/>
  <c r="S10" i="8"/>
  <c r="O85" i="8"/>
  <c r="R13" i="8" s="1"/>
  <c r="S13" i="8"/>
  <c r="O95" i="8"/>
  <c r="R14" i="8" s="1"/>
  <c r="S14" i="8"/>
  <c r="S12" i="8"/>
  <c r="R17" i="8"/>
  <c r="O15" i="8"/>
  <c r="R6" i="8" s="1"/>
  <c r="S6" i="8"/>
  <c r="O35" i="8"/>
  <c r="R8" i="8" s="1"/>
  <c r="S11" i="8"/>
  <c r="O65" i="8"/>
  <c r="R11" i="8" s="1"/>
  <c r="O75" i="8"/>
  <c r="R12" i="8" s="1"/>
  <c r="O105" i="8"/>
  <c r="R15" i="8" s="1"/>
  <c r="S15" i="8"/>
  <c r="S8" i="8"/>
  <c r="O25" i="8"/>
  <c r="R7" i="8" s="1"/>
  <c r="O55" i="7"/>
  <c r="R10" i="7" s="1"/>
  <c r="S10" i="7"/>
  <c r="O95" i="7"/>
  <c r="R14" i="7" s="1"/>
  <c r="S14" i="7"/>
  <c r="S12" i="7"/>
  <c r="O45" i="7"/>
  <c r="R9" i="7" s="1"/>
  <c r="S9" i="7"/>
  <c r="O85" i="7"/>
  <c r="R13" i="7" s="1"/>
  <c r="S13" i="7"/>
  <c r="R17" i="7"/>
  <c r="S6" i="7"/>
  <c r="O15" i="7"/>
  <c r="R6" i="7" s="1"/>
  <c r="O35" i="7"/>
  <c r="R8" i="7" s="1"/>
  <c r="S11" i="7"/>
  <c r="O65" i="7"/>
  <c r="R11" i="7" s="1"/>
  <c r="O75" i="7"/>
  <c r="R12" i="7" s="1"/>
  <c r="O105" i="7"/>
  <c r="R15" i="7" s="1"/>
  <c r="S15" i="7"/>
  <c r="O25" i="7"/>
  <c r="R7" i="7" s="1"/>
  <c r="S8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J108" i="3"/>
  <c r="G110" i="3"/>
  <c r="B83" i="3"/>
  <c r="I39" i="3"/>
  <c r="I96" i="3"/>
  <c r="H10" i="3"/>
  <c r="J35" i="3"/>
  <c r="C84" i="3"/>
  <c r="A60" i="3"/>
  <c r="J115" i="3"/>
  <c r="A47" i="3"/>
  <c r="E80" i="3"/>
  <c r="F94" i="3"/>
  <c r="I22" i="3"/>
  <c r="J80" i="3"/>
  <c r="B84" i="3"/>
  <c r="F83" i="3"/>
  <c r="D111" i="3"/>
  <c r="G37" i="3"/>
  <c r="F73" i="3"/>
  <c r="K54" i="3"/>
  <c r="D42" i="3"/>
  <c r="B37" i="3"/>
  <c r="K66" i="3"/>
  <c r="B49" i="3"/>
  <c r="A30" i="3"/>
  <c r="J74" i="3"/>
  <c r="I88" i="3"/>
  <c r="H94" i="3"/>
  <c r="I116" i="3"/>
  <c r="I83" i="3"/>
  <c r="B89" i="3"/>
  <c r="J55" i="3"/>
  <c r="G56" i="3"/>
  <c r="H86" i="3"/>
  <c r="D84" i="3"/>
  <c r="E118" i="3"/>
  <c r="I62" i="3"/>
  <c r="I91" i="3"/>
  <c r="K16" i="3"/>
  <c r="C26" i="3"/>
  <c r="E8" i="3"/>
  <c r="F118" i="3"/>
  <c r="I90" i="3"/>
  <c r="B97" i="3"/>
  <c r="D59" i="3"/>
  <c r="K107" i="3"/>
  <c r="B114" i="3"/>
  <c r="H12" i="3"/>
  <c r="I119" i="3"/>
  <c r="H28" i="3"/>
  <c r="I34" i="3"/>
  <c r="K67" i="3"/>
  <c r="B60" i="3"/>
  <c r="I63" i="3"/>
  <c r="H115" i="3"/>
  <c r="E71" i="3"/>
  <c r="J69" i="3"/>
  <c r="C81" i="3"/>
  <c r="C105" i="3"/>
  <c r="I28" i="3"/>
  <c r="D108" i="3"/>
  <c r="E108" i="3"/>
  <c r="E20" i="3"/>
  <c r="B57" i="3"/>
  <c r="G21" i="3"/>
  <c r="I92" i="3"/>
  <c r="F80" i="3"/>
  <c r="C78" i="3"/>
  <c r="J10" i="3"/>
  <c r="D68" i="3"/>
  <c r="F46" i="3"/>
  <c r="A41" i="3"/>
  <c r="J33" i="3"/>
  <c r="B112" i="3"/>
  <c r="K83" i="3"/>
  <c r="D21" i="3"/>
  <c r="I23" i="3"/>
  <c r="B58" i="3"/>
  <c r="G77" i="3"/>
  <c r="K111" i="3"/>
  <c r="J86" i="3"/>
  <c r="G118" i="3"/>
  <c r="D71" i="3"/>
  <c r="J87" i="3"/>
  <c r="H53" i="3"/>
  <c r="J99" i="3"/>
  <c r="K8" i="3"/>
  <c r="D26" i="3"/>
  <c r="B34" i="3"/>
  <c r="A61" i="3"/>
  <c r="C106" i="3"/>
  <c r="C52" i="3"/>
  <c r="G112" i="3"/>
  <c r="B106" i="3"/>
  <c r="J64" i="3"/>
  <c r="H8" i="3"/>
  <c r="A11" i="3"/>
  <c r="F31" i="3"/>
  <c r="D82" i="3"/>
  <c r="J28" i="3"/>
  <c r="C46" i="3"/>
  <c r="K57" i="3"/>
  <c r="D16" i="3"/>
  <c r="E51" i="3"/>
  <c r="H81" i="3"/>
  <c r="C20" i="3"/>
  <c r="A95" i="3"/>
  <c r="H21" i="3"/>
  <c r="G40" i="3"/>
  <c r="G60" i="3"/>
  <c r="K7" i="3"/>
  <c r="D112" i="3"/>
  <c r="A28" i="3"/>
  <c r="H59" i="3"/>
  <c r="C98" i="3"/>
  <c r="I77" i="3"/>
  <c r="A89" i="3"/>
  <c r="B28" i="3"/>
  <c r="K20" i="3"/>
  <c r="E70" i="3"/>
  <c r="B53" i="3"/>
  <c r="F25" i="3"/>
  <c r="A35" i="3"/>
  <c r="E98" i="3"/>
  <c r="J112" i="3"/>
  <c r="F34" i="3"/>
  <c r="D96" i="3"/>
  <c r="H27" i="3"/>
  <c r="H63" i="3"/>
  <c r="F42" i="3"/>
  <c r="A87" i="3"/>
  <c r="C25" i="3"/>
  <c r="D95" i="3"/>
  <c r="C59" i="3"/>
  <c r="I68" i="3"/>
  <c r="C75" i="3"/>
  <c r="C95" i="3"/>
  <c r="G27" i="3"/>
  <c r="G61" i="3"/>
  <c r="C70" i="3"/>
  <c r="K102" i="3"/>
  <c r="I61" i="3"/>
  <c r="C65" i="3"/>
  <c r="D47" i="3"/>
  <c r="I101" i="3"/>
  <c r="H74" i="3"/>
  <c r="A52" i="3"/>
  <c r="A108" i="3"/>
  <c r="E50" i="3"/>
  <c r="F52" i="3"/>
  <c r="K94" i="3"/>
  <c r="B50" i="3"/>
  <c r="F81" i="3"/>
  <c r="F36" i="3"/>
  <c r="C96" i="3"/>
  <c r="A103" i="3"/>
  <c r="C79" i="3"/>
  <c r="D36" i="3"/>
  <c r="C13" i="3"/>
  <c r="G82" i="3"/>
  <c r="B79" i="3"/>
  <c r="A99" i="3"/>
  <c r="J92" i="3"/>
  <c r="F30" i="3"/>
  <c r="I110" i="3"/>
  <c r="A68" i="3"/>
  <c r="K38" i="3"/>
  <c r="D109" i="3"/>
  <c r="J109" i="3"/>
  <c r="G25" i="3"/>
  <c r="E13" i="3"/>
  <c r="D87" i="3"/>
  <c r="F93" i="3"/>
  <c r="D105" i="3"/>
  <c r="K40" i="3"/>
  <c r="I58" i="3"/>
  <c r="A32" i="3"/>
  <c r="G31" i="3"/>
  <c r="K103" i="3"/>
  <c r="C8" i="3"/>
  <c r="F26" i="3"/>
  <c r="I31" i="3"/>
  <c r="K116" i="3"/>
  <c r="I41" i="3"/>
  <c r="F87" i="3"/>
  <c r="H104" i="3"/>
  <c r="F35" i="3"/>
  <c r="A59" i="3"/>
  <c r="K89" i="3"/>
  <c r="C111" i="3"/>
  <c r="I69" i="3"/>
  <c r="C68" i="3"/>
  <c r="A44" i="3"/>
  <c r="E61" i="3"/>
  <c r="E45" i="3"/>
  <c r="A45" i="3"/>
  <c r="D22" i="3"/>
  <c r="B90" i="3"/>
  <c r="G53" i="3"/>
  <c r="E73" i="3"/>
  <c r="B85" i="3"/>
  <c r="A36" i="3"/>
  <c r="H39" i="3"/>
  <c r="G65" i="3"/>
  <c r="B12" i="3"/>
  <c r="I52" i="3"/>
  <c r="K76" i="3"/>
  <c r="C14" i="3"/>
  <c r="E43" i="3"/>
  <c r="J54" i="3"/>
  <c r="J90" i="3"/>
  <c r="J45" i="3"/>
  <c r="E119" i="3"/>
  <c r="I29" i="3"/>
  <c r="F27" i="3"/>
  <c r="A55" i="3"/>
  <c r="K30" i="3"/>
  <c r="B38" i="3"/>
  <c r="J65" i="3"/>
  <c r="I40" i="3"/>
  <c r="D79" i="3"/>
  <c r="D100" i="3"/>
  <c r="K37" i="3"/>
  <c r="H40" i="3"/>
  <c r="G38" i="3"/>
  <c r="A117" i="3"/>
  <c r="I53" i="3"/>
  <c r="D43" i="3"/>
  <c r="B99" i="3"/>
  <c r="H54" i="3"/>
  <c r="A72" i="3"/>
  <c r="B96" i="3"/>
  <c r="E7" i="3"/>
  <c r="C38" i="3"/>
  <c r="J20" i="3"/>
  <c r="C64" i="3"/>
  <c r="D29" i="3"/>
  <c r="I98" i="3"/>
  <c r="E83" i="3"/>
  <c r="E11" i="3"/>
  <c r="I117" i="3"/>
  <c r="F72" i="3"/>
  <c r="E27" i="3"/>
  <c r="B33" i="3"/>
  <c r="F67" i="3"/>
  <c r="B107" i="3"/>
  <c r="A62" i="3"/>
  <c r="D94" i="3"/>
  <c r="A49" i="3"/>
  <c r="K25" i="3"/>
  <c r="G91" i="3"/>
  <c r="G49" i="3"/>
  <c r="A56" i="3"/>
  <c r="A64" i="3"/>
  <c r="F97" i="3"/>
  <c r="C76" i="3"/>
  <c r="A25" i="3"/>
  <c r="F47" i="3"/>
  <c r="G24" i="3"/>
  <c r="F37" i="3"/>
  <c r="F78" i="3"/>
  <c r="H117" i="3"/>
  <c r="K118" i="3"/>
  <c r="G97" i="3"/>
  <c r="H56" i="3"/>
  <c r="D73" i="3"/>
  <c r="J59" i="3"/>
  <c r="D24" i="3"/>
  <c r="F16" i="3"/>
  <c r="B8" i="3"/>
  <c r="J94" i="3"/>
  <c r="E52" i="3"/>
  <c r="B87" i="3"/>
  <c r="F10" i="3"/>
  <c r="I47" i="3"/>
  <c r="J46" i="3"/>
  <c r="D30" i="3"/>
  <c r="A101" i="3"/>
  <c r="H11" i="3"/>
  <c r="K61" i="3"/>
  <c r="E47" i="3"/>
  <c r="F50" i="3"/>
  <c r="H106" i="3"/>
  <c r="I60" i="3"/>
  <c r="E9" i="3"/>
  <c r="G115" i="3"/>
  <c r="G64" i="3"/>
  <c r="H101" i="3"/>
  <c r="J70" i="3"/>
  <c r="G69" i="3"/>
  <c r="E62" i="3"/>
  <c r="G62" i="3"/>
  <c r="A88" i="3"/>
  <c r="A110" i="3"/>
  <c r="H113" i="3"/>
  <c r="H108" i="3"/>
  <c r="G105" i="3"/>
  <c r="K35" i="3"/>
  <c r="J76" i="3"/>
  <c r="I72" i="3"/>
  <c r="A7" i="3"/>
  <c r="A58" i="3"/>
  <c r="A9" i="3"/>
  <c r="A75" i="3"/>
  <c r="E41" i="3"/>
  <c r="D31" i="3"/>
  <c r="E35" i="3"/>
  <c r="H13" i="3"/>
  <c r="I100" i="3"/>
  <c r="K33" i="3"/>
  <c r="B61" i="3"/>
  <c r="G9" i="3"/>
  <c r="J89" i="3"/>
  <c r="A46" i="3"/>
  <c r="K42" i="3"/>
  <c r="F88" i="3"/>
  <c r="J78" i="3"/>
  <c r="H37" i="3"/>
  <c r="K82" i="3"/>
  <c r="I97" i="3"/>
  <c r="K100" i="3"/>
  <c r="B7" i="3"/>
  <c r="H103" i="3"/>
  <c r="A119" i="3"/>
  <c r="B48" i="3"/>
  <c r="K92" i="3"/>
  <c r="G52" i="3"/>
  <c r="A102" i="3"/>
  <c r="G42" i="3"/>
  <c r="I73" i="3"/>
  <c r="D91" i="3"/>
  <c r="C47" i="3"/>
  <c r="E95" i="3"/>
  <c r="D64" i="3"/>
  <c r="H38" i="3"/>
  <c r="B110" i="3"/>
  <c r="H84" i="3"/>
  <c r="H92" i="3"/>
  <c r="H89" i="3"/>
  <c r="I49" i="3"/>
  <c r="D9" i="3"/>
  <c r="F22" i="3"/>
  <c r="I75" i="3"/>
  <c r="F98" i="3"/>
  <c r="I81" i="3"/>
  <c r="G85" i="3"/>
  <c r="F64" i="3"/>
  <c r="D32" i="3"/>
  <c r="B15" i="3"/>
  <c r="C118" i="3"/>
  <c r="F33" i="3"/>
  <c r="E87" i="3"/>
  <c r="B41" i="3"/>
  <c r="H109" i="3"/>
  <c r="C40" i="3"/>
  <c r="I111" i="3"/>
  <c r="F108" i="3"/>
  <c r="F101" i="3"/>
  <c r="K101" i="3"/>
  <c r="H78" i="3"/>
  <c r="F40" i="3"/>
  <c r="K10" i="3"/>
  <c r="G74" i="3"/>
  <c r="B11" i="3"/>
  <c r="F44" i="3"/>
  <c r="G45" i="3"/>
  <c r="G30" i="3"/>
  <c r="E105" i="3"/>
  <c r="J15" i="3"/>
  <c r="H114" i="3"/>
  <c r="K50" i="3"/>
  <c r="F55" i="3"/>
  <c r="D12" i="3"/>
  <c r="J117" i="3"/>
  <c r="B63" i="3"/>
  <c r="J101" i="3"/>
  <c r="G29" i="3"/>
  <c r="A105" i="3"/>
  <c r="E40" i="3"/>
  <c r="K15" i="3"/>
  <c r="K65" i="3"/>
  <c r="K31" i="3"/>
  <c r="E37" i="3"/>
  <c r="B102" i="3"/>
  <c r="J88" i="3"/>
  <c r="K27" i="3"/>
  <c r="K79" i="3"/>
  <c r="I103" i="3"/>
  <c r="H102" i="3"/>
  <c r="H118" i="3"/>
  <c r="G78" i="3"/>
  <c r="A33" i="3"/>
  <c r="C51" i="3"/>
  <c r="K68" i="3"/>
  <c r="I95" i="3"/>
  <c r="J29" i="3"/>
  <c r="B20" i="3"/>
  <c r="C41" i="3"/>
  <c r="C103" i="3"/>
  <c r="F32" i="3"/>
  <c r="C22" i="3"/>
  <c r="G92" i="3"/>
  <c r="D44" i="3"/>
  <c r="A90" i="3"/>
  <c r="I51" i="3"/>
  <c r="H111" i="3"/>
  <c r="D67" i="3"/>
  <c r="I32" i="3"/>
  <c r="A115" i="3"/>
  <c r="I46" i="3"/>
  <c r="E113" i="3"/>
  <c r="C85" i="3"/>
  <c r="C62" i="3"/>
  <c r="D53" i="3"/>
  <c r="I87" i="3"/>
  <c r="C45" i="3"/>
  <c r="K26" i="3"/>
  <c r="K109" i="3"/>
  <c r="E67" i="3"/>
  <c r="K93" i="3"/>
  <c r="A40" i="3"/>
  <c r="I70" i="3"/>
  <c r="D8" i="3"/>
  <c r="F91" i="3"/>
  <c r="F7" i="3"/>
  <c r="E68" i="3"/>
  <c r="D28" i="3"/>
  <c r="A24" i="3"/>
  <c r="D35" i="3"/>
  <c r="F71" i="3"/>
  <c r="B51" i="3"/>
  <c r="B86" i="3"/>
  <c r="K119" i="3"/>
  <c r="D75" i="3"/>
  <c r="C11" i="3"/>
  <c r="F54" i="3"/>
  <c r="H46" i="3"/>
  <c r="E55" i="3"/>
  <c r="F11" i="3"/>
  <c r="K117" i="3"/>
  <c r="K87" i="3"/>
  <c r="J96" i="3"/>
  <c r="F58" i="3"/>
  <c r="K23" i="3"/>
  <c r="J105" i="3"/>
  <c r="H107" i="3"/>
  <c r="E21" i="3"/>
  <c r="K14" i="3"/>
  <c r="G102" i="3"/>
  <c r="A85" i="3"/>
  <c r="D15" i="3"/>
  <c r="A118" i="3"/>
  <c r="J52" i="3"/>
  <c r="B42" i="3"/>
  <c r="H91" i="3"/>
  <c r="E75" i="3"/>
  <c r="E94" i="3"/>
  <c r="A112" i="3"/>
  <c r="B69" i="3"/>
  <c r="J40" i="3"/>
  <c r="J103" i="3"/>
  <c r="F112" i="3"/>
  <c r="D78" i="3"/>
  <c r="C36" i="3"/>
  <c r="D58" i="3"/>
  <c r="D70" i="3"/>
  <c r="B80" i="3"/>
  <c r="I79" i="3"/>
  <c r="D37" i="3"/>
  <c r="A66" i="3"/>
  <c r="E103" i="3"/>
  <c r="K84" i="3"/>
  <c r="C15" i="3"/>
  <c r="J24" i="3"/>
  <c r="C104" i="3"/>
  <c r="F96" i="3"/>
  <c r="H62" i="3"/>
  <c r="H80" i="3"/>
  <c r="B81" i="3"/>
  <c r="B64" i="3"/>
  <c r="H24" i="3"/>
  <c r="D46" i="3"/>
  <c r="C69" i="3"/>
  <c r="B25" i="3"/>
  <c r="C88" i="3"/>
  <c r="G96" i="3"/>
  <c r="J111" i="3"/>
  <c r="B47" i="3"/>
  <c r="H119" i="3"/>
  <c r="I11" i="3"/>
  <c r="K85" i="3"/>
  <c r="D18" i="3"/>
  <c r="J82" i="3"/>
  <c r="J100" i="3"/>
  <c r="K47" i="3"/>
  <c r="G10" i="3"/>
  <c r="K73" i="3"/>
  <c r="K74" i="3"/>
  <c r="H73" i="3"/>
  <c r="J53" i="3"/>
  <c r="A109" i="3"/>
  <c r="B117" i="3"/>
  <c r="C94" i="3"/>
  <c r="B91" i="3"/>
  <c r="C113" i="3"/>
  <c r="G16" i="3"/>
  <c r="C67" i="3"/>
  <c r="H18" i="3"/>
  <c r="G8" i="3"/>
  <c r="H58" i="3"/>
  <c r="B73" i="3"/>
  <c r="D81" i="3"/>
  <c r="K48" i="3"/>
  <c r="A80" i="3"/>
  <c r="F18" i="3"/>
  <c r="A15" i="3"/>
  <c r="G33" i="3"/>
  <c r="A74" i="3"/>
  <c r="G100" i="3"/>
  <c r="F60" i="3"/>
  <c r="G98" i="3"/>
  <c r="K32" i="3"/>
  <c r="J106" i="3"/>
  <c r="G83" i="3"/>
  <c r="E58" i="3"/>
  <c r="K97" i="3"/>
  <c r="G89" i="3"/>
  <c r="C107" i="3"/>
  <c r="J41" i="3"/>
  <c r="J18" i="3"/>
  <c r="I113" i="3"/>
  <c r="H57" i="3"/>
  <c r="B82" i="3"/>
  <c r="I109" i="3"/>
  <c r="J114" i="3"/>
  <c r="B65" i="3"/>
  <c r="F109" i="3"/>
  <c r="K96" i="3"/>
  <c r="I59" i="3"/>
  <c r="J110" i="3"/>
  <c r="E46" i="3"/>
  <c r="E64" i="3"/>
  <c r="F110" i="3"/>
  <c r="K90" i="3"/>
  <c r="J84" i="3"/>
  <c r="G86" i="3"/>
  <c r="G28" i="3"/>
  <c r="F45" i="3"/>
  <c r="H65" i="3"/>
  <c r="E97" i="3"/>
  <c r="E100" i="3"/>
  <c r="E26" i="3"/>
  <c r="B78" i="3"/>
  <c r="A71" i="3"/>
  <c r="B23" i="3"/>
  <c r="A81" i="3"/>
  <c r="E22" i="3"/>
  <c r="A91" i="3"/>
  <c r="G50" i="3"/>
  <c r="A82" i="3"/>
  <c r="I14" i="3"/>
  <c r="G13" i="3"/>
  <c r="J47" i="3"/>
  <c r="H47" i="3"/>
  <c r="K58" i="3"/>
  <c r="E42" i="3"/>
  <c r="B16" i="3"/>
  <c r="F90" i="3"/>
  <c r="C48" i="3"/>
  <c r="E28" i="3"/>
  <c r="D49" i="3"/>
  <c r="F70" i="3"/>
  <c r="F79" i="3"/>
  <c r="H41" i="3"/>
  <c r="F24" i="3"/>
  <c r="G101" i="3"/>
  <c r="K64" i="3"/>
  <c r="A86" i="3"/>
  <c r="F63" i="3"/>
  <c r="H116" i="3"/>
  <c r="A38" i="3"/>
  <c r="H60" i="3"/>
  <c r="H112" i="3"/>
  <c r="K63" i="3"/>
  <c r="E38" i="3"/>
  <c r="G87" i="3"/>
  <c r="J77" i="3"/>
  <c r="D41" i="3"/>
  <c r="E91" i="3"/>
  <c r="I89" i="3"/>
  <c r="G35" i="3"/>
  <c r="K71" i="3"/>
  <c r="F115" i="3"/>
  <c r="K75" i="3"/>
  <c r="I37" i="3"/>
  <c r="I107" i="3"/>
  <c r="J61" i="3"/>
  <c r="D88" i="3"/>
  <c r="K110" i="3"/>
  <c r="B76" i="3"/>
  <c r="I115" i="3"/>
  <c r="C66" i="3"/>
  <c r="E106" i="3"/>
  <c r="I84" i="3"/>
  <c r="H100" i="3"/>
  <c r="J75" i="3"/>
  <c r="G22" i="3"/>
  <c r="D39" i="3"/>
  <c r="B88" i="3"/>
  <c r="F57" i="3"/>
  <c r="K53" i="3"/>
  <c r="H99" i="3"/>
  <c r="C74" i="3"/>
  <c r="F89" i="3"/>
  <c r="A42" i="3"/>
  <c r="C57" i="3"/>
  <c r="I54" i="3"/>
  <c r="K44" i="3"/>
  <c r="H16" i="3"/>
  <c r="J43" i="3"/>
  <c r="G76" i="3"/>
  <c r="D38" i="3"/>
  <c r="C60" i="3"/>
  <c r="C101" i="3"/>
  <c r="F104" i="3"/>
  <c r="G11" i="3"/>
  <c r="B72" i="3"/>
  <c r="J9" i="3"/>
  <c r="B24" i="3"/>
  <c r="K69" i="3"/>
  <c r="A43" i="3"/>
  <c r="H50" i="3"/>
  <c r="I118" i="3"/>
  <c r="G34" i="3"/>
  <c r="D116" i="3"/>
  <c r="C30" i="3"/>
  <c r="B46" i="3"/>
  <c r="E88" i="3"/>
  <c r="A12" i="3"/>
  <c r="B26" i="3"/>
  <c r="B105" i="3"/>
  <c r="B62" i="3"/>
  <c r="D14" i="3"/>
  <c r="E96" i="3"/>
  <c r="E36" i="3"/>
  <c r="A26" i="3"/>
  <c r="K43" i="3"/>
  <c r="F102" i="3"/>
  <c r="F95" i="3"/>
  <c r="A57" i="3"/>
  <c r="I24" i="3"/>
  <c r="F74" i="3"/>
  <c r="I112" i="3"/>
  <c r="E54" i="3"/>
  <c r="D89" i="3"/>
  <c r="G48" i="3"/>
  <c r="F61" i="3"/>
  <c r="K77" i="3"/>
  <c r="H95" i="3"/>
  <c r="J39" i="3"/>
  <c r="A22" i="3"/>
  <c r="J56" i="3"/>
  <c r="J34" i="3"/>
  <c r="G20" i="3"/>
  <c r="J107" i="3"/>
  <c r="I26" i="3"/>
  <c r="I66" i="3"/>
  <c r="F106" i="3"/>
  <c r="C24" i="3"/>
  <c r="D93" i="3"/>
  <c r="A92" i="3"/>
  <c r="H14" i="3"/>
  <c r="K39" i="3"/>
  <c r="B31" i="3"/>
  <c r="D51" i="3"/>
  <c r="H43" i="3"/>
  <c r="D25" i="3"/>
  <c r="B94" i="3"/>
  <c r="F13" i="3"/>
  <c r="I85" i="3"/>
  <c r="G93" i="3"/>
  <c r="A53" i="3"/>
  <c r="J93" i="3"/>
  <c r="K91" i="3"/>
  <c r="G79" i="3"/>
  <c r="H88" i="3"/>
  <c r="I71" i="3"/>
  <c r="F107" i="3"/>
  <c r="H55" i="3"/>
  <c r="G90" i="3"/>
  <c r="C112" i="3"/>
  <c r="I76" i="3"/>
  <c r="B59" i="3"/>
  <c r="J42" i="3"/>
  <c r="G58" i="3"/>
  <c r="G72" i="3"/>
  <c r="F15" i="3"/>
  <c r="C37" i="3"/>
  <c r="E48" i="3"/>
  <c r="C102" i="3"/>
  <c r="J36" i="3"/>
  <c r="K18" i="3"/>
  <c r="A78" i="3"/>
  <c r="E81" i="3"/>
  <c r="J104" i="3"/>
  <c r="C16" i="3"/>
  <c r="J98" i="3"/>
  <c r="E33" i="3"/>
  <c r="H20" i="3"/>
  <c r="B118" i="3"/>
  <c r="C50" i="3"/>
  <c r="E12" i="3"/>
  <c r="H90" i="3"/>
  <c r="C99" i="3"/>
  <c r="C110" i="3"/>
  <c r="E23" i="3"/>
  <c r="J83" i="3"/>
  <c r="A113" i="3"/>
  <c r="H9" i="3"/>
  <c r="G80" i="3"/>
  <c r="F9" i="3"/>
  <c r="G116" i="3"/>
  <c r="A20" i="3"/>
  <c r="B44" i="3"/>
  <c r="D101" i="3"/>
  <c r="D110" i="3"/>
  <c r="B27" i="3"/>
  <c r="C53" i="3"/>
  <c r="C108" i="3"/>
  <c r="D61" i="3"/>
  <c r="D69" i="3"/>
  <c r="C32" i="3"/>
  <c r="E44" i="3"/>
  <c r="I82" i="3"/>
  <c r="B67" i="3"/>
  <c r="J118" i="3"/>
  <c r="E79" i="3"/>
  <c r="K9" i="3"/>
  <c r="J73" i="3"/>
  <c r="B45" i="3"/>
  <c r="B108" i="3"/>
  <c r="H49" i="3"/>
  <c r="C58" i="3"/>
  <c r="H82" i="3"/>
  <c r="A70" i="3"/>
  <c r="C39" i="3"/>
  <c r="I42" i="3"/>
  <c r="G12" i="3"/>
  <c r="K78" i="3"/>
  <c r="E14" i="3"/>
  <c r="G114" i="3"/>
  <c r="K115" i="3"/>
  <c r="C35" i="3"/>
  <c r="E65" i="3"/>
  <c r="G54" i="3"/>
  <c r="F119" i="3"/>
  <c r="C109" i="3"/>
  <c r="H96" i="3"/>
  <c r="H64" i="3"/>
  <c r="I102" i="3"/>
  <c r="G23" i="3"/>
  <c r="J22" i="3"/>
  <c r="I21" i="3"/>
  <c r="C29" i="3"/>
  <c r="A83" i="3"/>
  <c r="B18" i="3"/>
  <c r="H83" i="3"/>
  <c r="K95" i="3"/>
  <c r="A10" i="3"/>
  <c r="E25" i="3"/>
  <c r="B116" i="3"/>
  <c r="C54" i="3"/>
  <c r="D80" i="3"/>
  <c r="E117" i="3"/>
  <c r="B100" i="3"/>
  <c r="E57" i="3"/>
  <c r="C49" i="3"/>
  <c r="C91" i="3"/>
  <c r="G67" i="3"/>
  <c r="A104" i="3"/>
  <c r="A31" i="3"/>
  <c r="G99" i="3"/>
  <c r="B66" i="3"/>
  <c r="F117" i="3"/>
  <c r="D72" i="3"/>
  <c r="A114" i="3"/>
  <c r="E39" i="3"/>
  <c r="K51" i="3"/>
  <c r="D45" i="3"/>
  <c r="J13" i="3"/>
  <c r="E63" i="3"/>
  <c r="G47" i="3"/>
  <c r="I105" i="3"/>
  <c r="F28" i="3"/>
  <c r="D103" i="3"/>
  <c r="J68" i="3"/>
  <c r="I38" i="3"/>
  <c r="J44" i="3"/>
  <c r="E76" i="3"/>
  <c r="E116" i="3"/>
  <c r="H77" i="3"/>
  <c r="G32" i="3"/>
  <c r="J38" i="3"/>
  <c r="J116" i="3"/>
  <c r="H33" i="3"/>
  <c r="F8" i="3"/>
  <c r="J81" i="3"/>
  <c r="E104" i="3"/>
  <c r="E92" i="3"/>
  <c r="B13" i="3"/>
  <c r="G111" i="3"/>
  <c r="H67" i="3"/>
  <c r="A29" i="3"/>
  <c r="J58" i="3"/>
  <c r="C90" i="3"/>
  <c r="A79" i="3"/>
  <c r="D10" i="3"/>
  <c r="D62" i="3"/>
  <c r="C61" i="3"/>
  <c r="E85" i="3"/>
  <c r="H30" i="3"/>
  <c r="I13" i="3"/>
  <c r="B52" i="3"/>
  <c r="D113" i="3"/>
  <c r="B95" i="3"/>
  <c r="I64" i="3"/>
  <c r="K52" i="3"/>
  <c r="K45" i="3"/>
  <c r="C114" i="3"/>
  <c r="G104" i="3"/>
  <c r="E89" i="3"/>
  <c r="I8" i="3"/>
  <c r="H76" i="3"/>
  <c r="J85" i="3"/>
  <c r="J30" i="3"/>
  <c r="E32" i="3"/>
  <c r="K60" i="3"/>
  <c r="H85" i="3"/>
  <c r="J16" i="3"/>
  <c r="I7" i="3"/>
  <c r="F92" i="3"/>
  <c r="F111" i="3"/>
  <c r="H44" i="3"/>
  <c r="G66" i="3"/>
  <c r="G109" i="3"/>
  <c r="C93" i="3"/>
  <c r="D50" i="3"/>
  <c r="C86" i="3"/>
  <c r="B35" i="3"/>
  <c r="J97" i="3"/>
  <c r="G108" i="3"/>
  <c r="K49" i="3"/>
  <c r="E102" i="3"/>
  <c r="G81" i="3"/>
  <c r="B54" i="3"/>
  <c r="E18" i="3"/>
  <c r="D65" i="3"/>
  <c r="H34" i="3"/>
  <c r="D20" i="3"/>
  <c r="G107" i="3"/>
  <c r="A50" i="3"/>
  <c r="F12" i="3"/>
  <c r="J95" i="3"/>
  <c r="F21" i="3"/>
  <c r="J67" i="3"/>
  <c r="D77" i="3"/>
  <c r="F41" i="3"/>
  <c r="B30" i="3"/>
  <c r="F105" i="3"/>
  <c r="I106" i="3"/>
  <c r="I25" i="3"/>
  <c r="D86" i="3"/>
  <c r="C12" i="3"/>
  <c r="E24" i="3"/>
  <c r="B74" i="3"/>
  <c r="E115" i="3"/>
  <c r="C21" i="3"/>
  <c r="C83" i="3"/>
  <c r="B92" i="3"/>
  <c r="F113" i="3"/>
  <c r="H69" i="3"/>
  <c r="B101" i="3"/>
  <c r="H7" i="3"/>
  <c r="E69" i="3"/>
  <c r="J66" i="3"/>
  <c r="I16" i="3"/>
  <c r="A116" i="3"/>
  <c r="D48" i="3"/>
  <c r="F103" i="3"/>
  <c r="D57" i="3"/>
  <c r="H31" i="3"/>
  <c r="C28" i="3"/>
  <c r="D63" i="3"/>
  <c r="I94" i="3"/>
  <c r="E16" i="3"/>
  <c r="E107" i="3"/>
  <c r="F56" i="3"/>
  <c r="G71" i="3"/>
  <c r="K21" i="3"/>
  <c r="F51" i="3"/>
  <c r="G119" i="3"/>
  <c r="E34" i="3"/>
  <c r="H25" i="3"/>
  <c r="F99" i="3"/>
  <c r="E101" i="3"/>
  <c r="D74" i="3"/>
  <c r="E86" i="3"/>
  <c r="E93" i="3"/>
  <c r="J62" i="3"/>
  <c r="F23" i="3"/>
  <c r="K62" i="3"/>
  <c r="C80" i="3"/>
  <c r="E74" i="3"/>
  <c r="I114" i="3"/>
  <c r="F84" i="3"/>
  <c r="K11" i="3"/>
  <c r="K22" i="3"/>
  <c r="D66" i="3"/>
  <c r="I27" i="3"/>
  <c r="D102" i="3"/>
  <c r="A96" i="3"/>
  <c r="F114" i="3"/>
  <c r="G59" i="3"/>
  <c r="B36" i="3"/>
  <c r="F38" i="3"/>
  <c r="A97" i="3"/>
  <c r="B111" i="3"/>
  <c r="A14" i="3"/>
  <c r="B55" i="3"/>
  <c r="G63" i="3"/>
  <c r="B98" i="3"/>
  <c r="C71" i="3"/>
  <c r="E82" i="3"/>
  <c r="C73" i="3"/>
  <c r="I65" i="3"/>
  <c r="A94" i="3"/>
  <c r="C56" i="3"/>
  <c r="G41" i="3"/>
  <c r="F29" i="3"/>
  <c r="E109" i="3"/>
  <c r="H93" i="3"/>
  <c r="I93" i="3"/>
  <c r="K29" i="3"/>
  <c r="G68" i="3"/>
  <c r="F86" i="3"/>
  <c r="H72" i="3"/>
  <c r="I12" i="3"/>
  <c r="K86" i="3"/>
  <c r="D83" i="3"/>
  <c r="I44" i="3"/>
  <c r="H15" i="3"/>
  <c r="J71" i="3"/>
  <c r="D55" i="3"/>
  <c r="A63" i="3"/>
  <c r="A23" i="3"/>
  <c r="E90" i="3"/>
  <c r="J11" i="3"/>
  <c r="J79" i="3"/>
  <c r="D34" i="3"/>
  <c r="C18" i="3"/>
  <c r="F14" i="3"/>
  <c r="G70" i="3"/>
  <c r="A54" i="3"/>
  <c r="D106" i="3"/>
  <c r="C31" i="3"/>
  <c r="E59" i="3"/>
  <c r="A93" i="3"/>
  <c r="C33" i="3"/>
  <c r="A67" i="3"/>
  <c r="A8" i="3"/>
  <c r="K106" i="3"/>
  <c r="K28" i="3"/>
  <c r="E114" i="3"/>
  <c r="D40" i="3"/>
  <c r="J91" i="3"/>
  <c r="C72" i="3"/>
  <c r="J60" i="3"/>
  <c r="C9" i="3"/>
  <c r="A39" i="3"/>
  <c r="A76" i="3"/>
  <c r="J8" i="3"/>
  <c r="J57" i="3"/>
  <c r="B21" i="3"/>
  <c r="D76" i="3"/>
  <c r="A100" i="3"/>
  <c r="B43" i="3"/>
  <c r="K81" i="3"/>
  <c r="B56" i="3"/>
  <c r="G39" i="3"/>
  <c r="B119" i="3"/>
  <c r="K24" i="3"/>
  <c r="J7" i="3"/>
  <c r="G57" i="3"/>
  <c r="H22" i="3"/>
  <c r="B40" i="3"/>
  <c r="A27" i="3"/>
  <c r="A84" i="3"/>
  <c r="A107" i="3"/>
  <c r="I33" i="3"/>
  <c r="B103" i="3"/>
  <c r="G51" i="3"/>
  <c r="H42" i="3"/>
  <c r="H23" i="3"/>
  <c r="G94" i="3"/>
  <c r="D7" i="3"/>
  <c r="H87" i="3"/>
  <c r="D27" i="3"/>
  <c r="I108" i="3"/>
  <c r="C92" i="3"/>
  <c r="J63" i="3"/>
  <c r="B109" i="3"/>
  <c r="K108" i="3"/>
  <c r="D85" i="3"/>
  <c r="I30" i="3"/>
  <c r="E53" i="3"/>
  <c r="C43" i="3"/>
  <c r="G75" i="3"/>
  <c r="B70" i="3"/>
  <c r="H68" i="3"/>
  <c r="D118" i="3"/>
  <c r="I74" i="3"/>
  <c r="K13" i="3"/>
  <c r="I15" i="3"/>
  <c r="K46" i="3"/>
  <c r="B113" i="3"/>
  <c r="K56" i="3"/>
  <c r="K59" i="3"/>
  <c r="I43" i="3"/>
  <c r="C23" i="3"/>
  <c r="A77" i="3"/>
  <c r="C87" i="3"/>
  <c r="E111" i="3"/>
  <c r="J72" i="3"/>
  <c r="E99" i="3"/>
  <c r="E84" i="3"/>
  <c r="H110" i="3"/>
  <c r="C42" i="3"/>
  <c r="G88" i="3"/>
  <c r="E60" i="3"/>
  <c r="H66" i="3"/>
  <c r="D13" i="3"/>
  <c r="C117" i="3"/>
  <c r="C27" i="3"/>
  <c r="B77" i="3"/>
  <c r="J51" i="3"/>
  <c r="D119" i="3"/>
  <c r="A106" i="3"/>
  <c r="G113" i="3"/>
  <c r="F116" i="3"/>
  <c r="H98" i="3"/>
  <c r="J49" i="3"/>
  <c r="D56" i="3"/>
  <c r="I80" i="3"/>
  <c r="G106" i="3"/>
  <c r="A73" i="3"/>
  <c r="K80" i="3"/>
  <c r="H32" i="3"/>
  <c r="D117" i="3"/>
  <c r="B22" i="3"/>
  <c r="E30" i="3"/>
  <c r="G55" i="3"/>
  <c r="B10" i="3"/>
  <c r="G84" i="3"/>
  <c r="J23" i="3"/>
  <c r="J119" i="3"/>
  <c r="K112" i="3"/>
  <c r="E77" i="3"/>
  <c r="H35" i="3"/>
  <c r="F39" i="3"/>
  <c r="J25" i="3"/>
  <c r="F82" i="3"/>
  <c r="I57" i="3"/>
  <c r="G117" i="3"/>
  <c r="F76" i="3"/>
  <c r="K99" i="3"/>
  <c r="F69" i="3"/>
  <c r="G7" i="3"/>
  <c r="D104" i="3"/>
  <c r="A65" i="3"/>
  <c r="I99" i="3"/>
  <c r="I45" i="3"/>
  <c r="F75" i="3"/>
  <c r="H26" i="3"/>
  <c r="H48" i="3"/>
  <c r="C82" i="3"/>
  <c r="B104" i="3"/>
  <c r="J14" i="3"/>
  <c r="C44" i="3"/>
  <c r="K72" i="3"/>
  <c r="C119" i="3"/>
  <c r="I86" i="3"/>
  <c r="F68" i="3"/>
  <c r="B75" i="3"/>
  <c r="H71" i="3"/>
  <c r="C89" i="3"/>
  <c r="F65" i="3"/>
  <c r="E112" i="3"/>
  <c r="C34" i="3"/>
  <c r="C116" i="3"/>
  <c r="K104" i="3"/>
  <c r="D23" i="3"/>
  <c r="H45" i="3"/>
  <c r="E10" i="3"/>
  <c r="J48" i="3"/>
  <c r="A69" i="3"/>
  <c r="C97" i="3"/>
  <c r="H51" i="3"/>
  <c r="D52" i="3"/>
  <c r="B29" i="3"/>
  <c r="H52" i="3"/>
  <c r="D97" i="3"/>
  <c r="H29" i="3"/>
  <c r="C77" i="3"/>
  <c r="D54" i="3"/>
  <c r="J26" i="3"/>
  <c r="G36" i="3"/>
  <c r="F85" i="3"/>
  <c r="E110" i="3"/>
  <c r="E29" i="3"/>
  <c r="K12" i="3"/>
  <c r="A16" i="3"/>
  <c r="D33" i="3"/>
  <c r="K55" i="3"/>
  <c r="A111" i="3"/>
  <c r="I104" i="3"/>
  <c r="B14" i="3"/>
  <c r="B39" i="3"/>
  <c r="D107" i="3"/>
  <c r="J21" i="3"/>
  <c r="D11" i="3"/>
  <c r="A13" i="3"/>
  <c r="A34" i="3"/>
  <c r="K105" i="3"/>
  <c r="C55" i="3"/>
  <c r="G15" i="3"/>
  <c r="F77" i="3"/>
  <c r="J31" i="3"/>
  <c r="K113" i="3"/>
  <c r="A48" i="3"/>
  <c r="D90" i="3"/>
  <c r="K41" i="3"/>
  <c r="K88" i="3"/>
  <c r="F53" i="3"/>
  <c r="G73" i="3"/>
  <c r="C115" i="3"/>
  <c r="I36" i="3"/>
  <c r="E56" i="3"/>
  <c r="I20" i="3"/>
  <c r="F49" i="3"/>
  <c r="C100" i="3"/>
  <c r="F62" i="3"/>
  <c r="I10" i="3"/>
  <c r="K70" i="3"/>
  <c r="E31" i="3"/>
  <c r="H61" i="3"/>
  <c r="G46" i="3"/>
  <c r="J37" i="3"/>
  <c r="E78" i="3"/>
  <c r="H105" i="3"/>
  <c r="J102" i="3"/>
  <c r="G43" i="3"/>
  <c r="I50" i="3"/>
  <c r="H75" i="3"/>
  <c r="E49" i="3"/>
  <c r="E72" i="3"/>
  <c r="I48" i="3"/>
  <c r="D60" i="3"/>
  <c r="H36" i="3"/>
  <c r="F43" i="3"/>
  <c r="B68" i="3"/>
  <c r="I55" i="3"/>
  <c r="D92" i="3"/>
  <c r="A37" i="3"/>
  <c r="D98" i="3"/>
  <c r="F66" i="3"/>
  <c r="A98" i="3"/>
  <c r="G14" i="3"/>
  <c r="G103" i="3"/>
  <c r="B32" i="3"/>
  <c r="K34" i="3"/>
  <c r="F20" i="3"/>
  <c r="I78" i="3"/>
  <c r="A21" i="3"/>
  <c r="J27" i="3"/>
  <c r="B71" i="3"/>
  <c r="K98" i="3"/>
  <c r="I67" i="3"/>
  <c r="G18" i="3"/>
  <c r="H97" i="3"/>
  <c r="I35" i="3"/>
  <c r="C10" i="3"/>
  <c r="F59" i="3"/>
  <c r="E66" i="3"/>
  <c r="C63" i="3"/>
  <c r="J32" i="3"/>
  <c r="G95" i="3"/>
  <c r="F100" i="3"/>
  <c r="H70" i="3"/>
  <c r="F48" i="3"/>
  <c r="E15" i="3"/>
  <c r="J50" i="3"/>
  <c r="H79" i="3"/>
  <c r="A51" i="3"/>
  <c r="G44" i="3"/>
  <c r="J113" i="3"/>
  <c r="I18" i="3"/>
  <c r="D115" i="3"/>
  <c r="J12" i="3"/>
  <c r="I56" i="3"/>
  <c r="K114" i="3"/>
  <c r="K36" i="3"/>
  <c r="I9" i="3"/>
  <c r="B115" i="3"/>
  <c r="D114" i="3"/>
  <c r="G26" i="3"/>
  <c r="B9" i="3"/>
  <c r="D99" i="3"/>
  <c r="B93" i="3"/>
  <c r="C7" i="3"/>
  <c r="O14" i="3" l="1"/>
  <c r="O12" i="3"/>
  <c r="O8" i="3"/>
  <c r="O10" i="3"/>
  <c r="J3" i="3"/>
  <c r="O7" i="3"/>
  <c r="O16" i="3"/>
  <c r="O15" i="3"/>
  <c r="O11" i="3"/>
  <c r="O13" i="3"/>
  <c r="O9" i="3"/>
</calcChain>
</file>

<file path=xl/sharedStrings.xml><?xml version="1.0" encoding="utf-8"?>
<sst xmlns="http://schemas.openxmlformats.org/spreadsheetml/2006/main" count="1723" uniqueCount="76">
  <si>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</si>
  <si>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</si>
  <si>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</si>
  <si>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</si>
  <si>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</si>
  <si>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</si>
  <si>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</si>
  <si>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</si>
  <si>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</si>
  <si>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</si>
  <si>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</si>
  <si>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</si>
  <si>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</si>
  <si>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</si>
  <si>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</si>
  <si>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</si>
  <si>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</si>
  <si>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</si>
  <si>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</si>
  <si>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</si>
  <si>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</si>
  <si>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</si>
  <si>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</si>
  <si>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</si>
  <si>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</si>
  <si>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</si>
  <si>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</si>
  <si>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</si>
  <si>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</si>
  <si>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</si>
  <si>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</si>
  <si>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</si>
  <si>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</si>
  <si>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</si>
  <si>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</si>
  <si>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</si>
  <si>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</si>
  <si>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</si>
  <si>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</si>
  <si>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</si>
  <si>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</si>
  <si>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</si>
  <si>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</si>
  <si>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</si>
  <si>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</si>
  <si>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</si>
  <si>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</si>
  <si>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</si>
  <si>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</si>
  <si>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</si>
  <si>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</si>
  <si>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</si>
  <si>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</si>
  <si>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</si>
  <si>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</si>
  <si>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</si>
  <si>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</si>
  <si>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R_Jason_LR</t>
  </si>
  <si>
    <t>D_Jason_LR</t>
  </si>
  <si>
    <t>2014-12-08, 02:41:50</t>
  </si>
  <si>
    <t>LPCC Array</t>
  </si>
  <si>
    <t>LPCC DTW</t>
  </si>
  <si>
    <t>BANANAS</t>
  </si>
  <si>
    <t>MISSISSIPPI</t>
  </si>
  <si>
    <t>BLUE</t>
  </si>
  <si>
    <t>BLOOM</t>
  </si>
  <si>
    <t>TRUMPET</t>
  </si>
  <si>
    <t>JASON</t>
  </si>
  <si>
    <t>SCOTT</t>
  </si>
  <si>
    <t>DAVE</t>
  </si>
  <si>
    <t>ANTONIA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</si>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</sst>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36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59</v>
      </c>
      <c r="K2" s="119"/>
    </row>
    <row r="3" spans="1:15" ht="15.75" thickBot="1" x14ac:dyDescent="0.3">
      <c r="A3" s="122" t="str">
        <f>"reference:"&amp;B1</f>
        <v>reference:R_Jason_LR</v>
      </c>
      <c r="B3" s="123"/>
      <c r="C3" s="124"/>
      <c r="D3" s="122" t="str">
        <f>"data:"&amp;B2</f>
        <v>data:D_Jason_LR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0.6100000000000001</v>
      </c>
      <c r="K3" s="121"/>
    </row>
    <row r="5" spans="1:15" ht="87.75" customHeight="1" thickBot="1" x14ac:dyDescent="0.3">
      <c r="B5" s="39" t="s">
        <v>71</v>
      </c>
      <c r="C5" s="39" t="s">
        <v>72</v>
      </c>
      <c r="D5" s="39" t="s">
        <v>73</v>
      </c>
      <c r="E5" s="39" t="s">
        <v>74</v>
      </c>
      <c r="F5" s="39" t="s">
        <v>75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D_Jason_LR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</v>
      </c>
      <c r="C7" s="25">
        <f t="shared" ca="1" si="0"/>
        <v>0.7</v>
      </c>
      <c r="D7" s="25">
        <f t="shared" ca="1" si="0"/>
        <v>0</v>
      </c>
      <c r="E7" s="25">
        <f t="shared" ca="1" si="0"/>
        <v>1</v>
      </c>
      <c r="F7" s="25">
        <f t="shared" ca="1" si="0"/>
        <v>0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0.36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0.1</v>
      </c>
      <c r="C8" s="26">
        <f t="shared" ca="1" si="2"/>
        <v>1</v>
      </c>
      <c r="D8" s="26">
        <f t="shared" ca="1" si="2"/>
        <v>0</v>
      </c>
      <c r="E8" s="26">
        <f t="shared" ca="1" si="2"/>
        <v>1</v>
      </c>
      <c r="F8" s="26">
        <f t="shared" ca="1" si="2"/>
        <v>0.6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0.87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0.1</v>
      </c>
      <c r="C9" s="26">
        <f t="shared" ca="1" si="3"/>
        <v>0.7</v>
      </c>
      <c r="D9" s="26">
        <f t="shared" ca="1" si="3"/>
        <v>0</v>
      </c>
      <c r="E9" s="26">
        <f t="shared" ca="1" si="3"/>
        <v>1</v>
      </c>
      <c r="F9" s="26">
        <f t="shared" ca="1" si="3"/>
        <v>0.4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0.23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0.4</v>
      </c>
      <c r="C10" s="26">
        <f t="shared" ca="1" si="4"/>
        <v>1</v>
      </c>
      <c r="D10" s="26">
        <f t="shared" ca="1" si="4"/>
        <v>0.5</v>
      </c>
      <c r="E10" s="26">
        <f t="shared" ca="1" si="4"/>
        <v>1</v>
      </c>
      <c r="F10" s="26">
        <f t="shared" ca="1" si="4"/>
        <v>0.8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0.93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0.8</v>
      </c>
      <c r="C11" s="26">
        <f t="shared" ca="1" si="5"/>
        <v>1</v>
      </c>
      <c r="D11" s="26">
        <f t="shared" ca="1" si="5"/>
        <v>0</v>
      </c>
      <c r="E11" s="26">
        <f t="shared" ca="1" si="5"/>
        <v>0.8</v>
      </c>
      <c r="F11" s="26">
        <f t="shared" ca="1" si="5"/>
        <v>1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0.66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1</v>
      </c>
      <c r="C12" s="26">
        <f t="shared" ca="1" si="6"/>
        <v>1</v>
      </c>
      <c r="D12" s="26">
        <f t="shared" ca="1" si="6"/>
        <v>1</v>
      </c>
      <c r="E12" s="26">
        <f t="shared" ca="1" si="6"/>
        <v>1</v>
      </c>
      <c r="F12" s="26">
        <f t="shared" ca="1" si="6"/>
        <v>1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0.4</v>
      </c>
      <c r="C13" s="26">
        <f t="shared" ca="1" si="7"/>
        <v>0.9</v>
      </c>
      <c r="D13" s="26">
        <f t="shared" ca="1" si="7"/>
        <v>0</v>
      </c>
      <c r="E13" s="26">
        <f t="shared" ca="1" si="7"/>
        <v>0.9</v>
      </c>
      <c r="F13" s="26">
        <f t="shared" ca="1" si="7"/>
        <v>0.6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0.1</v>
      </c>
      <c r="C14" s="26">
        <f t="shared" ca="1" si="8"/>
        <v>1</v>
      </c>
      <c r="D14" s="26">
        <f t="shared" ca="1" si="8"/>
        <v>0.2</v>
      </c>
      <c r="E14" s="26">
        <f t="shared" ca="1" si="8"/>
        <v>1</v>
      </c>
      <c r="F14" s="26">
        <f t="shared" ca="1" si="8"/>
        <v>1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0.1</v>
      </c>
      <c r="C15" s="26">
        <f t="shared" ca="1" si="9"/>
        <v>0.6</v>
      </c>
      <c r="D15" s="26">
        <f t="shared" ca="1" si="9"/>
        <v>0.3</v>
      </c>
      <c r="E15" s="26">
        <f t="shared" ca="1" si="9"/>
        <v>0.9</v>
      </c>
      <c r="F15" s="26">
        <f t="shared" ca="1" si="9"/>
        <v>0.6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0.6</v>
      </c>
      <c r="C16" s="27">
        <f t="shared" ca="1" si="10"/>
        <v>0.8</v>
      </c>
      <c r="D16" s="27">
        <f t="shared" ca="1" si="10"/>
        <v>0.3</v>
      </c>
      <c r="E16" s="27">
        <f t="shared" ca="1" si="10"/>
        <v>0.7</v>
      </c>
      <c r="F16" s="27">
        <f t="shared" ca="1" si="10"/>
        <v>0.6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0.36</v>
      </c>
      <c r="C18" s="30">
        <f t="shared" ca="1" si="11"/>
        <v>0.87</v>
      </c>
      <c r="D18" s="30">
        <f t="shared" ca="1" si="11"/>
        <v>0.23</v>
      </c>
      <c r="E18" s="30">
        <f t="shared" ca="1" si="11"/>
        <v>0.93</v>
      </c>
      <c r="F18" s="30">
        <f t="shared" ca="1" si="11"/>
        <v>0.66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BANANAS</v>
      </c>
      <c r="B20" s="25" t="str">
        <f t="shared" ref="B20:K20" ca="1" si="12">IFERROR(INDIRECT("'"&amp;B$5&amp;"'!$M"&amp;ROW(B20)-14)," ")</f>
        <v>ANTONIA</v>
      </c>
      <c r="C20" s="25" t="str">
        <f t="shared" ca="1" si="12"/>
        <v>BANANAS</v>
      </c>
      <c r="D20" s="25" t="str">
        <f t="shared" ca="1" si="12"/>
        <v>TRUMPET</v>
      </c>
      <c r="E20" s="25" t="str">
        <f t="shared" ca="1" si="12"/>
        <v>BANANAS</v>
      </c>
      <c r="F20" s="25" t="str">
        <f t="shared" ca="1" si="12"/>
        <v>MISSISSIPPI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BANANAS</v>
      </c>
      <c r="B21" s="26" t="str">
        <f t="shared" ref="B21:F36" ca="1" si="14">IFERROR(INDIRECT("'"&amp;B$5&amp;"'!$M"&amp;ROW(B21)-14)," ")</f>
        <v>ANTONIA</v>
      </c>
      <c r="C21" s="26" t="str">
        <f t="shared" ca="1" si="14"/>
        <v>BANANAS</v>
      </c>
      <c r="D21" s="26" t="str">
        <f t="shared" ca="1" si="14"/>
        <v>ANTONIA</v>
      </c>
      <c r="E21" s="26" t="str">
        <f t="shared" ca="1" si="14"/>
        <v>BANANAS</v>
      </c>
      <c r="F21" s="26" t="str">
        <f t="shared" ca="1" si="14"/>
        <v>MISSISSIPPI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BANANAS</v>
      </c>
      <c r="B22" s="26" t="str">
        <f t="shared" ca="1" si="14"/>
        <v>ANTONIA</v>
      </c>
      <c r="C22" s="26" t="str">
        <f t="shared" ca="1" si="14"/>
        <v>BANANAS</v>
      </c>
      <c r="D22" s="26" t="str">
        <f t="shared" ca="1" si="14"/>
        <v>TRUMPET</v>
      </c>
      <c r="E22" s="26" t="str">
        <f t="shared" ca="1" si="14"/>
        <v>BANANAS</v>
      </c>
      <c r="F22" s="26" t="str">
        <f t="shared" ca="1" si="14"/>
        <v>MISSISSIPPI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BANANAS</v>
      </c>
      <c r="B23" s="26" t="str">
        <f t="shared" ca="1" si="14"/>
        <v>MISSISSIPPI</v>
      </c>
      <c r="C23" s="26" t="str">
        <f t="shared" ca="1" si="14"/>
        <v>BANANAS</v>
      </c>
      <c r="D23" s="26" t="str">
        <f t="shared" ca="1" si="14"/>
        <v>TRUMPET</v>
      </c>
      <c r="E23" s="26" t="str">
        <f t="shared" ca="1" si="14"/>
        <v>BANANAS</v>
      </c>
      <c r="F23" s="26" t="str">
        <f t="shared" ca="1" si="14"/>
        <v>MISSISSIPPI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BANANAS</v>
      </c>
      <c r="B24" s="26" t="str">
        <f t="shared" ca="1" si="14"/>
        <v>MISSISSIPPI</v>
      </c>
      <c r="C24" s="26" t="str">
        <f t="shared" ca="1" si="14"/>
        <v>BANANAS</v>
      </c>
      <c r="D24" s="26" t="str">
        <f t="shared" ca="1" si="14"/>
        <v>TRUMPET</v>
      </c>
      <c r="E24" s="26" t="str">
        <f t="shared" ca="1" si="14"/>
        <v>BANANAS</v>
      </c>
      <c r="F24" s="26" t="str">
        <f t="shared" ca="1" si="14"/>
        <v>MISSISSIPPI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BANANAS</v>
      </c>
      <c r="B25" s="26" t="str">
        <f t="shared" ca="1" si="14"/>
        <v>ANTONIA</v>
      </c>
      <c r="C25" s="26" t="str">
        <f t="shared" ca="1" si="14"/>
        <v>BANANAS</v>
      </c>
      <c r="D25" s="26" t="str">
        <f t="shared" ca="1" si="14"/>
        <v>TRUMPET</v>
      </c>
      <c r="E25" s="26" t="str">
        <f t="shared" ca="1" si="14"/>
        <v>BANANAS</v>
      </c>
      <c r="F25" s="26" t="str">
        <f t="shared" ca="1" si="14"/>
        <v>MISSISSIPPI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BANANAS</v>
      </c>
      <c r="B26" s="26" t="str">
        <f t="shared" ca="1" si="14"/>
        <v>ANTONIA</v>
      </c>
      <c r="C26" s="26" t="str">
        <f t="shared" ca="1" si="14"/>
        <v>MISSISSIPPI</v>
      </c>
      <c r="D26" s="26" t="str">
        <f t="shared" ca="1" si="14"/>
        <v>ANTONIA</v>
      </c>
      <c r="E26" s="26" t="str">
        <f t="shared" ca="1" si="14"/>
        <v>BANANAS</v>
      </c>
      <c r="F26" s="26" t="str">
        <f t="shared" ca="1" si="14"/>
        <v>MISSISSIPPI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BANANAS</v>
      </c>
      <c r="B27" s="26" t="str">
        <f t="shared" ca="1" si="14"/>
        <v>ANTONIA</v>
      </c>
      <c r="C27" s="26" t="str">
        <f t="shared" ca="1" si="14"/>
        <v>BANANAS</v>
      </c>
      <c r="D27" s="26" t="str">
        <f t="shared" ca="1" si="14"/>
        <v>ANTONIA</v>
      </c>
      <c r="E27" s="26" t="str">
        <f t="shared" ca="1" si="14"/>
        <v>BANANAS</v>
      </c>
      <c r="F27" s="26" t="str">
        <f t="shared" ca="1" si="14"/>
        <v>MISSISSIPPI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BANANAS</v>
      </c>
      <c r="B28" s="26" t="str">
        <f t="shared" ca="1" si="14"/>
        <v>ANTONIA</v>
      </c>
      <c r="C28" s="26" t="str">
        <f t="shared" ca="1" si="14"/>
        <v>MISSISSIPPI</v>
      </c>
      <c r="D28" s="26" t="str">
        <f t="shared" ca="1" si="14"/>
        <v>ANTONIA</v>
      </c>
      <c r="E28" s="26" t="str">
        <f t="shared" ca="1" si="14"/>
        <v>BANANAS</v>
      </c>
      <c r="F28" s="26" t="str">
        <f t="shared" ca="1" si="14"/>
        <v>MISSISSIPPI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BANANAS</v>
      </c>
      <c r="B29" s="27" t="str">
        <f t="shared" ca="1" si="14"/>
        <v>ANTONIA</v>
      </c>
      <c r="C29" s="27" t="str">
        <f t="shared" ca="1" si="14"/>
        <v>MISSISSIPPI</v>
      </c>
      <c r="D29" s="27" t="str">
        <f t="shared" ca="1" si="14"/>
        <v>TRUMPET</v>
      </c>
      <c r="E29" s="27" t="str">
        <f t="shared" ca="1" si="14"/>
        <v>BANANAS</v>
      </c>
      <c r="F29" s="27" t="str">
        <f t="shared" ca="1" si="14"/>
        <v>MISSISSIPPI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MISSISSIPPI</v>
      </c>
      <c r="B30" s="25" t="str">
        <f t="shared" ca="1" si="14"/>
        <v>TRUMPET</v>
      </c>
      <c r="C30" s="25" t="str">
        <f t="shared" ca="1" si="14"/>
        <v>MISSISSIPPI</v>
      </c>
      <c r="D30" s="25" t="str">
        <f t="shared" ca="1" si="14"/>
        <v>TRUMPET</v>
      </c>
      <c r="E30" s="25" t="str">
        <f t="shared" ca="1" si="14"/>
        <v>MISSISSIPPI</v>
      </c>
      <c r="F30" s="25" t="str">
        <f t="shared" ca="1" si="14"/>
        <v>MISSISSIPPI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MISSISSIPPI</v>
      </c>
      <c r="B31" s="26" t="str">
        <f t="shared" ca="1" si="14"/>
        <v>ANTONIA</v>
      </c>
      <c r="C31" s="26" t="str">
        <f t="shared" ca="1" si="14"/>
        <v>MISSISSIPPI</v>
      </c>
      <c r="D31" s="26" t="str">
        <f t="shared" ca="1" si="14"/>
        <v>TRUMPET</v>
      </c>
      <c r="E31" s="26" t="str">
        <f t="shared" ca="1" si="14"/>
        <v>MISSISSIPPI</v>
      </c>
      <c r="F31" s="26" t="str">
        <f t="shared" ca="1" si="14"/>
        <v>DAVE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MISSISSIPPI</v>
      </c>
      <c r="B32" s="26" t="str">
        <f t="shared" ca="1" si="14"/>
        <v>TRUMPET</v>
      </c>
      <c r="C32" s="26" t="str">
        <f t="shared" ca="1" si="14"/>
        <v>MISSISSIPPI</v>
      </c>
      <c r="D32" s="26" t="str">
        <f t="shared" ca="1" si="14"/>
        <v>TRUMPET</v>
      </c>
      <c r="E32" s="26" t="str">
        <f t="shared" ca="1" si="14"/>
        <v>MISSISSIPPI</v>
      </c>
      <c r="F32" s="26" t="str">
        <f t="shared" ca="1" si="14"/>
        <v>MISSISSIPPI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MISSISSIPPI</v>
      </c>
      <c r="B33" s="26" t="str">
        <f t="shared" ca="1" si="14"/>
        <v>TRUMPET</v>
      </c>
      <c r="C33" s="26" t="str">
        <f t="shared" ca="1" si="14"/>
        <v>MISSISSIPPI</v>
      </c>
      <c r="D33" s="26" t="str">
        <f t="shared" ca="1" si="14"/>
        <v>TRUMPET</v>
      </c>
      <c r="E33" s="26" t="str">
        <f t="shared" ca="1" si="14"/>
        <v>MISSISSIPPI</v>
      </c>
      <c r="F33" s="26" t="str">
        <f t="shared" ca="1" si="14"/>
        <v>MISSISSIPPI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MISSISSIPPI</v>
      </c>
      <c r="B34" s="26" t="str">
        <f t="shared" ca="1" si="14"/>
        <v>TRUMPET</v>
      </c>
      <c r="C34" s="26" t="str">
        <f t="shared" ca="1" si="14"/>
        <v>MISSISSIPPI</v>
      </c>
      <c r="D34" s="26" t="str">
        <f t="shared" ca="1" si="14"/>
        <v>ANTONIA</v>
      </c>
      <c r="E34" s="26" t="str">
        <f t="shared" ca="1" si="14"/>
        <v>MISSISSIPPI</v>
      </c>
      <c r="F34" s="26" t="str">
        <f t="shared" ca="1" si="14"/>
        <v>DAVE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MISSISSIPPI</v>
      </c>
      <c r="B35" s="26" t="str">
        <f t="shared" ca="1" si="14"/>
        <v>TRUMPET</v>
      </c>
      <c r="C35" s="26" t="str">
        <f t="shared" ca="1" si="14"/>
        <v>MISSISSIPPI</v>
      </c>
      <c r="D35" s="26" t="str">
        <f t="shared" ca="1" si="14"/>
        <v>TRUMPET</v>
      </c>
      <c r="E35" s="26" t="str">
        <f t="shared" ca="1" si="14"/>
        <v>MISSISSIPPI</v>
      </c>
      <c r="F35" s="26" t="str">
        <f t="shared" ca="1" si="14"/>
        <v>DAVE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MISSISSIPPI</v>
      </c>
      <c r="B36" s="26" t="str">
        <f t="shared" ca="1" si="14"/>
        <v>ANTONIA</v>
      </c>
      <c r="C36" s="26" t="str">
        <f t="shared" ca="1" si="14"/>
        <v>MISSISSIPPI</v>
      </c>
      <c r="D36" s="26" t="str">
        <f t="shared" ca="1" si="14"/>
        <v>ANTONIA</v>
      </c>
      <c r="E36" s="26" t="str">
        <f t="shared" ca="1" si="14"/>
        <v>MISSISSIPPI</v>
      </c>
      <c r="F36" s="26" t="str">
        <f t="shared" ref="F36" ca="1" si="16">IFERROR(INDIRECT("'"&amp;F$5&amp;"'!$M"&amp;ROW(F36)-14)," ")</f>
        <v>DAVE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MISSISSIPPI</v>
      </c>
      <c r="B37" s="26" t="str">
        <f t="shared" ref="B37:H52" ca="1" si="17">IFERROR(INDIRECT("'"&amp;B$5&amp;"'!$M"&amp;ROW(B37)-14)," ")</f>
        <v>TRUMPET</v>
      </c>
      <c r="C37" s="26" t="str">
        <f t="shared" ca="1" si="17"/>
        <v>MISSISSIPPI</v>
      </c>
      <c r="D37" s="26" t="str">
        <f t="shared" ca="1" si="17"/>
        <v>TRUMPET</v>
      </c>
      <c r="E37" s="26" t="str">
        <f t="shared" ca="1" si="17"/>
        <v>MISSISSIPPI</v>
      </c>
      <c r="F37" s="26" t="str">
        <f t="shared" ca="1" si="17"/>
        <v>MISSISSIPPI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MISSISSIPPI</v>
      </c>
      <c r="B38" s="26" t="str">
        <f t="shared" ca="1" si="17"/>
        <v>MISSISSIPPI</v>
      </c>
      <c r="C38" s="26" t="str">
        <f t="shared" ca="1" si="17"/>
        <v>MISSISSIPPI</v>
      </c>
      <c r="D38" s="26" t="str">
        <f t="shared" ca="1" si="17"/>
        <v>TRUMPET</v>
      </c>
      <c r="E38" s="26" t="str">
        <f t="shared" ca="1" si="17"/>
        <v>MISSISSIPPI</v>
      </c>
      <c r="F38" s="26" t="str">
        <f t="shared" ca="1" si="17"/>
        <v>MISSISSIPPI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MISSISSIPPI</v>
      </c>
      <c r="B39" s="27" t="str">
        <f t="shared" ca="1" si="17"/>
        <v>ANTONIA</v>
      </c>
      <c r="C39" s="27" t="str">
        <f t="shared" ca="1" si="17"/>
        <v>MISSISSIPPI</v>
      </c>
      <c r="D39" s="27" t="str">
        <f t="shared" ca="1" si="17"/>
        <v>ANTONIA</v>
      </c>
      <c r="E39" s="27" t="str">
        <f t="shared" ca="1" si="17"/>
        <v>MISSISSIPPI</v>
      </c>
      <c r="F39" s="27" t="str">
        <f t="shared" ca="1" si="17"/>
        <v>MISSISSIPPI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BLUE</v>
      </c>
      <c r="B40" s="25" t="str">
        <f t="shared" ca="1" si="17"/>
        <v>BLOOM</v>
      </c>
      <c r="C40" s="25" t="str">
        <f t="shared" ca="1" si="17"/>
        <v>BLUE</v>
      </c>
      <c r="D40" s="25" t="str">
        <f t="shared" ca="1" si="17"/>
        <v>ANTONIA</v>
      </c>
      <c r="E40" s="25" t="str">
        <f t="shared" ca="1" si="17"/>
        <v>BLUE</v>
      </c>
      <c r="F40" s="25" t="str">
        <f t="shared" ca="1" si="17"/>
        <v>BLOOM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BLUE</v>
      </c>
      <c r="B41" s="26" t="str">
        <f t="shared" ca="1" si="17"/>
        <v>BLOOM</v>
      </c>
      <c r="C41" s="26" t="str">
        <f t="shared" ca="1" si="17"/>
        <v>BLOOM</v>
      </c>
      <c r="D41" s="26" t="str">
        <f t="shared" ca="1" si="17"/>
        <v>BLOOM</v>
      </c>
      <c r="E41" s="26" t="str">
        <f t="shared" ca="1" si="17"/>
        <v>BLUE</v>
      </c>
      <c r="F41" s="26" t="str">
        <f t="shared" ca="1" si="17"/>
        <v>BLUE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BLUE</v>
      </c>
      <c r="B42" s="26" t="str">
        <f t="shared" ca="1" si="17"/>
        <v>BLOOM</v>
      </c>
      <c r="C42" s="26" t="str">
        <f t="shared" ca="1" si="17"/>
        <v>BLUE</v>
      </c>
      <c r="D42" s="26" t="str">
        <f t="shared" ca="1" si="17"/>
        <v>ANTONIA</v>
      </c>
      <c r="E42" s="26" t="str">
        <f t="shared" ca="1" si="17"/>
        <v>BLUE</v>
      </c>
      <c r="F42" s="26" t="str">
        <f t="shared" ca="1" si="17"/>
        <v>DAVE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BLUE</v>
      </c>
      <c r="B43" s="26" t="str">
        <f t="shared" ca="1" si="17"/>
        <v>BLOOM</v>
      </c>
      <c r="C43" s="26" t="str">
        <f t="shared" ca="1" si="17"/>
        <v>BLOOM</v>
      </c>
      <c r="D43" s="26" t="str">
        <f t="shared" ca="1" si="17"/>
        <v>BLOOM</v>
      </c>
      <c r="E43" s="26" t="str">
        <f t="shared" ca="1" si="17"/>
        <v>BLUE</v>
      </c>
      <c r="F43" s="26" t="str">
        <f t="shared" ca="1" si="17"/>
        <v>SCOTT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BLUE</v>
      </c>
      <c r="B44" s="26" t="str">
        <f t="shared" ca="1" si="17"/>
        <v>BLUE</v>
      </c>
      <c r="C44" s="26" t="str">
        <f t="shared" ca="1" si="17"/>
        <v>BLUE</v>
      </c>
      <c r="D44" s="26" t="str">
        <f t="shared" ca="1" si="17"/>
        <v>ANTONIA</v>
      </c>
      <c r="E44" s="26" t="str">
        <f t="shared" ca="1" si="17"/>
        <v>BLUE</v>
      </c>
      <c r="F44" s="26" t="str">
        <f t="shared" ca="1" si="17"/>
        <v>MISSISSIPPI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BLUE</v>
      </c>
      <c r="B45" s="26" t="str">
        <f t="shared" ca="1" si="17"/>
        <v>TRUMPET</v>
      </c>
      <c r="C45" s="26" t="str">
        <f t="shared" ca="1" si="17"/>
        <v>BLUE</v>
      </c>
      <c r="D45" s="26" t="str">
        <f t="shared" ca="1" si="17"/>
        <v>ANTONIA</v>
      </c>
      <c r="E45" s="26" t="str">
        <f t="shared" ca="1" si="17"/>
        <v>BLUE</v>
      </c>
      <c r="F45" s="26" t="str">
        <f t="shared" ca="1" si="17"/>
        <v>DAVE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BLUE</v>
      </c>
      <c r="B46" s="26" t="str">
        <f t="shared" ca="1" si="17"/>
        <v>BLOOM</v>
      </c>
      <c r="C46" s="26" t="str">
        <f t="shared" ca="1" si="17"/>
        <v>BLUE</v>
      </c>
      <c r="D46" s="26" t="str">
        <f t="shared" ca="1" si="17"/>
        <v>TRUMPET</v>
      </c>
      <c r="E46" s="26" t="str">
        <f t="shared" ca="1" si="17"/>
        <v>BLUE</v>
      </c>
      <c r="F46" s="26" t="str">
        <f t="shared" ca="1" si="17"/>
        <v>BLUE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BLUE</v>
      </c>
      <c r="B47" s="26" t="str">
        <f t="shared" ca="1" si="17"/>
        <v>BLOOM</v>
      </c>
      <c r="C47" s="26" t="str">
        <f t="shared" ca="1" si="17"/>
        <v>BLOOM</v>
      </c>
      <c r="D47" s="26" t="str">
        <f t="shared" ca="1" si="17"/>
        <v>TRUMPET</v>
      </c>
      <c r="E47" s="26" t="str">
        <f t="shared" ca="1" si="17"/>
        <v>BLUE</v>
      </c>
      <c r="F47" s="26" t="str">
        <f t="shared" ca="1" si="17"/>
        <v>BLOOM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BLUE</v>
      </c>
      <c r="B48" s="26" t="str">
        <f t="shared" ca="1" si="17"/>
        <v>BLOOM</v>
      </c>
      <c r="C48" s="26" t="str">
        <f t="shared" ca="1" si="17"/>
        <v>BLUE</v>
      </c>
      <c r="D48" s="26" t="str">
        <f t="shared" ca="1" si="17"/>
        <v>ANTONIA</v>
      </c>
      <c r="E48" s="26" t="str">
        <f t="shared" ca="1" si="17"/>
        <v>BLUE</v>
      </c>
      <c r="F48" s="26" t="str">
        <f t="shared" ca="1" si="17"/>
        <v>BLUE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BLUE</v>
      </c>
      <c r="B49" s="27" t="str">
        <f t="shared" ca="1" si="17"/>
        <v>BLOOM</v>
      </c>
      <c r="C49" s="27" t="str">
        <f t="shared" ca="1" si="17"/>
        <v>BLUE</v>
      </c>
      <c r="D49" s="27" t="str">
        <f t="shared" ca="1" si="17"/>
        <v>TRUMPET</v>
      </c>
      <c r="E49" s="27" t="str">
        <f t="shared" ca="1" si="17"/>
        <v>BLUE</v>
      </c>
      <c r="F49" s="27" t="str">
        <f t="shared" ca="1" si="17"/>
        <v>BLUE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BLOOM</v>
      </c>
      <c r="B50" s="25" t="str">
        <f t="shared" ca="1" si="17"/>
        <v>BLOOM</v>
      </c>
      <c r="C50" s="25" t="str">
        <f t="shared" ca="1" si="17"/>
        <v>BLOOM</v>
      </c>
      <c r="D50" s="25" t="str">
        <f t="shared" ca="1" si="17"/>
        <v>BLOOM</v>
      </c>
      <c r="E50" s="25" t="str">
        <f t="shared" ca="1" si="17"/>
        <v>BLOOM</v>
      </c>
      <c r="F50" s="25" t="str">
        <f t="shared" ca="1" si="17"/>
        <v>BLOOM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BLOOM</v>
      </c>
      <c r="B51" s="26" t="str">
        <f t="shared" ca="1" si="17"/>
        <v>TRUMPET</v>
      </c>
      <c r="C51" s="26" t="str">
        <f t="shared" ca="1" si="17"/>
        <v>BLOOM</v>
      </c>
      <c r="D51" s="26" t="str">
        <f t="shared" ca="1" si="17"/>
        <v>TRUMPET</v>
      </c>
      <c r="E51" s="26" t="str">
        <f t="shared" ca="1" si="17"/>
        <v>BLOOM</v>
      </c>
      <c r="F51" s="26" t="str">
        <f t="shared" ca="1" si="17"/>
        <v>BLOOM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BLOOM</v>
      </c>
      <c r="B52" s="26" t="str">
        <f t="shared" ca="1" si="17"/>
        <v>TRUMPET</v>
      </c>
      <c r="C52" s="26" t="str">
        <f t="shared" ca="1" si="17"/>
        <v>BLOOM</v>
      </c>
      <c r="D52" s="26" t="str">
        <f t="shared" ca="1" si="17"/>
        <v>TRUMPET</v>
      </c>
      <c r="E52" s="26" t="str">
        <f t="shared" ca="1" si="17"/>
        <v>BLOOM</v>
      </c>
      <c r="F52" s="26" t="str">
        <f t="shared" ca="1" si="17"/>
        <v>SCOTT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BLOOM</v>
      </c>
      <c r="B53" s="26" t="str">
        <f t="shared" ref="B53:H68" ca="1" si="19">IFERROR(INDIRECT("'"&amp;B$5&amp;"'!$M"&amp;ROW(B53)-14)," ")</f>
        <v>TRUMPET</v>
      </c>
      <c r="C53" s="26" t="str">
        <f t="shared" ca="1" si="19"/>
        <v>BLOOM</v>
      </c>
      <c r="D53" s="26" t="str">
        <f t="shared" ca="1" si="19"/>
        <v>BLOOM</v>
      </c>
      <c r="E53" s="26" t="str">
        <f t="shared" ca="1" si="19"/>
        <v>BLOOM</v>
      </c>
      <c r="F53" s="26" t="str">
        <f t="shared" ca="1" si="19"/>
        <v>BLOOM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BLOOM</v>
      </c>
      <c r="B54" s="26" t="str">
        <f t="shared" ca="1" si="19"/>
        <v>BLOOM</v>
      </c>
      <c r="C54" s="26" t="str">
        <f t="shared" ca="1" si="19"/>
        <v>BLOOM</v>
      </c>
      <c r="D54" s="26" t="str">
        <f t="shared" ca="1" si="19"/>
        <v>BLOOM</v>
      </c>
      <c r="E54" s="26" t="str">
        <f t="shared" ca="1" si="19"/>
        <v>BLOOM</v>
      </c>
      <c r="F54" s="26" t="str">
        <f t="shared" ca="1" si="19"/>
        <v>BLOOM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BLOOM</v>
      </c>
      <c r="B55" s="26" t="str">
        <f t="shared" ca="1" si="19"/>
        <v>BLOOM</v>
      </c>
      <c r="C55" s="26" t="str">
        <f t="shared" ca="1" si="19"/>
        <v>BLOOM</v>
      </c>
      <c r="D55" s="26" t="str">
        <f t="shared" ca="1" si="19"/>
        <v>BLOOM</v>
      </c>
      <c r="E55" s="26" t="str">
        <f t="shared" ca="1" si="19"/>
        <v>BLOOM</v>
      </c>
      <c r="F55" s="26" t="str">
        <f t="shared" ca="1" si="19"/>
        <v>BLOOM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BLOOM</v>
      </c>
      <c r="B56" s="26" t="str">
        <f t="shared" ca="1" si="19"/>
        <v>TRUMPET</v>
      </c>
      <c r="C56" s="26" t="str">
        <f t="shared" ca="1" si="19"/>
        <v>BLOOM</v>
      </c>
      <c r="D56" s="26" t="str">
        <f t="shared" ca="1" si="19"/>
        <v>TRUMPET</v>
      </c>
      <c r="E56" s="26" t="str">
        <f t="shared" ca="1" si="19"/>
        <v>BLOOM</v>
      </c>
      <c r="F56" s="26" t="str">
        <f t="shared" ca="1" si="19"/>
        <v>BLOOM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BLOOM</v>
      </c>
      <c r="B57" s="26" t="str">
        <f t="shared" ca="1" si="19"/>
        <v>TRUMPET</v>
      </c>
      <c r="C57" s="26" t="str">
        <f t="shared" ca="1" si="19"/>
        <v>BLOOM</v>
      </c>
      <c r="D57" s="26" t="str">
        <f t="shared" ca="1" si="19"/>
        <v>BLOOM</v>
      </c>
      <c r="E57" s="26" t="str">
        <f t="shared" ca="1" si="19"/>
        <v>BLOOM</v>
      </c>
      <c r="F57" s="26" t="str">
        <f t="shared" ca="1" si="19"/>
        <v>BLOOM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BLOOM</v>
      </c>
      <c r="B58" s="26" t="str">
        <f t="shared" ca="1" si="19"/>
        <v>TRUMPET</v>
      </c>
      <c r="C58" s="26" t="str">
        <f t="shared" ca="1" si="19"/>
        <v>BLOOM</v>
      </c>
      <c r="D58" s="26" t="str">
        <f t="shared" ca="1" si="19"/>
        <v>TRUMPET</v>
      </c>
      <c r="E58" s="26" t="str">
        <f t="shared" ca="1" si="19"/>
        <v>BLOOM</v>
      </c>
      <c r="F58" s="26" t="str">
        <f t="shared" ca="1" si="19"/>
        <v>BLOOM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BLOOM</v>
      </c>
      <c r="B59" s="27" t="str">
        <f t="shared" ca="1" si="19"/>
        <v>BLOOM</v>
      </c>
      <c r="C59" s="27" t="str">
        <f t="shared" ca="1" si="19"/>
        <v>BLOOM</v>
      </c>
      <c r="D59" s="27" t="str">
        <f t="shared" ca="1" si="19"/>
        <v>ANTONIA</v>
      </c>
      <c r="E59" s="27" t="str">
        <f t="shared" ca="1" si="19"/>
        <v>BLOOM</v>
      </c>
      <c r="F59" s="27" t="str">
        <f t="shared" ca="1" si="19"/>
        <v>SCOTT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b">
        <f t="shared" ca="1" si="13"/>
        <v>1</v>
      </c>
      <c r="B60" s="25" t="str">
        <f t="shared" ca="1" si="19"/>
        <v>TRUMPET</v>
      </c>
      <c r="C60" s="25" t="b">
        <f t="shared" ca="1" si="19"/>
        <v>1</v>
      </c>
      <c r="D60" s="25" t="str">
        <f t="shared" ca="1" si="19"/>
        <v>TRUMPET</v>
      </c>
      <c r="E60" s="25" t="b">
        <f t="shared" ca="1" si="19"/>
        <v>1</v>
      </c>
      <c r="F60" s="25" t="b">
        <f t="shared" ca="1" si="19"/>
        <v>1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b">
        <f t="shared" ca="1" si="13"/>
        <v>1</v>
      </c>
      <c r="B61" s="26" t="b">
        <f t="shared" ca="1" si="19"/>
        <v>1</v>
      </c>
      <c r="C61" s="26" t="b">
        <f t="shared" ca="1" si="19"/>
        <v>1</v>
      </c>
      <c r="D61" s="26" t="str">
        <f t="shared" ca="1" si="19"/>
        <v>TRUMPET</v>
      </c>
      <c r="E61" s="26" t="b">
        <f t="shared" ca="1" si="19"/>
        <v>1</v>
      </c>
      <c r="F61" s="26" t="b">
        <f t="shared" ca="1" si="19"/>
        <v>1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b">
        <f t="shared" ca="1" si="13"/>
        <v>1</v>
      </c>
      <c r="B62" s="26" t="b">
        <f t="shared" ca="1" si="19"/>
        <v>1</v>
      </c>
      <c r="C62" s="26" t="b">
        <f t="shared" ca="1" si="19"/>
        <v>1</v>
      </c>
      <c r="D62" s="26" t="str">
        <f t="shared" ca="1" si="19"/>
        <v>TRUMPET</v>
      </c>
      <c r="E62" s="26" t="b">
        <f t="shared" ca="1" si="19"/>
        <v>1</v>
      </c>
      <c r="F62" s="26" t="b">
        <f t="shared" ca="1" si="19"/>
        <v>1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b">
        <f t="shared" ca="1" si="13"/>
        <v>1</v>
      </c>
      <c r="B63" s="26" t="b">
        <f t="shared" ca="1" si="19"/>
        <v>1</v>
      </c>
      <c r="C63" s="26" t="b">
        <f t="shared" ca="1" si="19"/>
        <v>1</v>
      </c>
      <c r="D63" s="26" t="str">
        <f t="shared" ca="1" si="19"/>
        <v>TRUMPET</v>
      </c>
      <c r="E63" s="26" t="b">
        <f t="shared" ca="1" si="19"/>
        <v>1</v>
      </c>
      <c r="F63" s="26" t="b">
        <f t="shared" ca="1" si="19"/>
        <v>1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b">
        <f t="shared" ca="1" si="13"/>
        <v>1</v>
      </c>
      <c r="B64" s="26" t="b">
        <f t="shared" ca="1" si="19"/>
        <v>1</v>
      </c>
      <c r="C64" s="26" t="b">
        <f t="shared" ca="1" si="19"/>
        <v>1</v>
      </c>
      <c r="D64" s="26" t="str">
        <f t="shared" ca="1" si="19"/>
        <v>TRUMPET</v>
      </c>
      <c r="E64" s="26" t="b">
        <f t="shared" ca="1" si="19"/>
        <v>1</v>
      </c>
      <c r="F64" s="26" t="b">
        <f t="shared" ca="1" si="19"/>
        <v>1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b">
        <f t="shared" ca="1" si="13"/>
        <v>1</v>
      </c>
      <c r="B65" s="26" t="b">
        <f t="shared" ca="1" si="19"/>
        <v>1</v>
      </c>
      <c r="C65" s="26" t="b">
        <f t="shared" ca="1" si="19"/>
        <v>1</v>
      </c>
      <c r="D65" s="26" t="str">
        <f t="shared" ca="1" si="19"/>
        <v>TRUMPET</v>
      </c>
      <c r="E65" s="26" t="b">
        <f t="shared" ca="1" si="19"/>
        <v>1</v>
      </c>
      <c r="F65" s="26" t="b">
        <f t="shared" ca="1" si="19"/>
        <v>1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b">
        <f t="shared" ca="1" si="13"/>
        <v>1</v>
      </c>
      <c r="B66" s="26" t="b">
        <f t="shared" ca="1" si="19"/>
        <v>1</v>
      </c>
      <c r="C66" s="26" t="b">
        <f t="shared" ca="1" si="19"/>
        <v>1</v>
      </c>
      <c r="D66" s="26" t="str">
        <f t="shared" ca="1" si="19"/>
        <v>TRUMPET</v>
      </c>
      <c r="E66" s="26" t="b">
        <f t="shared" ca="1" si="19"/>
        <v>1</v>
      </c>
      <c r="F66" s="26" t="b">
        <f t="shared" ca="1" si="19"/>
        <v>1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b">
        <f t="shared" ca="1" si="13"/>
        <v>1</v>
      </c>
      <c r="B67" s="26" t="str">
        <f t="shared" ca="1" si="19"/>
        <v>TRUMPET</v>
      </c>
      <c r="C67" s="26" t="b">
        <f t="shared" ca="1" si="19"/>
        <v>1</v>
      </c>
      <c r="D67" s="26" t="str">
        <f t="shared" ca="1" si="19"/>
        <v>TRUMPET</v>
      </c>
      <c r="E67" s="26" t="str">
        <f t="shared" ca="1" si="19"/>
        <v>ANTONIA</v>
      </c>
      <c r="F67" s="26" t="b">
        <f t="shared" ca="1" si="19"/>
        <v>1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b">
        <f t="shared" ca="1" si="13"/>
        <v>1</v>
      </c>
      <c r="B68" s="26" t="b">
        <f t="shared" ca="1" si="19"/>
        <v>1</v>
      </c>
      <c r="C68" s="26" t="b">
        <f t="shared" ca="1" si="19"/>
        <v>1</v>
      </c>
      <c r="D68" s="26" t="str">
        <f t="shared" ca="1" si="19"/>
        <v>TRUMPET</v>
      </c>
      <c r="E68" s="26" t="b">
        <f t="shared" ca="1" si="19"/>
        <v>1</v>
      </c>
      <c r="F68" s="26" t="b">
        <f t="shared" ca="1" si="19"/>
        <v>1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b">
        <f t="shared" ca="1" si="13"/>
        <v>1</v>
      </c>
      <c r="B69" s="27" t="b">
        <f t="shared" ref="B69:H84" ca="1" si="20">IFERROR(INDIRECT("'"&amp;B$5&amp;"'!$M"&amp;ROW(B69)-14)," ")</f>
        <v>1</v>
      </c>
      <c r="C69" s="27" t="b">
        <f t="shared" ca="1" si="20"/>
        <v>1</v>
      </c>
      <c r="D69" s="27" t="str">
        <f t="shared" ca="1" si="20"/>
        <v>ANTONIA</v>
      </c>
      <c r="E69" s="27" t="str">
        <f t="shared" ca="1" si="20"/>
        <v>ANTONIA</v>
      </c>
      <c r="F69" s="27" t="b">
        <f t="shared" ca="1" si="20"/>
        <v>1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TRUMPET</v>
      </c>
      <c r="B70" s="25" t="str">
        <f t="shared" ca="1" si="20"/>
        <v>TRUMPET</v>
      </c>
      <c r="C70" s="25" t="str">
        <f t="shared" ca="1" si="20"/>
        <v>TRUMPET</v>
      </c>
      <c r="D70" s="25" t="str">
        <f t="shared" ca="1" si="20"/>
        <v>TRUMPET</v>
      </c>
      <c r="E70" s="25" t="str">
        <f t="shared" ca="1" si="20"/>
        <v>TRUMPET</v>
      </c>
      <c r="F70" s="25" t="str">
        <f t="shared" ca="1" si="20"/>
        <v>TRUMPET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TRUMPET</v>
      </c>
      <c r="B71" s="26" t="str">
        <f t="shared" ca="1" si="20"/>
        <v>TRUMPET</v>
      </c>
      <c r="C71" s="26" t="str">
        <f t="shared" ca="1" si="20"/>
        <v>TRUMPET</v>
      </c>
      <c r="D71" s="26" t="str">
        <f t="shared" ca="1" si="20"/>
        <v>TRUMPET</v>
      </c>
      <c r="E71" s="26" t="str">
        <f t="shared" ca="1" si="20"/>
        <v>TRUMPET</v>
      </c>
      <c r="F71" s="26" t="str">
        <f t="shared" ca="1" si="20"/>
        <v>TRUMPET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TRUMPET</v>
      </c>
      <c r="B72" s="26" t="str">
        <f t="shared" ca="1" si="20"/>
        <v>TRUMPET</v>
      </c>
      <c r="C72" s="26" t="str">
        <f t="shared" ca="1" si="20"/>
        <v>TRUMPET</v>
      </c>
      <c r="D72" s="26" t="str">
        <f t="shared" ca="1" si="20"/>
        <v>TRUMPET</v>
      </c>
      <c r="E72" s="26" t="str">
        <f t="shared" ca="1" si="20"/>
        <v>TRUMPET</v>
      </c>
      <c r="F72" s="26" t="str">
        <f t="shared" ca="1" si="20"/>
        <v>TRUMPET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TRUMPET</v>
      </c>
      <c r="B73" s="26" t="str">
        <f t="shared" ca="1" si="20"/>
        <v>TRUMPET</v>
      </c>
      <c r="C73" s="26" t="str">
        <f t="shared" ca="1" si="20"/>
        <v>TRUMPET</v>
      </c>
      <c r="D73" s="26" t="str">
        <f t="shared" ca="1" si="20"/>
        <v>TRUMPET</v>
      </c>
      <c r="E73" s="26" t="str">
        <f t="shared" ca="1" si="20"/>
        <v>TRUMPET</v>
      </c>
      <c r="F73" s="26" t="str">
        <f t="shared" ca="1" si="20"/>
        <v>TRUMPET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TRUMPET</v>
      </c>
      <c r="B74" s="26" t="str">
        <f t="shared" ca="1" si="20"/>
        <v>TRUMPET</v>
      </c>
      <c r="C74" s="26" t="str">
        <f t="shared" ca="1" si="20"/>
        <v>TRUMPET</v>
      </c>
      <c r="D74" s="26" t="str">
        <f t="shared" ca="1" si="20"/>
        <v>TRUMPET</v>
      </c>
      <c r="E74" s="26" t="str">
        <f t="shared" ca="1" si="20"/>
        <v>TRUMPET</v>
      </c>
      <c r="F74" s="26" t="str">
        <f t="shared" ca="1" si="20"/>
        <v>TRUMPET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TRUMPET</v>
      </c>
      <c r="B75" s="26" t="str">
        <f t="shared" ca="1" si="20"/>
        <v>TRUMPET</v>
      </c>
      <c r="C75" s="26" t="str">
        <f t="shared" ca="1" si="20"/>
        <v>TRUMPET</v>
      </c>
      <c r="D75" s="26" t="str">
        <f t="shared" ca="1" si="20"/>
        <v>TRUMPET</v>
      </c>
      <c r="E75" s="26" t="str">
        <f t="shared" ca="1" si="20"/>
        <v>TRUMPET</v>
      </c>
      <c r="F75" s="26" t="str">
        <f t="shared" ca="1" si="20"/>
        <v>TRUMPET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TRUMPET</v>
      </c>
      <c r="B76" s="26" t="str">
        <f t="shared" ca="1" si="20"/>
        <v>TRUMPET</v>
      </c>
      <c r="C76" s="26" t="str">
        <f t="shared" ca="1" si="20"/>
        <v>TRUMPET</v>
      </c>
      <c r="D76" s="26" t="str">
        <f t="shared" ca="1" si="20"/>
        <v>TRUMPET</v>
      </c>
      <c r="E76" s="26" t="str">
        <f t="shared" ca="1" si="20"/>
        <v>TRUMPET</v>
      </c>
      <c r="F76" s="26" t="str">
        <f t="shared" ca="1" si="20"/>
        <v>TRUMPET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TRUMPET</v>
      </c>
      <c r="B77" s="26" t="str">
        <f t="shared" ca="1" si="20"/>
        <v>TRUMPET</v>
      </c>
      <c r="C77" s="26" t="str">
        <f t="shared" ca="1" si="20"/>
        <v>TRUMPET</v>
      </c>
      <c r="D77" s="26" t="str">
        <f t="shared" ca="1" si="20"/>
        <v>TRUMPET</v>
      </c>
      <c r="E77" s="26" t="str">
        <f t="shared" ca="1" si="20"/>
        <v>TRUMPET</v>
      </c>
      <c r="F77" s="26" t="str">
        <f t="shared" ca="1" si="20"/>
        <v>TRUMPET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TRUMPET</v>
      </c>
      <c r="B78" s="26" t="str">
        <f t="shared" ca="1" si="20"/>
        <v>TRUMPET</v>
      </c>
      <c r="C78" s="26" t="str">
        <f t="shared" ca="1" si="20"/>
        <v>TRUMPET</v>
      </c>
      <c r="D78" s="26" t="str">
        <f t="shared" ca="1" si="20"/>
        <v>TRUMPET</v>
      </c>
      <c r="E78" s="26" t="str">
        <f t="shared" ca="1" si="20"/>
        <v>TRUMPET</v>
      </c>
      <c r="F78" s="26" t="str">
        <f t="shared" ca="1" si="20"/>
        <v>TRUMPET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TRUMPET</v>
      </c>
      <c r="B79" s="27" t="str">
        <f t="shared" ca="1" si="20"/>
        <v>TRUMPET</v>
      </c>
      <c r="C79" s="27" t="str">
        <f t="shared" ca="1" si="20"/>
        <v>TRUMPET</v>
      </c>
      <c r="D79" s="27" t="str">
        <f t="shared" ca="1" si="20"/>
        <v>TRUMPET</v>
      </c>
      <c r="E79" s="27" t="str">
        <f t="shared" ca="1" si="20"/>
        <v>TRUMPET</v>
      </c>
      <c r="F79" s="27" t="str">
        <f t="shared" ca="1" si="20"/>
        <v>TRUMPET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JASON</v>
      </c>
      <c r="B80" s="25" t="str">
        <f t="shared" ca="1" si="20"/>
        <v>JASON</v>
      </c>
      <c r="C80" s="25" t="str">
        <f t="shared" ca="1" si="20"/>
        <v>JASON</v>
      </c>
      <c r="D80" s="25" t="str">
        <f t="shared" ca="1" si="20"/>
        <v>MISSISSIPPI</v>
      </c>
      <c r="E80" s="25" t="str">
        <f t="shared" ca="1" si="20"/>
        <v>JASON</v>
      </c>
      <c r="F80" s="25" t="str">
        <f t="shared" ca="1" si="20"/>
        <v>JASON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JASON</v>
      </c>
      <c r="B81" s="26" t="str">
        <f t="shared" ca="1" si="20"/>
        <v>JASON</v>
      </c>
      <c r="C81" s="26" t="str">
        <f t="shared" ca="1" si="20"/>
        <v>JASON</v>
      </c>
      <c r="D81" s="26" t="str">
        <f t="shared" ca="1" si="20"/>
        <v>ANTONIA</v>
      </c>
      <c r="E81" s="26" t="str">
        <f t="shared" ca="1" si="20"/>
        <v>JASON</v>
      </c>
      <c r="F81" s="26" t="str">
        <f t="shared" ca="1" si="20"/>
        <v>MISSISSIPPI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JASON</v>
      </c>
      <c r="B82" s="26" t="str">
        <f t="shared" ca="1" si="20"/>
        <v>MISSISSIPPI</v>
      </c>
      <c r="C82" s="26" t="str">
        <f t="shared" ca="1" si="20"/>
        <v>JASON</v>
      </c>
      <c r="D82" s="26" t="str">
        <f t="shared" ca="1" si="20"/>
        <v>ANTONIA</v>
      </c>
      <c r="E82" s="26" t="str">
        <f t="shared" ca="1" si="20"/>
        <v>JASON</v>
      </c>
      <c r="F82" s="26" t="str">
        <f t="shared" ca="1" si="20"/>
        <v>JASON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JASON</v>
      </c>
      <c r="B83" s="26" t="str">
        <f t="shared" ca="1" si="20"/>
        <v>JASON</v>
      </c>
      <c r="C83" s="26" t="str">
        <f t="shared" ca="1" si="20"/>
        <v>JASON</v>
      </c>
      <c r="D83" s="26" t="str">
        <f t="shared" ca="1" si="20"/>
        <v>ANTONIA</v>
      </c>
      <c r="E83" s="26" t="str">
        <f t="shared" ca="1" si="20"/>
        <v>JASON</v>
      </c>
      <c r="F83" s="26" t="str">
        <f t="shared" ca="1" si="20"/>
        <v>JASON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JASON</v>
      </c>
      <c r="B84" s="26" t="str">
        <f t="shared" ca="1" si="20"/>
        <v>ANTONIA</v>
      </c>
      <c r="C84" s="26" t="str">
        <f t="shared" ca="1" si="20"/>
        <v>JASON</v>
      </c>
      <c r="D84" s="26" t="str">
        <f t="shared" ca="1" si="20"/>
        <v>MISSISSIPPI</v>
      </c>
      <c r="E84" s="26" t="str">
        <f t="shared" ca="1" si="20"/>
        <v>DAVE</v>
      </c>
      <c r="F84" s="26" t="str">
        <f t="shared" ca="1" si="20"/>
        <v>DAVE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JASON</v>
      </c>
      <c r="B85" s="26" t="str">
        <f t="shared" ref="B85:H100" ca="1" si="22">IFERROR(INDIRECT("'"&amp;B$5&amp;"'!$M"&amp;ROW(B85)-14)," ")</f>
        <v>ANTONIA</v>
      </c>
      <c r="C85" s="26" t="str">
        <f t="shared" ca="1" si="22"/>
        <v>DAVE</v>
      </c>
      <c r="D85" s="26" t="str">
        <f t="shared" ca="1" si="22"/>
        <v>ANTONIA</v>
      </c>
      <c r="E85" s="26" t="str">
        <f t="shared" ca="1" si="22"/>
        <v>JASON</v>
      </c>
      <c r="F85" s="26" t="str">
        <f t="shared" ca="1" si="22"/>
        <v>DAVE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JASON</v>
      </c>
      <c r="B86" s="26" t="str">
        <f t="shared" ca="1" si="22"/>
        <v>JASON</v>
      </c>
      <c r="C86" s="26" t="str">
        <f t="shared" ca="1" si="22"/>
        <v>JASON</v>
      </c>
      <c r="D86" s="26" t="str">
        <f t="shared" ca="1" si="22"/>
        <v>ANTONIA</v>
      </c>
      <c r="E86" s="26" t="str">
        <f t="shared" ca="1" si="22"/>
        <v>JASON</v>
      </c>
      <c r="F86" s="26" t="str">
        <f t="shared" ca="1" si="22"/>
        <v>JASON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JASON</v>
      </c>
      <c r="B87" s="26" t="str">
        <f t="shared" ca="1" si="22"/>
        <v>ANTONIA</v>
      </c>
      <c r="C87" s="26" t="str">
        <f t="shared" ca="1" si="22"/>
        <v>JASON</v>
      </c>
      <c r="D87" s="26" t="str">
        <f t="shared" ca="1" si="22"/>
        <v>ANTONIA</v>
      </c>
      <c r="E87" s="26" t="str">
        <f t="shared" ca="1" si="22"/>
        <v>JASON</v>
      </c>
      <c r="F87" s="26" t="str">
        <f t="shared" ca="1" si="22"/>
        <v>JASON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JASON</v>
      </c>
      <c r="B88" s="26" t="str">
        <f t="shared" ca="1" si="22"/>
        <v>ANTONIA</v>
      </c>
      <c r="C88" s="26" t="str">
        <f t="shared" ca="1" si="22"/>
        <v>JASON</v>
      </c>
      <c r="D88" s="26" t="str">
        <f t="shared" ca="1" si="22"/>
        <v>ANTONIA</v>
      </c>
      <c r="E88" s="26" t="str">
        <f t="shared" ca="1" si="22"/>
        <v>JASON</v>
      </c>
      <c r="F88" s="26" t="str">
        <f t="shared" ca="1" si="22"/>
        <v>JASON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JASON</v>
      </c>
      <c r="B89" s="27" t="str">
        <f t="shared" ca="1" si="22"/>
        <v>ANTONIA</v>
      </c>
      <c r="C89" s="27" t="str">
        <f t="shared" ca="1" si="22"/>
        <v>JASON</v>
      </c>
      <c r="D89" s="27" t="str">
        <f t="shared" ca="1" si="22"/>
        <v>ANTONIA</v>
      </c>
      <c r="E89" s="27" t="str">
        <f t="shared" ca="1" si="22"/>
        <v>JASON</v>
      </c>
      <c r="F89" s="27" t="str">
        <f t="shared" ca="1" si="22"/>
        <v>MISSISSIPPI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SCOTT</v>
      </c>
      <c r="B90" s="25" t="str">
        <f t="shared" ca="1" si="22"/>
        <v>TRUMPET</v>
      </c>
      <c r="C90" s="25" t="str">
        <f t="shared" ca="1" si="22"/>
        <v>SCOTT</v>
      </c>
      <c r="D90" s="25" t="str">
        <f t="shared" ca="1" si="22"/>
        <v>SCOTT</v>
      </c>
      <c r="E90" s="25" t="str">
        <f t="shared" ca="1" si="22"/>
        <v>SCOTT</v>
      </c>
      <c r="F90" s="25" t="str">
        <f t="shared" ca="1" si="22"/>
        <v>SCOTT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SCOTT</v>
      </c>
      <c r="B91" s="26" t="str">
        <f t="shared" ca="1" si="22"/>
        <v>TRUMPET</v>
      </c>
      <c r="C91" s="26" t="str">
        <f t="shared" ca="1" si="22"/>
        <v>SCOTT</v>
      </c>
      <c r="D91" s="26" t="str">
        <f t="shared" ca="1" si="22"/>
        <v>TRUMPET</v>
      </c>
      <c r="E91" s="26" t="str">
        <f t="shared" ca="1" si="22"/>
        <v>SCOTT</v>
      </c>
      <c r="F91" s="26" t="str">
        <f t="shared" ca="1" si="22"/>
        <v>SCOTT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SCOTT</v>
      </c>
      <c r="B92" s="26" t="str">
        <f t="shared" ca="1" si="22"/>
        <v>TRUMPET</v>
      </c>
      <c r="C92" s="26" t="str">
        <f t="shared" ca="1" si="22"/>
        <v>SCOTT</v>
      </c>
      <c r="D92" s="26" t="str">
        <f t="shared" ca="1" si="22"/>
        <v>TRUMPET</v>
      </c>
      <c r="E92" s="26" t="str">
        <f t="shared" ca="1" si="22"/>
        <v>SCOTT</v>
      </c>
      <c r="F92" s="26" t="str">
        <f t="shared" ca="1" si="22"/>
        <v>SCOTT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SCOTT</v>
      </c>
      <c r="B93" s="26" t="str">
        <f t="shared" ca="1" si="22"/>
        <v>TRUMPET</v>
      </c>
      <c r="C93" s="26" t="str">
        <f t="shared" ca="1" si="22"/>
        <v>SCOTT</v>
      </c>
      <c r="D93" s="26" t="str">
        <f t="shared" ca="1" si="22"/>
        <v>TRUMPET</v>
      </c>
      <c r="E93" s="26" t="str">
        <f t="shared" ca="1" si="22"/>
        <v>SCOTT</v>
      </c>
      <c r="F93" s="26" t="str">
        <f t="shared" ca="1" si="22"/>
        <v>SCOTT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SCOTT</v>
      </c>
      <c r="B94" s="26" t="str">
        <f t="shared" ca="1" si="22"/>
        <v>TRUMPET</v>
      </c>
      <c r="C94" s="26" t="str">
        <f t="shared" ca="1" si="22"/>
        <v>SCOTT</v>
      </c>
      <c r="D94" s="26" t="str">
        <f t="shared" ca="1" si="22"/>
        <v>TRUMPET</v>
      </c>
      <c r="E94" s="26" t="str">
        <f t="shared" ca="1" si="22"/>
        <v>SCOTT</v>
      </c>
      <c r="F94" s="26" t="str">
        <f t="shared" ca="1" si="22"/>
        <v>SCOTT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SCOTT</v>
      </c>
      <c r="B95" s="26" t="str">
        <f t="shared" ca="1" si="22"/>
        <v>TRUMPET</v>
      </c>
      <c r="C95" s="26" t="str">
        <f t="shared" ca="1" si="22"/>
        <v>SCOTT</v>
      </c>
      <c r="D95" s="26" t="str">
        <f t="shared" ca="1" si="22"/>
        <v>TRUMPET</v>
      </c>
      <c r="E95" s="26" t="str">
        <f t="shared" ca="1" si="22"/>
        <v>SCOTT</v>
      </c>
      <c r="F95" s="26" t="str">
        <f t="shared" ca="1" si="22"/>
        <v>SCOTT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SCOTT</v>
      </c>
      <c r="B96" s="26" t="str">
        <f t="shared" ca="1" si="22"/>
        <v>SCOTT</v>
      </c>
      <c r="C96" s="26" t="str">
        <f t="shared" ca="1" si="22"/>
        <v>SCOTT</v>
      </c>
      <c r="D96" s="26" t="str">
        <f t="shared" ca="1" si="22"/>
        <v>SCOTT</v>
      </c>
      <c r="E96" s="26" t="str">
        <f t="shared" ca="1" si="22"/>
        <v>SCOTT</v>
      </c>
      <c r="F96" s="26" t="str">
        <f t="shared" ca="1" si="22"/>
        <v>SCOTT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SCOTT</v>
      </c>
      <c r="B97" s="26" t="str">
        <f t="shared" ca="1" si="22"/>
        <v>TRUMPET</v>
      </c>
      <c r="C97" s="26" t="str">
        <f t="shared" ca="1" si="22"/>
        <v>SCOTT</v>
      </c>
      <c r="D97" s="26" t="str">
        <f t="shared" ca="1" si="22"/>
        <v>TRUMPET</v>
      </c>
      <c r="E97" s="26" t="str">
        <f t="shared" ca="1" si="22"/>
        <v>SCOTT</v>
      </c>
      <c r="F97" s="26" t="str">
        <f t="shared" ca="1" si="22"/>
        <v>SCOTT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SCOTT</v>
      </c>
      <c r="B98" s="26" t="str">
        <f t="shared" ca="1" si="22"/>
        <v>TRUMPET</v>
      </c>
      <c r="C98" s="26" t="str">
        <f t="shared" ca="1" si="22"/>
        <v>SCOTT</v>
      </c>
      <c r="D98" s="26" t="str">
        <f t="shared" ca="1" si="22"/>
        <v>TRUMPET</v>
      </c>
      <c r="E98" s="26" t="str">
        <f t="shared" ca="1" si="22"/>
        <v>SCOTT</v>
      </c>
      <c r="F98" s="26" t="str">
        <f t="shared" ca="1" si="22"/>
        <v>SCOTT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SCOTT</v>
      </c>
      <c r="B99" s="27" t="str">
        <f t="shared" ca="1" si="22"/>
        <v>TRUMPET</v>
      </c>
      <c r="C99" s="27" t="str">
        <f t="shared" ca="1" si="22"/>
        <v>SCOTT</v>
      </c>
      <c r="D99" s="27" t="str">
        <f t="shared" ca="1" si="22"/>
        <v>TRUMPET</v>
      </c>
      <c r="E99" s="27" t="str">
        <f t="shared" ca="1" si="22"/>
        <v>SCOTT</v>
      </c>
      <c r="F99" s="27" t="str">
        <f t="shared" ca="1" si="22"/>
        <v>SCOTT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DAVE</v>
      </c>
      <c r="B100" s="25" t="str">
        <f t="shared" ca="1" si="22"/>
        <v>ANTONIA</v>
      </c>
      <c r="C100" s="25" t="str">
        <f t="shared" ca="1" si="22"/>
        <v>DAVE</v>
      </c>
      <c r="D100" s="25" t="str">
        <f t="shared" ca="1" si="22"/>
        <v>BANANAS</v>
      </c>
      <c r="E100" s="25" t="str">
        <f t="shared" ca="1" si="22"/>
        <v>DAVE</v>
      </c>
      <c r="F100" s="25" t="str">
        <f t="shared" ca="1" si="22"/>
        <v>MISSISSIPPI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DAVE</v>
      </c>
      <c r="B101" s="26" t="str">
        <f t="shared" ref="B101:H116" ca="1" si="23">IFERROR(INDIRECT("'"&amp;B$5&amp;"'!$M"&amp;ROW(B101)-14)," ")</f>
        <v>BANANAS</v>
      </c>
      <c r="C101" s="26" t="str">
        <f t="shared" ca="1" si="23"/>
        <v>JASON</v>
      </c>
      <c r="D101" s="26" t="str">
        <f t="shared" ca="1" si="23"/>
        <v>ANTONIA</v>
      </c>
      <c r="E101" s="26" t="str">
        <f t="shared" ca="1" si="23"/>
        <v>DAVE</v>
      </c>
      <c r="F101" s="26" t="str">
        <f t="shared" ca="1" si="23"/>
        <v>DAVE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DAVE</v>
      </c>
      <c r="B102" s="26" t="str">
        <f t="shared" ca="1" si="23"/>
        <v>ANTONIA</v>
      </c>
      <c r="C102" s="26" t="str">
        <f t="shared" ca="1" si="23"/>
        <v>DAVE</v>
      </c>
      <c r="D102" s="26" t="str">
        <f t="shared" ca="1" si="23"/>
        <v>BANANAS</v>
      </c>
      <c r="E102" s="26" t="str">
        <f t="shared" ca="1" si="23"/>
        <v>DAVE</v>
      </c>
      <c r="F102" s="26" t="str">
        <f t="shared" ca="1" si="23"/>
        <v>MISSISSIPPI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DAVE</v>
      </c>
      <c r="B103" s="26" t="str">
        <f t="shared" ca="1" si="23"/>
        <v>DAVE</v>
      </c>
      <c r="C103" s="26" t="str">
        <f t="shared" ca="1" si="23"/>
        <v>DAVE</v>
      </c>
      <c r="D103" s="26" t="str">
        <f t="shared" ca="1" si="23"/>
        <v>DAVE</v>
      </c>
      <c r="E103" s="26" t="str">
        <f t="shared" ca="1" si="23"/>
        <v>DAVE</v>
      </c>
      <c r="F103" s="26" t="str">
        <f t="shared" ca="1" si="23"/>
        <v>DAVE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DAVE</v>
      </c>
      <c r="B104" s="26" t="str">
        <f t="shared" ca="1" si="23"/>
        <v>JASON</v>
      </c>
      <c r="C104" s="26" t="str">
        <f t="shared" ca="1" si="23"/>
        <v>JASON</v>
      </c>
      <c r="D104" s="26" t="str">
        <f t="shared" ca="1" si="23"/>
        <v>ANTONIA</v>
      </c>
      <c r="E104" s="26" t="str">
        <f t="shared" ca="1" si="23"/>
        <v>JASON</v>
      </c>
      <c r="F104" s="26" t="str">
        <f t="shared" ca="1" si="23"/>
        <v>MISSISSIPPI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DAVE</v>
      </c>
      <c r="B105" s="26" t="str">
        <f t="shared" ca="1" si="23"/>
        <v>ANTONIA</v>
      </c>
      <c r="C105" s="26" t="str">
        <f t="shared" ca="1" si="23"/>
        <v>JASON</v>
      </c>
      <c r="D105" s="26" t="str">
        <f t="shared" ca="1" si="23"/>
        <v>BANANAS</v>
      </c>
      <c r="E105" s="26" t="str">
        <f t="shared" ca="1" si="23"/>
        <v>DAVE</v>
      </c>
      <c r="F105" s="26" t="str">
        <f t="shared" ca="1" si="23"/>
        <v>DAVE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DAVE</v>
      </c>
      <c r="B106" s="26" t="str">
        <f t="shared" ca="1" si="23"/>
        <v>ANTONIA</v>
      </c>
      <c r="C106" s="26" t="str">
        <f t="shared" ca="1" si="23"/>
        <v>JASON</v>
      </c>
      <c r="D106" s="26" t="str">
        <f t="shared" ca="1" si="23"/>
        <v>MISSISSIPPI</v>
      </c>
      <c r="E106" s="26" t="str">
        <f t="shared" ca="1" si="23"/>
        <v>DAVE</v>
      </c>
      <c r="F106" s="26" t="str">
        <f t="shared" ca="1" si="23"/>
        <v>DAVE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DAVE</v>
      </c>
      <c r="B107" s="26" t="str">
        <f t="shared" ca="1" si="23"/>
        <v>ANTONIA</v>
      </c>
      <c r="C107" s="26" t="str">
        <f t="shared" ca="1" si="23"/>
        <v>DAVE</v>
      </c>
      <c r="D107" s="26" t="str">
        <f t="shared" ca="1" si="23"/>
        <v>DAVE</v>
      </c>
      <c r="E107" s="26" t="str">
        <f t="shared" ca="1" si="23"/>
        <v>DAVE</v>
      </c>
      <c r="F107" s="26" t="str">
        <f t="shared" ca="1" si="23"/>
        <v>MISSISSIPPI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DAVE</v>
      </c>
      <c r="B108" s="26" t="str">
        <f t="shared" ca="1" si="23"/>
        <v>BANANAS</v>
      </c>
      <c r="C108" s="26" t="str">
        <f t="shared" ca="1" si="23"/>
        <v>DAVE</v>
      </c>
      <c r="D108" s="26" t="str">
        <f t="shared" ca="1" si="23"/>
        <v>MISSISSIPPI</v>
      </c>
      <c r="E108" s="26" t="str">
        <f t="shared" ca="1" si="23"/>
        <v>DAVE</v>
      </c>
      <c r="F108" s="26" t="str">
        <f t="shared" ca="1" si="23"/>
        <v>DAVE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DAVE</v>
      </c>
      <c r="B109" s="27" t="str">
        <f t="shared" ca="1" si="23"/>
        <v>ANTONIA</v>
      </c>
      <c r="C109" s="27" t="str">
        <f t="shared" ca="1" si="23"/>
        <v>DAVE</v>
      </c>
      <c r="D109" s="27" t="str">
        <f t="shared" ca="1" si="23"/>
        <v>DAVE</v>
      </c>
      <c r="E109" s="27" t="str">
        <f t="shared" ca="1" si="23"/>
        <v>DAVE</v>
      </c>
      <c r="F109" s="27" t="str">
        <f t="shared" ca="1" si="23"/>
        <v>DAVE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ANTONIA</v>
      </c>
      <c r="B110" s="25" t="str">
        <f t="shared" ca="1" si="23"/>
        <v>ANTONIA</v>
      </c>
      <c r="C110" s="25" t="str">
        <f t="shared" ca="1" si="23"/>
        <v>ANTONIA</v>
      </c>
      <c r="D110" s="25" t="str">
        <f t="shared" ca="1" si="23"/>
        <v>TRUMPET</v>
      </c>
      <c r="E110" s="25" t="str">
        <f t="shared" ca="1" si="23"/>
        <v>ANTONIA</v>
      </c>
      <c r="F110" s="25" t="str">
        <f t="shared" ca="1" si="23"/>
        <v>ANTONIA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ANTONIA</v>
      </c>
      <c r="B111" s="26" t="str">
        <f t="shared" ca="1" si="23"/>
        <v>TRUMPET</v>
      </c>
      <c r="C111" s="26" t="str">
        <f t="shared" ca="1" si="23"/>
        <v>ANTONIA</v>
      </c>
      <c r="D111" s="26" t="str">
        <f t="shared" ca="1" si="23"/>
        <v>TRUMPET</v>
      </c>
      <c r="E111" s="26" t="str">
        <f t="shared" ca="1" si="23"/>
        <v>ANTONIA</v>
      </c>
      <c r="F111" s="26" t="str">
        <f t="shared" ca="1" si="23"/>
        <v>ANTONIA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ANTONIA</v>
      </c>
      <c r="B112" s="26" t="str">
        <f t="shared" ca="1" si="23"/>
        <v>TRUMPET</v>
      </c>
      <c r="C112" s="26" t="str">
        <f t="shared" ca="1" si="23"/>
        <v>ANTONIA</v>
      </c>
      <c r="D112" s="26" t="str">
        <f t="shared" ca="1" si="23"/>
        <v>TRUMPET</v>
      </c>
      <c r="E112" s="26" t="str">
        <f t="shared" ca="1" si="23"/>
        <v>ANTONIA</v>
      </c>
      <c r="F112" s="26" t="str">
        <f t="shared" ca="1" si="23"/>
        <v>ANTONIA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ANTONIA</v>
      </c>
      <c r="B113" s="26" t="str">
        <f t="shared" ca="1" si="23"/>
        <v>ANTONIA</v>
      </c>
      <c r="C113" s="26" t="str">
        <f t="shared" ca="1" si="23"/>
        <v>ANTONIA</v>
      </c>
      <c r="D113" s="26" t="str">
        <f t="shared" ca="1" si="23"/>
        <v>TRUMPET</v>
      </c>
      <c r="E113" s="26" t="str">
        <f t="shared" ca="1" si="23"/>
        <v>MISSISSIPPI</v>
      </c>
      <c r="F113" s="26" t="str">
        <f t="shared" ca="1" si="23"/>
        <v>MISSISSIPPI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ANTONIA</v>
      </c>
      <c r="B114" s="26" t="str">
        <f t="shared" ca="1" si="23"/>
        <v>ANTONIA</v>
      </c>
      <c r="C114" s="26" t="str">
        <f t="shared" ca="1" si="23"/>
        <v>ANTONIA</v>
      </c>
      <c r="D114" s="26" t="str">
        <f t="shared" ca="1" si="23"/>
        <v>TRUMPET</v>
      </c>
      <c r="E114" s="26" t="str">
        <f t="shared" ca="1" si="23"/>
        <v>ANTONIA</v>
      </c>
      <c r="F114" s="26" t="str">
        <f t="shared" ca="1" si="23"/>
        <v>ANTONIA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ANTONIA</v>
      </c>
      <c r="B115" s="26" t="str">
        <f t="shared" ca="1" si="23"/>
        <v>ANTONIA</v>
      </c>
      <c r="C115" s="26" t="str">
        <f t="shared" ca="1" si="23"/>
        <v>ANTONIA</v>
      </c>
      <c r="D115" s="26" t="str">
        <f t="shared" ca="1" si="23"/>
        <v>ANTONIA</v>
      </c>
      <c r="E115" s="26" t="str">
        <f t="shared" ca="1" si="23"/>
        <v>ANTONIA</v>
      </c>
      <c r="F115" s="26" t="str">
        <f t="shared" ca="1" si="23"/>
        <v>MISSISSIPPI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ANTONIA</v>
      </c>
      <c r="B116" s="26" t="str">
        <f t="shared" ca="1" si="23"/>
        <v>MISSISSIPPI</v>
      </c>
      <c r="C116" s="26" t="str">
        <f t="shared" ca="1" si="23"/>
        <v>JASON</v>
      </c>
      <c r="D116" s="26" t="str">
        <f t="shared" ca="1" si="23"/>
        <v>ANTONIA</v>
      </c>
      <c r="E116" s="26" t="str">
        <f t="shared" ca="1" si="23"/>
        <v>DAVE</v>
      </c>
      <c r="F116" s="26" t="str">
        <f t="shared" ca="1" si="23"/>
        <v>DAVE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ANTONIA</v>
      </c>
      <c r="B117" s="26" t="str">
        <f t="shared" ref="B117:K119" ca="1" si="25">IFERROR(INDIRECT("'"&amp;B$5&amp;"'!$M"&amp;ROW(B117)-14)," ")</f>
        <v>TRUMPET</v>
      </c>
      <c r="C117" s="26" t="str">
        <f t="shared" ca="1" si="25"/>
        <v>MISSISSIPPI</v>
      </c>
      <c r="D117" s="26" t="str">
        <f t="shared" ca="1" si="25"/>
        <v>ANTONIA</v>
      </c>
      <c r="E117" s="26" t="str">
        <f t="shared" ca="1" si="25"/>
        <v>MISSISSIPPI</v>
      </c>
      <c r="F117" s="26" t="str">
        <f t="shared" ca="1" si="25"/>
        <v>DAVE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ANTONIA</v>
      </c>
      <c r="B118" s="26" t="str">
        <f t="shared" ca="1" si="25"/>
        <v>ANTONIA</v>
      </c>
      <c r="C118" s="26" t="str">
        <f t="shared" ca="1" si="25"/>
        <v>ANTONIA</v>
      </c>
      <c r="D118" s="26" t="str">
        <f t="shared" ca="1" si="25"/>
        <v>TRUMPET</v>
      </c>
      <c r="E118" s="26" t="str">
        <f t="shared" ca="1" si="25"/>
        <v>ANTONIA</v>
      </c>
      <c r="F118" s="26" t="str">
        <f t="shared" ca="1" si="25"/>
        <v>ANTONIA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ANTONIA</v>
      </c>
      <c r="B119" s="27" t="str">
        <f t="shared" ca="1" si="25"/>
        <v>ANTONIA</v>
      </c>
      <c r="C119" s="27" t="str">
        <f t="shared" ca="1" si="25"/>
        <v>ANTONIA</v>
      </c>
      <c r="D119" s="27" t="str">
        <f t="shared" ca="1" si="25"/>
        <v>TRUMPET</v>
      </c>
      <c r="E119" s="27" t="str">
        <f t="shared" ca="1" si="25"/>
        <v>ANTONIA</v>
      </c>
      <c r="F119" s="27" t="str">
        <f t="shared" ca="1" si="25"/>
        <v>ANTONIA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b">
        <v>1</v>
      </c>
      <c r="G5" s="1" t="s">
        <v>66</v>
      </c>
      <c r="H5" s="1" t="s">
        <v>67</v>
      </c>
      <c r="I5" s="1" t="s">
        <v>68</v>
      </c>
      <c r="J5" s="1" t="s">
        <v>69</v>
      </c>
      <c r="K5" s="10" t="s">
        <v>70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3.7774517319723061E-2</v>
      </c>
      <c r="C6" s="42">
        <v>1.1913195985749164E-2</v>
      </c>
      <c r="D6" s="42">
        <v>0.12512086856348847</v>
      </c>
      <c r="E6" s="42">
        <v>5.9810946171301747E-2</v>
      </c>
      <c r="F6" s="42">
        <v>2.3295615324077742E-2</v>
      </c>
      <c r="G6" s="42">
        <v>1.3395557742105033E-2</v>
      </c>
      <c r="H6" s="42">
        <v>3.8292138941354553E-2</v>
      </c>
      <c r="I6" s="42">
        <v>4.9624734893508327E-2</v>
      </c>
      <c r="J6" s="42">
        <v>0.15330874230480612</v>
      </c>
      <c r="K6" s="43">
        <v>9.3251657317161632E-3</v>
      </c>
      <c r="M6" s="16" t="str">
        <f t="shared" ref="M6:M69" si="0">INDEX($B$5:$K$5,MATCH(MIN($B6:$K6),$B6:$K6,0))</f>
        <v>ANTONIA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ANTONIA</v>
      </c>
      <c r="V6" s="16">
        <f>MIN(B6:K6)</f>
        <v>9.3251657317161632E-3</v>
      </c>
      <c r="W6" s="16">
        <f>SMALL(B6:K6,2)-V6</f>
        <v>2.5880302540330011E-3</v>
      </c>
    </row>
    <row r="7" spans="1:23" x14ac:dyDescent="0.25">
      <c r="A7" s="12" t="s">
        <v>62</v>
      </c>
      <c r="B7" s="44">
        <v>1.4258436890874304E-2</v>
      </c>
      <c r="C7" s="45">
        <v>4.2811363990210849E-3</v>
      </c>
      <c r="D7" s="45">
        <v>0.12955638599649216</v>
      </c>
      <c r="E7" s="45">
        <v>6.2545985191913345E-2</v>
      </c>
      <c r="F7" s="45">
        <v>2.2628949547405977E-2</v>
      </c>
      <c r="G7" s="45">
        <v>1.4408154448740336E-2</v>
      </c>
      <c r="H7" s="45">
        <v>1.9957716466985242E-2</v>
      </c>
      <c r="I7" s="45">
        <v>4.2919453860210177E-2</v>
      </c>
      <c r="J7" s="45">
        <v>0.12578406937715006</v>
      </c>
      <c r="K7" s="46">
        <v>3.1780398622814482E-3</v>
      </c>
      <c r="M7" s="18" t="str">
        <f t="shared" si="0"/>
        <v>ANTONIA</v>
      </c>
      <c r="N7" s="17" t="b">
        <f t="shared" si="1"/>
        <v>0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ANTONIA</v>
      </c>
      <c r="V7" s="18">
        <f t="shared" ref="V7:V70" si="3">MIN(B7:K7)</f>
        <v>3.1780398622814482E-3</v>
      </c>
      <c r="W7" s="18">
        <f t="shared" ref="W7:W70" si="4">SMALL(B7:K7,2)-V7</f>
        <v>1.1030965367396367E-3</v>
      </c>
    </row>
    <row r="8" spans="1:23" x14ac:dyDescent="0.25">
      <c r="A8" s="12" t="s">
        <v>62</v>
      </c>
      <c r="B8" s="44">
        <v>3.2902636159638038E-2</v>
      </c>
      <c r="C8" s="45">
        <v>1.1490902011387333E-2</v>
      </c>
      <c r="D8" s="45">
        <v>0.11839339838113483</v>
      </c>
      <c r="E8" s="45">
        <v>5.2481789468290227E-2</v>
      </c>
      <c r="F8" s="45">
        <v>1.8023244224184248E-2</v>
      </c>
      <c r="G8" s="45">
        <v>1.1174570204375636E-2</v>
      </c>
      <c r="H8" s="45">
        <v>3.5004417330477405E-2</v>
      </c>
      <c r="I8" s="45">
        <v>3.6180840945437373E-2</v>
      </c>
      <c r="J8" s="45">
        <v>0.15463936434742453</v>
      </c>
      <c r="K8" s="46">
        <v>1.139554746759891E-3</v>
      </c>
      <c r="M8" s="18" t="str">
        <f t="shared" si="0"/>
        <v>ANTONIA</v>
      </c>
      <c r="N8" s="17" t="b">
        <f t="shared" si="1"/>
        <v>0</v>
      </c>
      <c r="Q8" s="23" t="s">
        <v>8</v>
      </c>
      <c r="R8" s="26">
        <f>IF(ISERR($O$35)," ",$O$35)</f>
        <v>0.1</v>
      </c>
      <c r="S8" s="17">
        <f>(10 - COUNTIF($N26:$N35,"#N/A"))</f>
        <v>10</v>
      </c>
      <c r="U8" s="18" t="str">
        <f t="shared" si="2"/>
        <v>ANTONIA</v>
      </c>
      <c r="V8" s="18">
        <f t="shared" si="3"/>
        <v>1.139554746759891E-3</v>
      </c>
      <c r="W8" s="18">
        <f t="shared" si="4"/>
        <v>1.0035015457615745E-2</v>
      </c>
    </row>
    <row r="9" spans="1:23" x14ac:dyDescent="0.25">
      <c r="A9" s="12" t="s">
        <v>62</v>
      </c>
      <c r="B9" s="44">
        <v>1.7620002618232683E-2</v>
      </c>
      <c r="C9" s="45">
        <v>1.1355552298808469E-5</v>
      </c>
      <c r="D9" s="45">
        <v>0.12086702371737189</v>
      </c>
      <c r="E9" s="45">
        <v>5.4323504273114435E-2</v>
      </c>
      <c r="F9" s="45">
        <v>1.4702013490695102E-2</v>
      </c>
      <c r="G9" s="45">
        <v>1.2249450518746451E-2</v>
      </c>
      <c r="H9" s="45">
        <v>2.1043425372634178E-2</v>
      </c>
      <c r="I9" s="45">
        <v>3.14935476587168E-2</v>
      </c>
      <c r="J9" s="45">
        <v>0.13827867203418581</v>
      </c>
      <c r="K9" s="46">
        <v>7.4432903766276926E-3</v>
      </c>
      <c r="M9" s="18" t="str">
        <f t="shared" si="0"/>
        <v>MISSISSIPPI</v>
      </c>
      <c r="N9" s="17" t="b">
        <f t="shared" si="1"/>
        <v>0</v>
      </c>
      <c r="Q9" s="23" t="s">
        <v>9</v>
      </c>
      <c r="R9" s="26">
        <f>IF(ISERR($O$45)," ",$O$45)</f>
        <v>0.4</v>
      </c>
      <c r="S9" s="17">
        <f>(10 - COUNTIF($N36:$N45,"#N/A"))</f>
        <v>10</v>
      </c>
      <c r="U9" s="18" t="str">
        <f t="shared" si="2"/>
        <v>MISSISSIPPI</v>
      </c>
      <c r="V9" s="18">
        <f t="shared" si="3"/>
        <v>1.1355552298808469E-5</v>
      </c>
      <c r="W9" s="18">
        <f t="shared" si="4"/>
        <v>7.4319348243288841E-3</v>
      </c>
    </row>
    <row r="10" spans="1:23" x14ac:dyDescent="0.25">
      <c r="A10" s="12" t="s">
        <v>62</v>
      </c>
      <c r="B10" s="44">
        <v>2.7372984113907539E-2</v>
      </c>
      <c r="C10" s="45">
        <v>4.8329865333088529E-3</v>
      </c>
      <c r="D10" s="45">
        <v>0.12382165508735371</v>
      </c>
      <c r="E10" s="45">
        <v>5.7709980614193593E-2</v>
      </c>
      <c r="F10" s="45">
        <v>2.3089470834382467E-2</v>
      </c>
      <c r="G10" s="45">
        <v>1.2889478523580716E-2</v>
      </c>
      <c r="H10" s="45">
        <v>3.0144308723318552E-2</v>
      </c>
      <c r="I10" s="45">
        <v>4.8872161442844023E-2</v>
      </c>
      <c r="J10" s="45">
        <v>0.14092858623743049</v>
      </c>
      <c r="K10" s="46">
        <v>5.8684398168974E-3</v>
      </c>
      <c r="M10" s="18" t="str">
        <f t="shared" si="0"/>
        <v>MISSISSIPPI</v>
      </c>
      <c r="N10" s="17" t="b">
        <f t="shared" si="1"/>
        <v>0</v>
      </c>
      <c r="Q10" s="23" t="s">
        <v>10</v>
      </c>
      <c r="R10" s="26">
        <f>IF(ISERR($O$55)," ",$O$55)</f>
        <v>0.8</v>
      </c>
      <c r="S10" s="17">
        <f>(10 - COUNTIF($N46:$N55,"#N/A"))</f>
        <v>10</v>
      </c>
      <c r="U10" s="18" t="str">
        <f t="shared" si="2"/>
        <v>MISSISSIPPI</v>
      </c>
      <c r="V10" s="18">
        <f t="shared" si="3"/>
        <v>4.8329865333088529E-3</v>
      </c>
      <c r="W10" s="18">
        <f t="shared" si="4"/>
        <v>1.0354532835885472E-3</v>
      </c>
    </row>
    <row r="11" spans="1:23" x14ac:dyDescent="0.25">
      <c r="A11" s="12" t="s">
        <v>62</v>
      </c>
      <c r="B11" s="44">
        <v>3.7964084998856229E-2</v>
      </c>
      <c r="C11" s="45">
        <v>1.6089159828672178E-2</v>
      </c>
      <c r="D11" s="45">
        <v>0.11461918111473277</v>
      </c>
      <c r="E11" s="45">
        <v>5.0883730024329471E-2</v>
      </c>
      <c r="F11" s="45">
        <v>1.4399044666572838E-2</v>
      </c>
      <c r="G11" s="45">
        <v>1.1616709848981957E-2</v>
      </c>
      <c r="H11" s="45">
        <v>3.9100493383848189E-2</v>
      </c>
      <c r="I11" s="45">
        <v>3.2186591694006228E-2</v>
      </c>
      <c r="J11" s="45">
        <v>0.16804822853001655</v>
      </c>
      <c r="K11" s="46">
        <v>5.2304387305655842E-3</v>
      </c>
      <c r="M11" s="18" t="str">
        <f t="shared" si="0"/>
        <v>ANTONIA</v>
      </c>
      <c r="N11" s="17" t="b">
        <f t="shared" si="1"/>
        <v>0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ANTONIA</v>
      </c>
      <c r="V11" s="18">
        <f t="shared" si="3"/>
        <v>5.2304387305655842E-3</v>
      </c>
      <c r="W11" s="18">
        <f t="shared" si="4"/>
        <v>6.3862711184163728E-3</v>
      </c>
    </row>
    <row r="12" spans="1:23" x14ac:dyDescent="0.25">
      <c r="A12" s="12" t="s">
        <v>62</v>
      </c>
      <c r="B12" s="44">
        <v>5.6256970428922637E-2</v>
      </c>
      <c r="C12" s="45">
        <v>3.0297088409867112E-2</v>
      </c>
      <c r="D12" s="45">
        <v>0.11104328270832543</v>
      </c>
      <c r="E12" s="45">
        <v>4.5872405518807419E-2</v>
      </c>
      <c r="F12" s="45">
        <v>1.5277651874364188E-2</v>
      </c>
      <c r="G12" s="45">
        <v>7.4729675670616308E-3</v>
      </c>
      <c r="H12" s="45">
        <v>5.6677106128902852E-2</v>
      </c>
      <c r="I12" s="45">
        <v>3.6610613355184549E-2</v>
      </c>
      <c r="J12" s="45">
        <v>0.19120941578303849</v>
      </c>
      <c r="K12" s="46">
        <v>2.0507938389726366E-3</v>
      </c>
      <c r="M12" s="18" t="str">
        <f t="shared" si="0"/>
        <v>ANTONIA</v>
      </c>
      <c r="N12" s="17" t="b">
        <f t="shared" si="1"/>
        <v>0</v>
      </c>
      <c r="Q12" s="23" t="s">
        <v>12</v>
      </c>
      <c r="R12" s="26">
        <f>IF(ISERR($O$75)," ",$O$75)</f>
        <v>0.4</v>
      </c>
      <c r="S12" s="17">
        <f>(10 - COUNTIF($N66:$N75,"#N/A"))</f>
        <v>10</v>
      </c>
      <c r="U12" s="18" t="str">
        <f t="shared" si="2"/>
        <v>ANTONIA</v>
      </c>
      <c r="V12" s="18">
        <f t="shared" si="3"/>
        <v>2.0507938389726366E-3</v>
      </c>
      <c r="W12" s="18">
        <f t="shared" si="4"/>
        <v>5.4221737280889942E-3</v>
      </c>
    </row>
    <row r="13" spans="1:23" x14ac:dyDescent="0.25">
      <c r="A13" s="12" t="s">
        <v>62</v>
      </c>
      <c r="B13" s="44">
        <v>4.6704026297817641E-2</v>
      </c>
      <c r="C13" s="45">
        <v>2.1625003632025866E-2</v>
      </c>
      <c r="D13" s="45">
        <v>0.11728826898466123</v>
      </c>
      <c r="E13" s="45">
        <v>5.0421960959686665E-2</v>
      </c>
      <c r="F13" s="45">
        <v>1.5878924344025783E-2</v>
      </c>
      <c r="G13" s="45">
        <v>1.1389348677837502E-2</v>
      </c>
      <c r="H13" s="45">
        <v>4.6225928756946727E-2</v>
      </c>
      <c r="I13" s="45">
        <v>4.0248926400289153E-2</v>
      </c>
      <c r="J13" s="45">
        <v>0.17496516697626494</v>
      </c>
      <c r="K13" s="46">
        <v>3.723119603739708E-3</v>
      </c>
      <c r="M13" s="18" t="str">
        <f t="shared" si="0"/>
        <v>ANTONIA</v>
      </c>
      <c r="N13" s="17" t="b">
        <f t="shared" si="1"/>
        <v>0</v>
      </c>
      <c r="Q13" s="23" t="s">
        <v>13</v>
      </c>
      <c r="R13" s="26">
        <f>IF(ISERR($O$85)," ",$O$85)</f>
        <v>0.1</v>
      </c>
      <c r="S13" s="17">
        <f>(10 - COUNTIF($N76:$N85,"#N/A"))</f>
        <v>10</v>
      </c>
      <c r="U13" s="18" t="str">
        <f t="shared" si="2"/>
        <v>ANTONIA</v>
      </c>
      <c r="V13" s="18">
        <f t="shared" si="3"/>
        <v>3.723119603739708E-3</v>
      </c>
      <c r="W13" s="18">
        <f t="shared" si="4"/>
        <v>7.666229074097794E-3</v>
      </c>
    </row>
    <row r="14" spans="1:23" ht="15.75" thickBot="1" x14ac:dyDescent="0.3">
      <c r="A14" s="12" t="s">
        <v>62</v>
      </c>
      <c r="B14" s="44">
        <v>4.8501151384133578E-2</v>
      </c>
      <c r="C14" s="45">
        <v>2.1021252518922895E-2</v>
      </c>
      <c r="D14" s="45">
        <v>0.11751981669817733</v>
      </c>
      <c r="E14" s="45">
        <v>5.2773656446653765E-2</v>
      </c>
      <c r="F14" s="45">
        <v>1.7111269337258331E-2</v>
      </c>
      <c r="G14" s="45">
        <v>7.2005793704899013E-3</v>
      </c>
      <c r="H14" s="45">
        <v>4.3153057234712577E-2</v>
      </c>
      <c r="I14" s="45">
        <v>4.0874550360240666E-2</v>
      </c>
      <c r="J14" s="45">
        <v>0.17097054900847181</v>
      </c>
      <c r="K14" s="46">
        <v>1.4727975253205627E-3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0.1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1.4727975253205627E-3</v>
      </c>
      <c r="W14" s="18">
        <f t="shared" si="4"/>
        <v>5.7277818451693385E-3</v>
      </c>
    </row>
    <row r="15" spans="1:23" ht="15.75" thickBot="1" x14ac:dyDescent="0.3">
      <c r="A15" s="13" t="s">
        <v>62</v>
      </c>
      <c r="B15" s="47">
        <v>5.5196656690001011E-2</v>
      </c>
      <c r="C15" s="48">
        <v>2.6914000734119009E-2</v>
      </c>
      <c r="D15" s="48">
        <v>0.11605054764866757</v>
      </c>
      <c r="E15" s="48">
        <v>5.029193744276253E-2</v>
      </c>
      <c r="F15" s="48">
        <v>1.3787869727076005E-2</v>
      </c>
      <c r="G15" s="48">
        <v>8.8355643902257655E-3</v>
      </c>
      <c r="H15" s="48">
        <v>4.9956807436116107E-2</v>
      </c>
      <c r="I15" s="48">
        <v>3.8523903713257021E-2</v>
      </c>
      <c r="J15" s="48">
        <v>0.18513262021904903</v>
      </c>
      <c r="K15" s="49">
        <v>3.4657401937624871E-3</v>
      </c>
      <c r="M15" s="19" t="str">
        <f t="shared" si="0"/>
        <v>ANTONIA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0.6</v>
      </c>
      <c r="S15" s="21">
        <f>(10 - COUNTIF($N96:$N105,"#N/A"))</f>
        <v>10</v>
      </c>
      <c r="U15" s="19" t="str">
        <f t="shared" si="2"/>
        <v>ANTONIA</v>
      </c>
      <c r="V15" s="19">
        <f t="shared" si="3"/>
        <v>3.4657401937624871E-3</v>
      </c>
      <c r="W15" s="19">
        <f t="shared" si="4"/>
        <v>5.3698241964632784E-3</v>
      </c>
    </row>
    <row r="16" spans="1:23" ht="15.75" thickBot="1" x14ac:dyDescent="0.3">
      <c r="A16" s="11" t="s">
        <v>63</v>
      </c>
      <c r="B16" s="41">
        <v>5.7225683864438381E-2</v>
      </c>
      <c r="C16" s="42">
        <v>1.4505071485617166E-2</v>
      </c>
      <c r="D16" s="42">
        <v>0.11777465929453963</v>
      </c>
      <c r="E16" s="42">
        <v>5.4065949310530832E-2</v>
      </c>
      <c r="F16" s="42">
        <v>2.3402131528768251E-2</v>
      </c>
      <c r="G16" s="42">
        <v>1.0702135412192469E-2</v>
      </c>
      <c r="H16" s="42">
        <v>4.141376489335663E-2</v>
      </c>
      <c r="I16" s="42">
        <v>6.2645579427627038E-2</v>
      </c>
      <c r="J16" s="42">
        <v>0.1599800611932764</v>
      </c>
      <c r="K16" s="43">
        <v>1.2386028087954873E-2</v>
      </c>
      <c r="M16" s="16" t="str">
        <f t="shared" si="0"/>
        <v>TRUMPET</v>
      </c>
      <c r="N16" s="20" t="b">
        <f t="shared" si="1"/>
        <v>0</v>
      </c>
      <c r="U16" s="16" t="str">
        <f t="shared" si="2"/>
        <v>TRUMPET</v>
      </c>
      <c r="V16" s="16">
        <f t="shared" si="3"/>
        <v>1.0702135412192469E-2</v>
      </c>
      <c r="W16" s="16">
        <f t="shared" si="4"/>
        <v>1.6838926757624037E-3</v>
      </c>
    </row>
    <row r="17" spans="1:23" ht="15.75" thickBot="1" x14ac:dyDescent="0.3">
      <c r="A17" s="12" t="s">
        <v>63</v>
      </c>
      <c r="B17" s="44">
        <v>7.7698198251148834E-2</v>
      </c>
      <c r="C17" s="45">
        <v>2.4981801186388444E-2</v>
      </c>
      <c r="D17" s="45">
        <v>0.12571676846149249</v>
      </c>
      <c r="E17" s="45">
        <v>5.8054581260014559E-2</v>
      </c>
      <c r="F17" s="45">
        <v>1.994102014678327E-2</v>
      </c>
      <c r="G17" s="45">
        <v>1.3151629316218001E-2</v>
      </c>
      <c r="H17" s="45">
        <v>4.7533515566651391E-2</v>
      </c>
      <c r="I17" s="45">
        <v>7.2794485716639767E-2</v>
      </c>
      <c r="J17" s="45">
        <v>0.17379486415359924</v>
      </c>
      <c r="K17" s="46">
        <v>1.2268335686979728E-2</v>
      </c>
      <c r="M17" s="18" t="str">
        <f t="shared" si="0"/>
        <v>ANTONIA</v>
      </c>
      <c r="N17" s="17" t="b">
        <f t="shared" si="1"/>
        <v>0</v>
      </c>
      <c r="Q17" s="61" t="s">
        <v>21</v>
      </c>
      <c r="R17" s="126">
        <f>COUNTIF($N6:$N105,TRUE)/(100 - COUNTIF($N6:$N105,"#N/A"))</f>
        <v>0.36</v>
      </c>
      <c r="S17" s="127"/>
      <c r="U17" s="18" t="str">
        <f t="shared" si="2"/>
        <v>ANTONIA</v>
      </c>
      <c r="V17" s="18">
        <f t="shared" si="3"/>
        <v>1.2268335686979728E-2</v>
      </c>
      <c r="W17" s="18">
        <f t="shared" si="4"/>
        <v>8.8329362923827287E-4</v>
      </c>
    </row>
    <row r="18" spans="1:23" x14ac:dyDescent="0.25">
      <c r="A18" s="12" t="s">
        <v>63</v>
      </c>
      <c r="B18" s="44">
        <v>0.10097662694535502</v>
      </c>
      <c r="C18" s="45">
        <v>4.8040481276499056E-2</v>
      </c>
      <c r="D18" s="45">
        <v>0.12332974351576005</v>
      </c>
      <c r="E18" s="45">
        <v>5.5092279446999508E-2</v>
      </c>
      <c r="F18" s="45">
        <v>2.428607754977629E-2</v>
      </c>
      <c r="G18" s="45">
        <v>1.0131935711546004E-2</v>
      </c>
      <c r="H18" s="45">
        <v>7.40199413947005E-2</v>
      </c>
      <c r="I18" s="45">
        <v>7.3040936009859031E-2</v>
      </c>
      <c r="J18" s="45">
        <v>0.20790664131206654</v>
      </c>
      <c r="K18" s="46">
        <v>1.9922428333195324E-2</v>
      </c>
      <c r="M18" s="18" t="str">
        <f t="shared" si="0"/>
        <v>TRUMPET</v>
      </c>
      <c r="N18" s="17" t="b">
        <f t="shared" si="1"/>
        <v>0</v>
      </c>
      <c r="U18" s="18" t="str">
        <f t="shared" si="2"/>
        <v>TRUMPET</v>
      </c>
      <c r="V18" s="18">
        <f t="shared" si="3"/>
        <v>1.0131935711546004E-2</v>
      </c>
      <c r="W18" s="18">
        <f t="shared" si="4"/>
        <v>9.7904926216493202E-3</v>
      </c>
    </row>
    <row r="19" spans="1:23" x14ac:dyDescent="0.25">
      <c r="A19" s="12" t="s">
        <v>63</v>
      </c>
      <c r="B19" s="44">
        <v>8.2320911432050739E-2</v>
      </c>
      <c r="C19" s="45">
        <v>3.0453525185107466E-2</v>
      </c>
      <c r="D19" s="45">
        <v>0.11682871899408467</v>
      </c>
      <c r="E19" s="45">
        <v>5.2178993615232483E-2</v>
      </c>
      <c r="F19" s="45">
        <v>1.9735621881833039E-2</v>
      </c>
      <c r="G19" s="45">
        <v>8.3399272907891397E-3</v>
      </c>
      <c r="H19" s="45">
        <v>5.5565634235174813E-2</v>
      </c>
      <c r="I19" s="45">
        <v>6.5967768052344333E-2</v>
      </c>
      <c r="J19" s="45">
        <v>0.18616380710676833</v>
      </c>
      <c r="K19" s="46">
        <v>1.2336282569857721E-2</v>
      </c>
      <c r="M19" s="18" t="str">
        <f t="shared" si="0"/>
        <v>TRUMPET</v>
      </c>
      <c r="N19" s="17" t="b">
        <f t="shared" si="1"/>
        <v>0</v>
      </c>
      <c r="U19" s="18" t="str">
        <f t="shared" si="2"/>
        <v>TRUMPET</v>
      </c>
      <c r="V19" s="18">
        <f t="shared" si="3"/>
        <v>8.3399272907891397E-3</v>
      </c>
      <c r="W19" s="18">
        <f t="shared" si="4"/>
        <v>3.9963552790685808E-3</v>
      </c>
    </row>
    <row r="20" spans="1:23" x14ac:dyDescent="0.25">
      <c r="A20" s="12" t="s">
        <v>63</v>
      </c>
      <c r="B20" s="44">
        <v>7.2139253615653015E-2</v>
      </c>
      <c r="C20" s="45">
        <v>2.7869162847837914E-2</v>
      </c>
      <c r="D20" s="45">
        <v>0.12502544330023477</v>
      </c>
      <c r="E20" s="45">
        <v>5.3728195143502709E-2</v>
      </c>
      <c r="F20" s="45">
        <v>2.0183032795958518E-2</v>
      </c>
      <c r="G20" s="45">
        <v>1.1789706019210734E-2</v>
      </c>
      <c r="H20" s="45">
        <v>5.6345762524442178E-2</v>
      </c>
      <c r="I20" s="45">
        <v>6.8299511613500813E-2</v>
      </c>
      <c r="J20" s="45">
        <v>0.18084937099888593</v>
      </c>
      <c r="K20" s="46">
        <v>1.2445938789777539E-2</v>
      </c>
      <c r="M20" s="18" t="str">
        <f t="shared" si="0"/>
        <v>TRUMPET</v>
      </c>
      <c r="N20" s="17" t="b">
        <f t="shared" si="1"/>
        <v>0</v>
      </c>
      <c r="U20" s="18" t="str">
        <f t="shared" si="2"/>
        <v>TRUMPET</v>
      </c>
      <c r="V20" s="18">
        <f t="shared" si="3"/>
        <v>1.1789706019210734E-2</v>
      </c>
      <c r="W20" s="18">
        <f t="shared" si="4"/>
        <v>6.5623277056680446E-4</v>
      </c>
    </row>
    <row r="21" spans="1:23" x14ac:dyDescent="0.25">
      <c r="A21" s="12" t="s">
        <v>63</v>
      </c>
      <c r="B21" s="44">
        <v>9.2717839237677055E-2</v>
      </c>
      <c r="C21" s="45">
        <v>4.5265943404478898E-2</v>
      </c>
      <c r="D21" s="45">
        <v>0.12391882130333846</v>
      </c>
      <c r="E21" s="45">
        <v>5.8987892493991549E-2</v>
      </c>
      <c r="F21" s="45">
        <v>1.8406442295782338E-2</v>
      </c>
      <c r="G21" s="45">
        <v>1.1417477113811338E-2</v>
      </c>
      <c r="H21" s="45">
        <v>7.1748289785690353E-2</v>
      </c>
      <c r="I21" s="45">
        <v>6.6376544105830979E-2</v>
      </c>
      <c r="J21" s="45">
        <v>0.20911479816284603</v>
      </c>
      <c r="K21" s="46">
        <v>1.4459110978749093E-2</v>
      </c>
      <c r="M21" s="18" t="str">
        <f t="shared" si="0"/>
        <v>TRUMPET</v>
      </c>
      <c r="N21" s="17" t="b">
        <f t="shared" si="1"/>
        <v>0</v>
      </c>
      <c r="U21" s="18" t="str">
        <f t="shared" si="2"/>
        <v>TRUMPET</v>
      </c>
      <c r="V21" s="18">
        <f t="shared" si="3"/>
        <v>1.1417477113811338E-2</v>
      </c>
      <c r="W21" s="18">
        <f t="shared" si="4"/>
        <v>3.0416338649377553E-3</v>
      </c>
    </row>
    <row r="22" spans="1:23" x14ac:dyDescent="0.25">
      <c r="A22" s="12" t="s">
        <v>63</v>
      </c>
      <c r="B22" s="44">
        <v>5.967629035543795E-2</v>
      </c>
      <c r="C22" s="45">
        <v>1.6687242758182536E-2</v>
      </c>
      <c r="D22" s="45">
        <v>0.12156137556883968</v>
      </c>
      <c r="E22" s="45">
        <v>5.619787459809953E-2</v>
      </c>
      <c r="F22" s="45">
        <v>1.6449871299994298E-2</v>
      </c>
      <c r="G22" s="45">
        <v>9.0508723953318174E-3</v>
      </c>
      <c r="H22" s="45">
        <v>3.826726663690086E-2</v>
      </c>
      <c r="I22" s="45">
        <v>5.6385149389761913E-2</v>
      </c>
      <c r="J22" s="45">
        <v>0.16256696257419664</v>
      </c>
      <c r="K22" s="46">
        <v>7.1306301534973041E-3</v>
      </c>
      <c r="M22" s="18" t="str">
        <f t="shared" si="0"/>
        <v>ANTONIA</v>
      </c>
      <c r="N22" s="17" t="b">
        <f t="shared" si="1"/>
        <v>0</v>
      </c>
      <c r="U22" s="18" t="str">
        <f t="shared" si="2"/>
        <v>ANTONIA</v>
      </c>
      <c r="V22" s="18">
        <f t="shared" si="3"/>
        <v>7.1306301534973041E-3</v>
      </c>
      <c r="W22" s="18">
        <f t="shared" si="4"/>
        <v>1.9202422418345133E-3</v>
      </c>
    </row>
    <row r="23" spans="1:23" x14ac:dyDescent="0.25">
      <c r="A23" s="12" t="s">
        <v>63</v>
      </c>
      <c r="B23" s="44">
        <v>8.3045172658986685E-2</v>
      </c>
      <c r="C23" s="45">
        <v>3.6625229847595267E-2</v>
      </c>
      <c r="D23" s="45">
        <v>0.12578043710073739</v>
      </c>
      <c r="E23" s="45">
        <v>5.6955102064689671E-2</v>
      </c>
      <c r="F23" s="45">
        <v>1.684641283499165E-2</v>
      </c>
      <c r="G23" s="45">
        <v>9.544330385129085E-3</v>
      </c>
      <c r="H23" s="45">
        <v>6.0616554956381505E-2</v>
      </c>
      <c r="I23" s="45">
        <v>6.3684257786646423E-2</v>
      </c>
      <c r="J23" s="45">
        <v>0.19284555457802199</v>
      </c>
      <c r="K23" s="46">
        <v>1.2498040181520106E-2</v>
      </c>
      <c r="M23" s="18" t="str">
        <f t="shared" si="0"/>
        <v>TRUMPET</v>
      </c>
      <c r="N23" s="17" t="b">
        <f t="shared" si="1"/>
        <v>0</v>
      </c>
      <c r="U23" s="18" t="str">
        <f t="shared" si="2"/>
        <v>TRUMPET</v>
      </c>
      <c r="V23" s="18">
        <f t="shared" si="3"/>
        <v>9.544330385129085E-3</v>
      </c>
      <c r="W23" s="18">
        <f t="shared" si="4"/>
        <v>2.9537097963910214E-3</v>
      </c>
    </row>
    <row r="24" spans="1:23" ht="15.75" thickBot="1" x14ac:dyDescent="0.3">
      <c r="A24" s="12" t="s">
        <v>63</v>
      </c>
      <c r="B24" s="44">
        <v>4.9069186688751737E-2</v>
      </c>
      <c r="C24" s="45">
        <v>4.7825003068420746E-3</v>
      </c>
      <c r="D24" s="45">
        <v>0.12147286278332269</v>
      </c>
      <c r="E24" s="45">
        <v>5.6703167366337751E-2</v>
      </c>
      <c r="F24" s="45">
        <v>1.8290729392206155E-2</v>
      </c>
      <c r="G24" s="45">
        <v>1.0505039384397286E-2</v>
      </c>
      <c r="H24" s="50">
        <v>2.6474326169299317E-2</v>
      </c>
      <c r="I24" s="45">
        <v>5.792237803051014E-2</v>
      </c>
      <c r="J24" s="45">
        <v>0.14449461775738692</v>
      </c>
      <c r="K24" s="46">
        <v>5.8705322909904378E-3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4.7825003068420746E-3</v>
      </c>
      <c r="W24" s="18">
        <f t="shared" si="4"/>
        <v>1.0880319841483632E-3</v>
      </c>
    </row>
    <row r="25" spans="1:23" ht="15.75" thickBot="1" x14ac:dyDescent="0.3">
      <c r="A25" s="13" t="s">
        <v>63</v>
      </c>
      <c r="B25" s="47">
        <v>6.1649932290027187E-2</v>
      </c>
      <c r="C25" s="48">
        <v>1.679886962651253E-2</v>
      </c>
      <c r="D25" s="48">
        <v>0.12107399234916723</v>
      </c>
      <c r="E25" s="48">
        <v>5.5504773997138775E-2</v>
      </c>
      <c r="F25" s="48">
        <v>1.8546936732865796E-2</v>
      </c>
      <c r="G25" s="48">
        <v>9.9525896468029354E-3</v>
      </c>
      <c r="H25" s="48">
        <v>3.9996419240627384E-2</v>
      </c>
      <c r="I25" s="48">
        <v>6.0255108674242594E-2</v>
      </c>
      <c r="J25" s="48">
        <v>0.16166408741753424</v>
      </c>
      <c r="K25" s="49">
        <v>9.0586198311655292E-3</v>
      </c>
      <c r="M25" s="19" t="str">
        <f t="shared" si="0"/>
        <v>ANTONIA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ANTONIA</v>
      </c>
      <c r="V25" s="19">
        <f t="shared" si="3"/>
        <v>9.0586198311655292E-3</v>
      </c>
      <c r="W25" s="19">
        <f t="shared" si="4"/>
        <v>8.9396981563740624E-4</v>
      </c>
    </row>
    <row r="26" spans="1:23" x14ac:dyDescent="0.25">
      <c r="A26" s="11" t="s">
        <v>64</v>
      </c>
      <c r="B26" s="41">
        <v>0.16191046319416941</v>
      </c>
      <c r="C26" s="42">
        <v>0.11244952069167671</v>
      </c>
      <c r="D26" s="42">
        <v>2.5868209192119962E-2</v>
      </c>
      <c r="E26" s="42">
        <v>6.0697990184150341E-3</v>
      </c>
      <c r="F26" s="42">
        <v>2.8640715951981123E-2</v>
      </c>
      <c r="G26" s="42">
        <v>9.4231771861979854E-3</v>
      </c>
      <c r="H26" s="42">
        <v>0.15777528283690137</v>
      </c>
      <c r="I26" s="42">
        <v>6.2348598420724079E-2</v>
      </c>
      <c r="J26" s="42">
        <v>0.33982957400523089</v>
      </c>
      <c r="K26" s="43">
        <v>1.4098257553767118E-2</v>
      </c>
      <c r="M26" s="16" t="str">
        <f t="shared" si="0"/>
        <v>BLOOM</v>
      </c>
      <c r="N26" s="20" t="b">
        <f t="shared" si="1"/>
        <v>0</v>
      </c>
      <c r="U26" s="16" t="str">
        <f t="shared" si="2"/>
        <v>BLOOM</v>
      </c>
      <c r="V26" s="16">
        <f t="shared" si="3"/>
        <v>6.0697990184150341E-3</v>
      </c>
      <c r="W26" s="16">
        <f t="shared" si="4"/>
        <v>3.3533781677829513E-3</v>
      </c>
    </row>
    <row r="27" spans="1:23" x14ac:dyDescent="0.25">
      <c r="A27" s="12" t="s">
        <v>64</v>
      </c>
      <c r="B27" s="44">
        <v>0.15742745773619959</v>
      </c>
      <c r="C27" s="45">
        <v>0.10868455245966778</v>
      </c>
      <c r="D27" s="45">
        <v>3.5190382774961643E-2</v>
      </c>
      <c r="E27" s="45">
        <v>3.4597189827764718E-4</v>
      </c>
      <c r="F27" s="45">
        <v>2.3151082555202478E-2</v>
      </c>
      <c r="G27" s="45">
        <v>7.0082478692754246E-3</v>
      </c>
      <c r="H27" s="45">
        <v>0.15245304333866272</v>
      </c>
      <c r="I27" s="45">
        <v>5.6600149904447596E-2</v>
      </c>
      <c r="J27" s="45">
        <v>0.33459616680187476</v>
      </c>
      <c r="K27" s="46">
        <v>1.1404711492804059E-2</v>
      </c>
      <c r="M27" s="18" t="str">
        <f t="shared" si="0"/>
        <v>BLOOM</v>
      </c>
      <c r="N27" s="17" t="b">
        <f t="shared" si="1"/>
        <v>0</v>
      </c>
      <c r="U27" s="18" t="str">
        <f t="shared" si="2"/>
        <v>BLOOM</v>
      </c>
      <c r="V27" s="18">
        <f t="shared" si="3"/>
        <v>3.4597189827764718E-4</v>
      </c>
      <c r="W27" s="18">
        <f t="shared" si="4"/>
        <v>6.6622759709977775E-3</v>
      </c>
    </row>
    <row r="28" spans="1:23" x14ac:dyDescent="0.25">
      <c r="A28" s="12" t="s">
        <v>64</v>
      </c>
      <c r="B28" s="44">
        <v>0.15510091002482193</v>
      </c>
      <c r="C28" s="45">
        <v>0.10506330110725176</v>
      </c>
      <c r="D28" s="45">
        <v>2.5546867703338583E-2</v>
      </c>
      <c r="E28" s="45">
        <v>5.9722210946807214E-3</v>
      </c>
      <c r="F28" s="45">
        <v>2.4545342219576098E-2</v>
      </c>
      <c r="G28" s="45">
        <v>6.6448005646392583E-3</v>
      </c>
      <c r="H28" s="45">
        <v>0.14968269386557287</v>
      </c>
      <c r="I28" s="45">
        <v>5.7827255970840818E-2</v>
      </c>
      <c r="J28" s="45">
        <v>0.33300583123136313</v>
      </c>
      <c r="K28" s="46">
        <v>9.1069835054757714E-3</v>
      </c>
      <c r="M28" s="18" t="str">
        <f t="shared" si="0"/>
        <v>BLOOM</v>
      </c>
      <c r="N28" s="17" t="b">
        <f t="shared" si="1"/>
        <v>0</v>
      </c>
      <c r="U28" s="18" t="str">
        <f t="shared" si="2"/>
        <v>BLOOM</v>
      </c>
      <c r="V28" s="18">
        <f t="shared" si="3"/>
        <v>5.9722210946807214E-3</v>
      </c>
      <c r="W28" s="18">
        <f t="shared" si="4"/>
        <v>6.725794699585369E-4</v>
      </c>
    </row>
    <row r="29" spans="1:23" x14ac:dyDescent="0.25">
      <c r="A29" s="12" t="s">
        <v>64</v>
      </c>
      <c r="B29" s="44">
        <v>0.15845909959526916</v>
      </c>
      <c r="C29" s="45">
        <v>0.10531541916541612</v>
      </c>
      <c r="D29" s="45">
        <v>3.453342395148197E-2</v>
      </c>
      <c r="E29" s="45">
        <v>9.9231511871922251E-4</v>
      </c>
      <c r="F29" s="45">
        <v>2.6587976476441628E-2</v>
      </c>
      <c r="G29" s="45">
        <v>8.3077159470745787E-3</v>
      </c>
      <c r="H29" s="45">
        <v>0.14943724035447437</v>
      </c>
      <c r="I29" s="45">
        <v>6.4088866359214264E-2</v>
      </c>
      <c r="J29" s="45">
        <v>0.33047986005457419</v>
      </c>
      <c r="K29" s="46">
        <v>1.3450341749414556E-2</v>
      </c>
      <c r="M29" s="18" t="str">
        <f t="shared" si="0"/>
        <v>BLOOM</v>
      </c>
      <c r="N29" s="17" t="b">
        <f t="shared" si="1"/>
        <v>0</v>
      </c>
      <c r="U29" s="18" t="str">
        <f t="shared" si="2"/>
        <v>BLOOM</v>
      </c>
      <c r="V29" s="18">
        <f t="shared" si="3"/>
        <v>9.9231511871922251E-4</v>
      </c>
      <c r="W29" s="18">
        <f t="shared" si="4"/>
        <v>7.3154008283553562E-3</v>
      </c>
    </row>
    <row r="30" spans="1:23" x14ac:dyDescent="0.25">
      <c r="A30" s="12" t="s">
        <v>64</v>
      </c>
      <c r="B30" s="44">
        <v>0.16115714299749231</v>
      </c>
      <c r="C30" s="45">
        <v>0.1123826390655745</v>
      </c>
      <c r="D30" s="45">
        <v>6.154541093834065E-3</v>
      </c>
      <c r="E30" s="45">
        <v>1.4575506653811049E-2</v>
      </c>
      <c r="F30" s="45">
        <v>2.6900506459885988E-2</v>
      </c>
      <c r="G30" s="45">
        <v>9.1521381849246769E-3</v>
      </c>
      <c r="H30" s="45">
        <v>0.16121297767209947</v>
      </c>
      <c r="I30" s="45">
        <v>5.9810339943938431E-2</v>
      </c>
      <c r="J30" s="45">
        <v>0.3493800646160255</v>
      </c>
      <c r="K30" s="46">
        <v>8.8513070647809472E-3</v>
      </c>
      <c r="M30" s="18" t="str">
        <f t="shared" si="0"/>
        <v>BLUE</v>
      </c>
      <c r="N30" s="17" t="b">
        <f t="shared" si="1"/>
        <v>1</v>
      </c>
      <c r="U30" s="18" t="str">
        <f t="shared" si="2"/>
        <v>BLUE</v>
      </c>
      <c r="V30" s="18">
        <f t="shared" si="3"/>
        <v>6.154541093834065E-3</v>
      </c>
      <c r="W30" s="18">
        <f t="shared" si="4"/>
        <v>2.6967659709468822E-3</v>
      </c>
    </row>
    <row r="31" spans="1:23" x14ac:dyDescent="0.25">
      <c r="A31" s="12" t="s">
        <v>64</v>
      </c>
      <c r="B31" s="44">
        <v>0.15949934393621529</v>
      </c>
      <c r="C31" s="45">
        <v>0.10722075694295624</v>
      </c>
      <c r="D31" s="45">
        <v>1.9217198122260082E-2</v>
      </c>
      <c r="E31" s="45">
        <v>8.6641045870297084E-3</v>
      </c>
      <c r="F31" s="45">
        <v>2.6983699698689349E-2</v>
      </c>
      <c r="G31" s="45">
        <v>7.7637650965026866E-3</v>
      </c>
      <c r="H31" s="45">
        <v>0.15514782340651967</v>
      </c>
      <c r="I31" s="45">
        <v>6.133473496030014E-2</v>
      </c>
      <c r="J31" s="45">
        <v>0.34033925948345989</v>
      </c>
      <c r="K31" s="46">
        <v>1.0987666526725101E-2</v>
      </c>
      <c r="M31" s="18" t="str">
        <f t="shared" si="0"/>
        <v>TRUMPET</v>
      </c>
      <c r="N31" s="17" t="b">
        <f t="shared" si="1"/>
        <v>0</v>
      </c>
      <c r="U31" s="18" t="str">
        <f t="shared" si="2"/>
        <v>TRUMPET</v>
      </c>
      <c r="V31" s="18">
        <f t="shared" si="3"/>
        <v>7.7637650965026866E-3</v>
      </c>
      <c r="W31" s="18">
        <f t="shared" si="4"/>
        <v>9.0033949052702178E-4</v>
      </c>
    </row>
    <row r="32" spans="1:23" x14ac:dyDescent="0.25">
      <c r="A32" s="12" t="s">
        <v>64</v>
      </c>
      <c r="B32" s="44">
        <v>0.14724465617631544</v>
      </c>
      <c r="C32" s="45">
        <v>9.7906153132040125E-2</v>
      </c>
      <c r="D32" s="45">
        <v>1.882732113544025E-2</v>
      </c>
      <c r="E32" s="45">
        <v>5.1689825849885324E-3</v>
      </c>
      <c r="F32" s="45">
        <v>2.6322104337976007E-2</v>
      </c>
      <c r="G32" s="45">
        <v>9.615283795142586E-3</v>
      </c>
      <c r="H32" s="45">
        <v>0.14052954190031436</v>
      </c>
      <c r="I32" s="45">
        <v>5.7752035831340989E-2</v>
      </c>
      <c r="J32" s="45">
        <v>0.32032003381161517</v>
      </c>
      <c r="K32" s="46">
        <v>7.2895595817901657E-3</v>
      </c>
      <c r="M32" s="18" t="str">
        <f t="shared" si="0"/>
        <v>BLOOM</v>
      </c>
      <c r="N32" s="17" t="b">
        <f t="shared" si="1"/>
        <v>0</v>
      </c>
      <c r="U32" s="18" t="str">
        <f t="shared" si="2"/>
        <v>BLOOM</v>
      </c>
      <c r="V32" s="18">
        <f t="shared" si="3"/>
        <v>5.1689825849885324E-3</v>
      </c>
      <c r="W32" s="18">
        <f t="shared" si="4"/>
        <v>2.1205769968016333E-3</v>
      </c>
    </row>
    <row r="33" spans="1:23" x14ac:dyDescent="0.25">
      <c r="A33" s="12" t="s">
        <v>64</v>
      </c>
      <c r="B33" s="44">
        <v>0.15641456630688316</v>
      </c>
      <c r="C33" s="45">
        <v>0.10429381672938393</v>
      </c>
      <c r="D33" s="45">
        <v>3.5518105089476712E-2</v>
      </c>
      <c r="E33" s="45">
        <v>2.3303332270549759E-3</v>
      </c>
      <c r="F33" s="45">
        <v>2.440445968839388E-2</v>
      </c>
      <c r="G33" s="45">
        <v>6.0882089209075632E-3</v>
      </c>
      <c r="H33" s="45">
        <v>0.14928522017805199</v>
      </c>
      <c r="I33" s="45">
        <v>6.1372470630360818E-2</v>
      </c>
      <c r="J33" s="45">
        <v>0.33138131108692842</v>
      </c>
      <c r="K33" s="46">
        <v>1.1206315618942579E-2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2.3303332270549759E-3</v>
      </c>
      <c r="W33" s="18">
        <f t="shared" si="4"/>
        <v>3.7578756938525873E-3</v>
      </c>
    </row>
    <row r="34" spans="1:23" ht="15.75" thickBot="1" x14ac:dyDescent="0.3">
      <c r="A34" s="12" t="s">
        <v>64</v>
      </c>
      <c r="B34" s="44">
        <v>0.14633430112750481</v>
      </c>
      <c r="C34" s="45">
        <v>9.3242693295801732E-2</v>
      </c>
      <c r="D34" s="45">
        <v>2.9636420551965692E-2</v>
      </c>
      <c r="E34" s="45">
        <v>8.9738196339586573E-4</v>
      </c>
      <c r="F34" s="45">
        <v>2.4229482278236632E-2</v>
      </c>
      <c r="G34" s="45">
        <v>1.1497062731225666E-2</v>
      </c>
      <c r="H34" s="45">
        <v>0.13613389345567747</v>
      </c>
      <c r="I34" s="45">
        <v>6.2732859062109403E-2</v>
      </c>
      <c r="J34" s="45">
        <v>0.31368240944001696</v>
      </c>
      <c r="K34" s="46">
        <v>7.1866961254774472E-3</v>
      </c>
      <c r="M34" s="18" t="str">
        <f t="shared" si="0"/>
        <v>BLOOM</v>
      </c>
      <c r="N34" s="17" t="b">
        <f t="shared" si="1"/>
        <v>0</v>
      </c>
      <c r="U34" s="18" t="str">
        <f t="shared" si="2"/>
        <v>BLOOM</v>
      </c>
      <c r="V34" s="18">
        <f t="shared" si="3"/>
        <v>8.9738196339586573E-4</v>
      </c>
      <c r="W34" s="18">
        <f t="shared" si="4"/>
        <v>6.2893141620815815E-3</v>
      </c>
    </row>
    <row r="35" spans="1:23" ht="15.75" thickBot="1" x14ac:dyDescent="0.3">
      <c r="A35" s="13" t="s">
        <v>64</v>
      </c>
      <c r="B35" s="47">
        <v>0.14388761671319825</v>
      </c>
      <c r="C35" s="48">
        <v>9.5843060991478449E-2</v>
      </c>
      <c r="D35" s="48">
        <v>2.3787634364469457E-2</v>
      </c>
      <c r="E35" s="48">
        <v>2.7232426488471712E-3</v>
      </c>
      <c r="F35" s="48">
        <v>2.3205062930135585E-2</v>
      </c>
      <c r="G35" s="48">
        <v>8.7935774500125866E-3</v>
      </c>
      <c r="H35" s="48">
        <v>0.13669037285761387</v>
      </c>
      <c r="I35" s="48">
        <v>5.515486419132324E-2</v>
      </c>
      <c r="J35" s="48">
        <v>0.3150894775186821</v>
      </c>
      <c r="K35" s="49">
        <v>5.4633591930909747E-3</v>
      </c>
      <c r="M35" s="19" t="str">
        <f t="shared" si="0"/>
        <v>BLOOM</v>
      </c>
      <c r="N35" s="21" t="b">
        <f t="shared" si="1"/>
        <v>0</v>
      </c>
      <c r="O35" s="30">
        <f>COUNTIF($N26:$N35,TRUE)/(10 - COUNTIF($N26:$N35,"#N/A"))</f>
        <v>0.1</v>
      </c>
      <c r="U35" s="19" t="str">
        <f t="shared" si="2"/>
        <v>BLOOM</v>
      </c>
      <c r="V35" s="19">
        <f t="shared" si="3"/>
        <v>2.7232426488471712E-3</v>
      </c>
      <c r="W35" s="19">
        <f t="shared" si="4"/>
        <v>2.7401165442438036E-3</v>
      </c>
    </row>
    <row r="36" spans="1:23" x14ac:dyDescent="0.25">
      <c r="A36" s="11" t="s">
        <v>65</v>
      </c>
      <c r="B36" s="41">
        <v>0.16041767692079734</v>
      </c>
      <c r="C36" s="42">
        <v>0.10764600459538068</v>
      </c>
      <c r="D36" s="42">
        <v>5.4712069154277454E-2</v>
      </c>
      <c r="E36" s="42">
        <v>4.501890773647238E-3</v>
      </c>
      <c r="F36" s="42">
        <v>2.6054123755940906E-2</v>
      </c>
      <c r="G36" s="42">
        <v>5.4871034986013201E-3</v>
      </c>
      <c r="H36" s="42">
        <v>0.15015135968947269</v>
      </c>
      <c r="I36" s="42">
        <v>6.6333020014910815E-2</v>
      </c>
      <c r="J36" s="42">
        <v>0.32684621700041877</v>
      </c>
      <c r="K36" s="43">
        <v>1.578172490561898E-2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4.501890773647238E-3</v>
      </c>
      <c r="W36" s="16">
        <f t="shared" si="4"/>
        <v>9.8521272495408208E-4</v>
      </c>
    </row>
    <row r="37" spans="1:23" x14ac:dyDescent="0.25">
      <c r="A37" s="12" t="s">
        <v>65</v>
      </c>
      <c r="B37" s="44">
        <v>0.15895557871701643</v>
      </c>
      <c r="C37" s="45">
        <v>0.10482985721990486</v>
      </c>
      <c r="D37" s="45">
        <v>7.1604578865254578E-2</v>
      </c>
      <c r="E37" s="45">
        <v>1.7747909254792915E-2</v>
      </c>
      <c r="F37" s="45">
        <v>1.6923355721404194E-2</v>
      </c>
      <c r="G37" s="45">
        <v>5.8297192238098705E-3</v>
      </c>
      <c r="H37" s="45">
        <v>0.14980093177988202</v>
      </c>
      <c r="I37" s="45">
        <v>6.3295020113378786E-2</v>
      </c>
      <c r="J37" s="45">
        <v>0.32997959564629364</v>
      </c>
      <c r="K37" s="46">
        <v>1.5313585405641532E-2</v>
      </c>
      <c r="M37" s="18" t="str">
        <f t="shared" si="0"/>
        <v>TRUMPET</v>
      </c>
      <c r="N37" s="17" t="b">
        <f t="shared" si="1"/>
        <v>0</v>
      </c>
      <c r="U37" s="18" t="str">
        <f t="shared" si="2"/>
        <v>TRUMPET</v>
      </c>
      <c r="V37" s="18">
        <f t="shared" si="3"/>
        <v>5.8297192238098705E-3</v>
      </c>
      <c r="W37" s="18">
        <f t="shared" si="4"/>
        <v>9.4838661818316614E-3</v>
      </c>
    </row>
    <row r="38" spans="1:23" x14ac:dyDescent="0.25">
      <c r="A38" s="12" t="s">
        <v>65</v>
      </c>
      <c r="B38" s="44">
        <v>0.15974749488838705</v>
      </c>
      <c r="C38" s="45">
        <v>0.10626393557148221</v>
      </c>
      <c r="D38" s="45">
        <v>6.710810021283263E-2</v>
      </c>
      <c r="E38" s="45">
        <v>1.3790966319607453E-2</v>
      </c>
      <c r="F38" s="45">
        <v>2.0854859602910308E-2</v>
      </c>
      <c r="G38" s="45">
        <v>7.6754970059976016E-3</v>
      </c>
      <c r="H38" s="45">
        <v>0.15059424540333485</v>
      </c>
      <c r="I38" s="45">
        <v>6.8157502517570828E-2</v>
      </c>
      <c r="J38" s="45">
        <v>0.32780244227516764</v>
      </c>
      <c r="K38" s="46">
        <v>1.6492218066732747E-2</v>
      </c>
      <c r="M38" s="18" t="str">
        <f t="shared" si="0"/>
        <v>TRUMPET</v>
      </c>
      <c r="N38" s="17" t="b">
        <f t="shared" si="1"/>
        <v>0</v>
      </c>
      <c r="U38" s="18" t="str">
        <f t="shared" si="2"/>
        <v>TRUMPET</v>
      </c>
      <c r="V38" s="18">
        <f t="shared" si="3"/>
        <v>7.6754970059976016E-3</v>
      </c>
      <c r="W38" s="18">
        <f t="shared" si="4"/>
        <v>6.1154693136098517E-3</v>
      </c>
    </row>
    <row r="39" spans="1:23" x14ac:dyDescent="0.25">
      <c r="A39" s="12" t="s">
        <v>65</v>
      </c>
      <c r="B39" s="44">
        <v>0.16073568527458859</v>
      </c>
      <c r="C39" s="45">
        <v>0.10667000049636234</v>
      </c>
      <c r="D39" s="45">
        <v>5.8736561297775353E-2</v>
      </c>
      <c r="E39" s="45">
        <v>8.6516873705480557E-3</v>
      </c>
      <c r="F39" s="45">
        <v>2.0772893720768286E-2</v>
      </c>
      <c r="G39" s="45">
        <v>6.4089192655425731E-3</v>
      </c>
      <c r="H39" s="45">
        <v>0.15128995356858074</v>
      </c>
      <c r="I39" s="45">
        <v>6.5722982992646978E-2</v>
      </c>
      <c r="J39" s="45">
        <v>0.33223213962691056</v>
      </c>
      <c r="K39" s="46">
        <v>1.3995680647256752E-2</v>
      </c>
      <c r="M39" s="18" t="str">
        <f t="shared" si="0"/>
        <v>TRUMPET</v>
      </c>
      <c r="N39" s="17" t="b">
        <f t="shared" si="1"/>
        <v>0</v>
      </c>
      <c r="U39" s="18" t="str">
        <f t="shared" si="2"/>
        <v>TRUMPET</v>
      </c>
      <c r="V39" s="18">
        <f t="shared" si="3"/>
        <v>6.4089192655425731E-3</v>
      </c>
      <c r="W39" s="18">
        <f t="shared" si="4"/>
        <v>2.2427681050054826E-3</v>
      </c>
    </row>
    <row r="40" spans="1:23" x14ac:dyDescent="0.25">
      <c r="A40" s="12" t="s">
        <v>65</v>
      </c>
      <c r="B40" s="44">
        <v>0.16086456515016265</v>
      </c>
      <c r="C40" s="45">
        <v>0.10753099990006297</v>
      </c>
      <c r="D40" s="45">
        <v>5.6744485061106326E-2</v>
      </c>
      <c r="E40" s="45">
        <v>5.3529621557631551E-3</v>
      </c>
      <c r="F40" s="45">
        <v>2.1849165760287149E-2</v>
      </c>
      <c r="G40" s="45">
        <v>6.1014162671287619E-3</v>
      </c>
      <c r="H40" s="45">
        <v>0.15158278050008706</v>
      </c>
      <c r="I40" s="45">
        <v>6.4815222958193142E-2</v>
      </c>
      <c r="J40" s="45">
        <v>0.33276796876282189</v>
      </c>
      <c r="K40" s="46">
        <v>1.2419343126929577E-2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5.3529621557631551E-3</v>
      </c>
      <c r="W40" s="18">
        <f t="shared" si="4"/>
        <v>7.484541113656068E-4</v>
      </c>
    </row>
    <row r="41" spans="1:23" x14ac:dyDescent="0.25">
      <c r="A41" s="12" t="s">
        <v>65</v>
      </c>
      <c r="B41" s="44">
        <v>0.16374389013620227</v>
      </c>
      <c r="C41" s="45">
        <v>0.11099650310099166</v>
      </c>
      <c r="D41" s="45">
        <v>4.9650874406853659E-2</v>
      </c>
      <c r="E41" s="45">
        <v>1.6552739280327744E-3</v>
      </c>
      <c r="F41" s="45">
        <v>2.298102142509182E-2</v>
      </c>
      <c r="G41" s="45">
        <v>5.976756227902183E-3</v>
      </c>
      <c r="H41" s="45">
        <v>0.15897273493091318</v>
      </c>
      <c r="I41" s="45">
        <v>6.5036590011595785E-2</v>
      </c>
      <c r="J41" s="45">
        <v>0.34284372606060165</v>
      </c>
      <c r="K41" s="46">
        <v>1.3428223779548006E-2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1.6552739280327744E-3</v>
      </c>
      <c r="W41" s="18">
        <f t="shared" si="4"/>
        <v>4.3214822998694086E-3</v>
      </c>
    </row>
    <row r="42" spans="1:23" x14ac:dyDescent="0.25">
      <c r="A42" s="12" t="s">
        <v>65</v>
      </c>
      <c r="B42" s="44">
        <v>0.15088538786515576</v>
      </c>
      <c r="C42" s="45">
        <v>0.10014952409545694</v>
      </c>
      <c r="D42" s="45">
        <v>5.5760690679173192E-2</v>
      </c>
      <c r="E42" s="45">
        <v>7.3497409753461168E-3</v>
      </c>
      <c r="F42" s="45">
        <v>1.9983251975122171E-2</v>
      </c>
      <c r="G42" s="45">
        <v>4.66218919026401E-3</v>
      </c>
      <c r="H42" s="45">
        <v>0.14537782549429798</v>
      </c>
      <c r="I42" s="45">
        <v>6.0835028590239176E-2</v>
      </c>
      <c r="J42" s="45">
        <v>0.32620480964723736</v>
      </c>
      <c r="K42" s="46">
        <v>1.1131079949671288E-2</v>
      </c>
      <c r="M42" s="18" t="str">
        <f t="shared" si="0"/>
        <v>TRUMPET</v>
      </c>
      <c r="N42" s="17" t="b">
        <f t="shared" si="1"/>
        <v>0</v>
      </c>
      <c r="U42" s="18" t="str">
        <f t="shared" si="2"/>
        <v>TRUMPET</v>
      </c>
      <c r="V42" s="18">
        <f t="shared" si="3"/>
        <v>4.66218919026401E-3</v>
      </c>
      <c r="W42" s="18">
        <f t="shared" si="4"/>
        <v>2.6875517850821068E-3</v>
      </c>
    </row>
    <row r="43" spans="1:23" x14ac:dyDescent="0.25">
      <c r="A43" s="12" t="s">
        <v>65</v>
      </c>
      <c r="B43" s="44">
        <v>0.17424000789082511</v>
      </c>
      <c r="C43" s="45">
        <v>0.11605979251851965</v>
      </c>
      <c r="D43" s="45">
        <v>6.6134114431405336E-2</v>
      </c>
      <c r="E43" s="45">
        <v>1.1860759413203151E-2</v>
      </c>
      <c r="F43" s="45">
        <v>2.3041522789848182E-2</v>
      </c>
      <c r="G43" s="45">
        <v>6.1506691641445427E-3</v>
      </c>
      <c r="H43" s="45">
        <v>0.15688324943561144</v>
      </c>
      <c r="I43" s="45">
        <v>6.93664089805308E-2</v>
      </c>
      <c r="J43" s="45">
        <v>0.33878543356367735</v>
      </c>
      <c r="K43" s="46">
        <v>1.680604746079039E-2</v>
      </c>
      <c r="M43" s="18" t="str">
        <f t="shared" si="0"/>
        <v>TRUMPET</v>
      </c>
      <c r="N43" s="17" t="b">
        <f t="shared" si="1"/>
        <v>0</v>
      </c>
      <c r="U43" s="18" t="str">
        <f t="shared" si="2"/>
        <v>TRUMPET</v>
      </c>
      <c r="V43" s="18">
        <f t="shared" si="3"/>
        <v>6.1506691641445427E-3</v>
      </c>
      <c r="W43" s="18">
        <f t="shared" si="4"/>
        <v>5.7100902490586081E-3</v>
      </c>
    </row>
    <row r="44" spans="1:23" ht="15.75" thickBot="1" x14ac:dyDescent="0.3">
      <c r="A44" s="12" t="s">
        <v>65</v>
      </c>
      <c r="B44" s="44">
        <v>0.1550790252240381</v>
      </c>
      <c r="C44" s="45">
        <v>0.10063218867828563</v>
      </c>
      <c r="D44" s="45">
        <v>5.9025280602813895E-2</v>
      </c>
      <c r="E44" s="45">
        <v>1.051175462387216E-2</v>
      </c>
      <c r="F44" s="45">
        <v>2.1997453450377971E-2</v>
      </c>
      <c r="G44" s="45">
        <v>5.8059689156371719E-3</v>
      </c>
      <c r="H44" s="45">
        <v>0.14466195365222695</v>
      </c>
      <c r="I44" s="45">
        <v>6.6766827345485003E-2</v>
      </c>
      <c r="J44" s="45">
        <v>0.32276154999659912</v>
      </c>
      <c r="K44" s="46">
        <v>1.5434336725589901E-2</v>
      </c>
      <c r="M44" s="18" t="str">
        <f t="shared" si="0"/>
        <v>TRUMPET</v>
      </c>
      <c r="N44" s="17" t="b">
        <f t="shared" si="1"/>
        <v>0</v>
      </c>
      <c r="U44" s="18" t="str">
        <f t="shared" si="2"/>
        <v>TRUMPET</v>
      </c>
      <c r="V44" s="18">
        <f t="shared" si="3"/>
        <v>5.8059689156371719E-3</v>
      </c>
      <c r="W44" s="18">
        <f t="shared" si="4"/>
        <v>4.7057857082349885E-3</v>
      </c>
    </row>
    <row r="45" spans="1:23" ht="15.75" thickBot="1" x14ac:dyDescent="0.3">
      <c r="A45" s="13" t="s">
        <v>65</v>
      </c>
      <c r="B45" s="47">
        <v>0.16008517301889263</v>
      </c>
      <c r="C45" s="48">
        <v>0.1089679430259146</v>
      </c>
      <c r="D45" s="48">
        <v>3.8850327141997418E-2</v>
      </c>
      <c r="E45" s="48">
        <v>1.8178029404763291E-3</v>
      </c>
      <c r="F45" s="48">
        <v>1.9255619159819028E-2</v>
      </c>
      <c r="G45" s="48">
        <v>4.3176568334126197E-3</v>
      </c>
      <c r="H45" s="48">
        <v>0.15294911163826488</v>
      </c>
      <c r="I45" s="48">
        <v>5.8833960781063871E-2</v>
      </c>
      <c r="J45" s="48">
        <v>0.3394845999186053</v>
      </c>
      <c r="K45" s="49">
        <v>9.1316211246552231E-3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0.4</v>
      </c>
      <c r="U45" s="19" t="str">
        <f t="shared" si="2"/>
        <v>BLOOM</v>
      </c>
      <c r="V45" s="19">
        <f t="shared" si="3"/>
        <v>1.8178029404763291E-3</v>
      </c>
      <c r="W45" s="19">
        <f t="shared" si="4"/>
        <v>2.4998538929362907E-3</v>
      </c>
    </row>
    <row r="46" spans="1:23" x14ac:dyDescent="0.25">
      <c r="A46" s="11" t="b">
        <v>1</v>
      </c>
      <c r="B46" s="41">
        <v>0.15504752897408325</v>
      </c>
      <c r="C46" s="42">
        <v>0.10127559909902821</v>
      </c>
      <c r="D46" s="42">
        <v>0.11323931468495808</v>
      </c>
      <c r="E46" s="42">
        <v>4.8663219665847572E-2</v>
      </c>
      <c r="F46" s="42">
        <v>9.6155640415741747E-3</v>
      </c>
      <c r="G46" s="42">
        <v>7.7219756654769434E-3</v>
      </c>
      <c r="H46" s="42">
        <v>0.1312244963270654</v>
      </c>
      <c r="I46" s="42">
        <v>5.9463900420166589E-2</v>
      </c>
      <c r="J46" s="42">
        <v>0.30606815271245508</v>
      </c>
      <c r="K46" s="43">
        <v>1.9358842712118955E-2</v>
      </c>
      <c r="M46" s="16" t="str">
        <f t="shared" si="0"/>
        <v>TRUMPET</v>
      </c>
      <c r="N46" s="20" t="b">
        <f t="shared" si="1"/>
        <v>0</v>
      </c>
      <c r="U46" s="16" t="str">
        <f t="shared" si="2"/>
        <v>TRUMPET</v>
      </c>
      <c r="V46" s="16">
        <f t="shared" si="3"/>
        <v>7.7219756654769434E-3</v>
      </c>
      <c r="W46" s="16">
        <f t="shared" si="4"/>
        <v>1.8935883760972314E-3</v>
      </c>
    </row>
    <row r="47" spans="1:23" x14ac:dyDescent="0.25">
      <c r="A47" s="12" t="b">
        <v>1</v>
      </c>
      <c r="B47" s="44">
        <v>0.15024310348156614</v>
      </c>
      <c r="C47" s="45">
        <v>9.850983302906556E-2</v>
      </c>
      <c r="D47" s="45">
        <v>0.11845980941803193</v>
      </c>
      <c r="E47" s="45">
        <v>5.2217878347575089E-2</v>
      </c>
      <c r="F47" s="45">
        <v>4.7261471720067005E-3</v>
      </c>
      <c r="G47" s="45">
        <v>8.0870640438133051E-3</v>
      </c>
      <c r="H47" s="45">
        <v>0.12916496372949374</v>
      </c>
      <c r="I47" s="45">
        <v>5.301113614058392E-2</v>
      </c>
      <c r="J47" s="45">
        <v>0.30510060097792907</v>
      </c>
      <c r="K47" s="46">
        <v>1.5117138278455428E-2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4.7261471720067005E-3</v>
      </c>
      <c r="W47" s="18">
        <f t="shared" si="4"/>
        <v>3.3609168718066046E-3</v>
      </c>
    </row>
    <row r="48" spans="1:23" x14ac:dyDescent="0.25">
      <c r="A48" s="12" t="b">
        <v>1</v>
      </c>
      <c r="B48" s="44">
        <v>0.14322150138494602</v>
      </c>
      <c r="C48" s="45">
        <v>9.2544283970061092E-2</v>
      </c>
      <c r="D48" s="45">
        <v>0.11245235746718178</v>
      </c>
      <c r="E48" s="45">
        <v>4.7871421249564852E-2</v>
      </c>
      <c r="F48" s="45">
        <v>1.8197988089559136E-3</v>
      </c>
      <c r="G48" s="45">
        <v>4.5446340116774009E-3</v>
      </c>
      <c r="H48" s="45">
        <v>0.12035881564252573</v>
      </c>
      <c r="I48" s="45">
        <v>4.8334476688535889E-2</v>
      </c>
      <c r="J48" s="45">
        <v>0.29667226341427738</v>
      </c>
      <c r="K48" s="46">
        <v>8.9539943214672346E-3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1.8197988089559136E-3</v>
      </c>
      <c r="W48" s="18">
        <f t="shared" si="4"/>
        <v>2.7248352027214873E-3</v>
      </c>
    </row>
    <row r="49" spans="1:23" x14ac:dyDescent="0.25">
      <c r="A49" s="12" t="b">
        <v>1</v>
      </c>
      <c r="B49" s="44">
        <v>0.14368941305791938</v>
      </c>
      <c r="C49" s="45">
        <v>9.2054475175588277E-2</v>
      </c>
      <c r="D49" s="45">
        <v>0.11380698336812479</v>
      </c>
      <c r="E49" s="45">
        <v>4.9433347076383416E-2</v>
      </c>
      <c r="F49" s="45">
        <v>2.5155285603977381E-3</v>
      </c>
      <c r="G49" s="45">
        <v>5.2094166361471086E-3</v>
      </c>
      <c r="H49" s="45">
        <v>0.12039602424780899</v>
      </c>
      <c r="I49" s="45">
        <v>5.1547122925746085E-2</v>
      </c>
      <c r="J49" s="45">
        <v>0.29562907931261401</v>
      </c>
      <c r="K49" s="46">
        <v>1.0354097739025896E-2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2.5155285603977381E-3</v>
      </c>
      <c r="W49" s="18">
        <f t="shared" si="4"/>
        <v>2.6938880757493705E-3</v>
      </c>
    </row>
    <row r="50" spans="1:23" x14ac:dyDescent="0.25">
      <c r="A50" s="12" t="b">
        <v>1</v>
      </c>
      <c r="B50" s="44">
        <v>0.14427220460372486</v>
      </c>
      <c r="C50" s="45">
        <v>9.4243269214439873E-2</v>
      </c>
      <c r="D50" s="45">
        <v>0.11524423476964595</v>
      </c>
      <c r="E50" s="45">
        <v>5.0518797597459877E-2</v>
      </c>
      <c r="F50" s="45">
        <v>3.563761461992089E-3</v>
      </c>
      <c r="G50" s="45">
        <v>6.1214337919299408E-3</v>
      </c>
      <c r="H50" s="45">
        <v>0.12191063443626313</v>
      </c>
      <c r="I50" s="45">
        <v>4.937738284452195E-2</v>
      </c>
      <c r="J50" s="45">
        <v>0.29630629678155934</v>
      </c>
      <c r="K50" s="46">
        <v>1.1393169741107184E-2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3.563761461992089E-3</v>
      </c>
      <c r="W50" s="18">
        <f t="shared" si="4"/>
        <v>2.5576723299378518E-3</v>
      </c>
    </row>
    <row r="51" spans="1:23" x14ac:dyDescent="0.25">
      <c r="A51" s="12" t="b">
        <v>1</v>
      </c>
      <c r="B51" s="44">
        <v>0.15068164236188369</v>
      </c>
      <c r="C51" s="45">
        <v>0.10248577951754965</v>
      </c>
      <c r="D51" s="45">
        <v>0.11292751006257443</v>
      </c>
      <c r="E51" s="45">
        <v>4.9086644293667041E-2</v>
      </c>
      <c r="F51" s="45">
        <v>1.437821224314198E-3</v>
      </c>
      <c r="G51" s="45">
        <v>4.5768828595833949E-3</v>
      </c>
      <c r="H51" s="45">
        <v>0.13191898885174896</v>
      </c>
      <c r="I51" s="45">
        <v>4.5119783807234373E-2</v>
      </c>
      <c r="J51" s="45">
        <v>0.31175734826304358</v>
      </c>
      <c r="K51" s="46">
        <v>1.2483352289932345E-2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1.437821224314198E-3</v>
      </c>
      <c r="W51" s="18">
        <f t="shared" si="4"/>
        <v>3.1390616352691969E-3</v>
      </c>
    </row>
    <row r="52" spans="1:23" x14ac:dyDescent="0.25">
      <c r="A52" s="12" t="b">
        <v>1</v>
      </c>
      <c r="B52" s="44">
        <v>0.14220339485966893</v>
      </c>
      <c r="C52" s="45">
        <v>9.3926904125925886E-2</v>
      </c>
      <c r="D52" s="45">
        <v>0.11149798724835579</v>
      </c>
      <c r="E52" s="45">
        <v>4.6738735885265427E-2</v>
      </c>
      <c r="F52" s="45">
        <v>4.8636228895200667E-3</v>
      </c>
      <c r="G52" s="45">
        <v>5.1449818446440559E-3</v>
      </c>
      <c r="H52" s="45">
        <v>0.12483324378197846</v>
      </c>
      <c r="I52" s="45">
        <v>4.608888694219343E-2</v>
      </c>
      <c r="J52" s="45">
        <v>0.30072346770019265</v>
      </c>
      <c r="K52" s="46">
        <v>1.1302529511947428E-2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4.8636228895200667E-3</v>
      </c>
      <c r="W52" s="18">
        <f t="shared" si="4"/>
        <v>2.8135895512398923E-4</v>
      </c>
    </row>
    <row r="53" spans="1:23" x14ac:dyDescent="0.25">
      <c r="A53" s="12" t="b">
        <v>1</v>
      </c>
      <c r="B53" s="44">
        <v>0.1413319303055437</v>
      </c>
      <c r="C53" s="45">
        <v>9.1539946765573033E-2</v>
      </c>
      <c r="D53" s="45">
        <v>0.10351481230284131</v>
      </c>
      <c r="E53" s="45">
        <v>4.2408121072654952E-2</v>
      </c>
      <c r="F53" s="45">
        <v>6.0189819667078245E-3</v>
      </c>
      <c r="G53" s="45">
        <v>5.5431890036791442E-3</v>
      </c>
      <c r="H53" s="45">
        <v>0.12143046616252616</v>
      </c>
      <c r="I53" s="45">
        <v>4.8791744236359028E-2</v>
      </c>
      <c r="J53" s="45">
        <v>0.29575384180150172</v>
      </c>
      <c r="K53" s="46">
        <v>9.8989919065875578E-3</v>
      </c>
      <c r="M53" s="18" t="str">
        <f t="shared" si="0"/>
        <v>TRUMPET</v>
      </c>
      <c r="N53" s="17" t="b">
        <f t="shared" si="1"/>
        <v>0</v>
      </c>
      <c r="U53" s="18" t="str">
        <f t="shared" si="2"/>
        <v>TRUMPET</v>
      </c>
      <c r="V53" s="18">
        <f t="shared" si="3"/>
        <v>5.5431890036791442E-3</v>
      </c>
      <c r="W53" s="18">
        <f t="shared" si="4"/>
        <v>4.7579296302868029E-4</v>
      </c>
    </row>
    <row r="54" spans="1:23" ht="15.75" thickBot="1" x14ac:dyDescent="0.3">
      <c r="A54" s="12" t="b">
        <v>1</v>
      </c>
      <c r="B54" s="44">
        <v>0.14239670456614789</v>
      </c>
      <c r="C54" s="45">
        <v>9.4381228094441716E-2</v>
      </c>
      <c r="D54" s="45">
        <v>0.11472821089017465</v>
      </c>
      <c r="E54" s="45">
        <v>4.774417403269602E-2</v>
      </c>
      <c r="F54" s="45">
        <v>4.9746132830238987E-4</v>
      </c>
      <c r="G54" s="45">
        <v>3.6860939265131037E-3</v>
      </c>
      <c r="H54" s="45">
        <v>0.12144134254490972</v>
      </c>
      <c r="I54" s="45">
        <v>4.4574759106627004E-2</v>
      </c>
      <c r="J54" s="45">
        <v>0.29929740576517488</v>
      </c>
      <c r="K54" s="46">
        <v>8.6793441566306931E-3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4.9746132830238987E-4</v>
      </c>
      <c r="W54" s="18">
        <f t="shared" si="4"/>
        <v>3.1886325982107139E-3</v>
      </c>
    </row>
    <row r="55" spans="1:23" ht="15.75" thickBot="1" x14ac:dyDescent="0.3">
      <c r="A55" s="13" t="b">
        <v>1</v>
      </c>
      <c r="B55" s="47">
        <v>0.13833626010628261</v>
      </c>
      <c r="C55" s="48">
        <v>8.7328844265285199E-2</v>
      </c>
      <c r="D55" s="48">
        <v>0.10619040835564081</v>
      </c>
      <c r="E55" s="48">
        <v>4.3730056970907066E-2</v>
      </c>
      <c r="F55" s="48">
        <v>3.9449793239287462E-3</v>
      </c>
      <c r="G55" s="48">
        <v>5.5001722771379144E-3</v>
      </c>
      <c r="H55" s="48">
        <v>0.11575621504981068</v>
      </c>
      <c r="I55" s="48">
        <v>4.9955999330581882E-2</v>
      </c>
      <c r="J55" s="48">
        <v>0.28980628146056392</v>
      </c>
      <c r="K55" s="49">
        <v>9.4189281936580896E-3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0.8</v>
      </c>
      <c r="U55" s="19" t="b">
        <f t="shared" si="2"/>
        <v>1</v>
      </c>
      <c r="V55" s="19">
        <f t="shared" si="3"/>
        <v>3.9449793239287462E-3</v>
      </c>
      <c r="W55" s="19">
        <f t="shared" si="4"/>
        <v>1.5551929532091682E-3</v>
      </c>
    </row>
    <row r="56" spans="1:23" x14ac:dyDescent="0.25">
      <c r="A56" s="11" t="s">
        <v>66</v>
      </c>
      <c r="B56" s="41">
        <v>0.16255142789746138</v>
      </c>
      <c r="C56" s="42">
        <v>0.10587233054896167</v>
      </c>
      <c r="D56" s="42">
        <v>0.11424807174070391</v>
      </c>
      <c r="E56" s="42">
        <v>4.9963288056884256E-2</v>
      </c>
      <c r="F56" s="42">
        <v>1.9410257967141208E-2</v>
      </c>
      <c r="G56" s="42">
        <v>4.3608991325833693E-3</v>
      </c>
      <c r="H56" s="42">
        <v>0.13915608546599256</v>
      </c>
      <c r="I56" s="42">
        <v>6.1885928513643877E-2</v>
      </c>
      <c r="J56" s="42">
        <v>0.31183077118381586</v>
      </c>
      <c r="K56" s="43">
        <v>2.3424802177142046E-2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4.3608991325833693E-3</v>
      </c>
      <c r="W56" s="16">
        <f t="shared" si="4"/>
        <v>1.5049358834557838E-2</v>
      </c>
    </row>
    <row r="57" spans="1:23" x14ac:dyDescent="0.25">
      <c r="A57" s="12" t="s">
        <v>66</v>
      </c>
      <c r="B57" s="44">
        <v>0.16065596393411083</v>
      </c>
      <c r="C57" s="45">
        <v>0.10695238995110021</v>
      </c>
      <c r="D57" s="45">
        <v>0.1116229199840017</v>
      </c>
      <c r="E57" s="45">
        <v>4.8037265981727195E-2</v>
      </c>
      <c r="F57" s="45">
        <v>1.9498627602521676E-2</v>
      </c>
      <c r="G57" s="45">
        <v>3.9431706052635573E-3</v>
      </c>
      <c r="H57" s="45">
        <v>0.13944326576007071</v>
      </c>
      <c r="I57" s="45">
        <v>6.0493982905591777E-2</v>
      </c>
      <c r="J57" s="45">
        <v>0.31220792045984674</v>
      </c>
      <c r="K57" s="46">
        <v>2.3324397823247828E-2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3.9431706052635573E-3</v>
      </c>
      <c r="W57" s="18">
        <f t="shared" si="4"/>
        <v>1.5555456997258119E-2</v>
      </c>
    </row>
    <row r="58" spans="1:23" x14ac:dyDescent="0.25">
      <c r="A58" s="12" t="s">
        <v>66</v>
      </c>
      <c r="B58" s="44">
        <v>0.14827919596173816</v>
      </c>
      <c r="C58" s="45">
        <v>9.7252068637927916E-2</v>
      </c>
      <c r="D58" s="45">
        <v>0.11163549601070399</v>
      </c>
      <c r="E58" s="45">
        <v>4.7434498072309775E-2</v>
      </c>
      <c r="F58" s="45">
        <v>1.5195420227257769E-2</v>
      </c>
      <c r="G58" s="45">
        <v>2.2878880882915634E-3</v>
      </c>
      <c r="H58" s="45">
        <v>0.12802613628021892</v>
      </c>
      <c r="I58" s="45">
        <v>5.2950639417569528E-2</v>
      </c>
      <c r="J58" s="45">
        <v>0.29997153109008229</v>
      </c>
      <c r="K58" s="46">
        <v>1.6940725542085353E-2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2.2878880882915634E-3</v>
      </c>
      <c r="W58" s="18">
        <f t="shared" si="4"/>
        <v>1.2907532138966206E-2</v>
      </c>
    </row>
    <row r="59" spans="1:23" x14ac:dyDescent="0.25">
      <c r="A59" s="12" t="s">
        <v>66</v>
      </c>
      <c r="B59" s="44">
        <v>0.15465552750257269</v>
      </c>
      <c r="C59" s="45">
        <v>0.10260638000988484</v>
      </c>
      <c r="D59" s="45">
        <v>0.11632881867732472</v>
      </c>
      <c r="E59" s="45">
        <v>4.9967114885292659E-2</v>
      </c>
      <c r="F59" s="45">
        <v>1.3735777496065728E-2</v>
      </c>
      <c r="G59" s="45">
        <v>3.4970732262325915E-4</v>
      </c>
      <c r="H59" s="45">
        <v>0.13361104691100745</v>
      </c>
      <c r="I59" s="45">
        <v>5.3274998275668686E-2</v>
      </c>
      <c r="J59" s="45">
        <v>0.3083723178862256</v>
      </c>
      <c r="K59" s="46">
        <v>1.8553981164970652E-2</v>
      </c>
      <c r="M59" s="18" t="str">
        <f t="shared" si="0"/>
        <v>TRUMPET</v>
      </c>
      <c r="N59" s="17" t="b">
        <f t="shared" si="1"/>
        <v>1</v>
      </c>
      <c r="U59" s="18" t="str">
        <f t="shared" si="2"/>
        <v>TRUMPET</v>
      </c>
      <c r="V59" s="18">
        <f t="shared" si="3"/>
        <v>3.4970732262325915E-4</v>
      </c>
      <c r="W59" s="18">
        <f t="shared" si="4"/>
        <v>1.3386070173442469E-2</v>
      </c>
    </row>
    <row r="60" spans="1:23" x14ac:dyDescent="0.25">
      <c r="A60" s="12" t="s">
        <v>66</v>
      </c>
      <c r="B60" s="44">
        <v>0.15646620823711183</v>
      </c>
      <c r="C60" s="45">
        <v>0.10249672464964424</v>
      </c>
      <c r="D60" s="45">
        <v>0.11672473546260895</v>
      </c>
      <c r="E60" s="45">
        <v>5.029419623562132E-2</v>
      </c>
      <c r="F60" s="45">
        <v>1.4741710335124898E-2</v>
      </c>
      <c r="G60" s="45">
        <v>2.1594195582746445E-3</v>
      </c>
      <c r="H60" s="45">
        <v>0.13425784293793713</v>
      </c>
      <c r="I60" s="45">
        <v>5.7762511851983736E-2</v>
      </c>
      <c r="J60" s="45">
        <v>0.30661439543250241</v>
      </c>
      <c r="K60" s="46">
        <v>1.9926713113215436E-2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2.1594195582746445E-3</v>
      </c>
      <c r="W60" s="18">
        <f t="shared" si="4"/>
        <v>1.2582290776850254E-2</v>
      </c>
    </row>
    <row r="61" spans="1:23" x14ac:dyDescent="0.25">
      <c r="A61" s="12" t="s">
        <v>66</v>
      </c>
      <c r="B61" s="44">
        <v>0.14829779293910356</v>
      </c>
      <c r="C61" s="45">
        <v>9.9476128027467331E-2</v>
      </c>
      <c r="D61" s="45">
        <v>0.11333144760960315</v>
      </c>
      <c r="E61" s="45">
        <v>4.5804050776835407E-2</v>
      </c>
      <c r="F61" s="45">
        <v>1.2422855040741962E-2</v>
      </c>
      <c r="G61" s="45">
        <v>3.925626118386899E-4</v>
      </c>
      <c r="H61" s="45">
        <v>0.1286194130029355</v>
      </c>
      <c r="I61" s="45">
        <v>4.7552334539077035E-2</v>
      </c>
      <c r="J61" s="45">
        <v>0.30274079050782687</v>
      </c>
      <c r="K61" s="46">
        <v>1.5682746966958643E-2</v>
      </c>
      <c r="M61" s="18" t="str">
        <f t="shared" si="0"/>
        <v>TRUMPET</v>
      </c>
      <c r="N61" s="17" t="b">
        <f t="shared" si="1"/>
        <v>1</v>
      </c>
      <c r="U61" s="18" t="str">
        <f t="shared" si="2"/>
        <v>TRUMPET</v>
      </c>
      <c r="V61" s="18">
        <f t="shared" si="3"/>
        <v>3.925626118386899E-4</v>
      </c>
      <c r="W61" s="18">
        <f t="shared" si="4"/>
        <v>1.2030292428903272E-2</v>
      </c>
    </row>
    <row r="62" spans="1:23" x14ac:dyDescent="0.25">
      <c r="A62" s="12" t="s">
        <v>66</v>
      </c>
      <c r="B62" s="44">
        <v>0.15133334505440296</v>
      </c>
      <c r="C62" s="45">
        <v>9.909557903586097E-2</v>
      </c>
      <c r="D62" s="45">
        <v>0.11319717164178542</v>
      </c>
      <c r="E62" s="45">
        <v>4.8363230219008867E-2</v>
      </c>
      <c r="F62" s="45">
        <v>1.4570371329442541E-2</v>
      </c>
      <c r="G62" s="45">
        <v>2.4680457009002427E-3</v>
      </c>
      <c r="H62" s="45">
        <v>0.13023024543206604</v>
      </c>
      <c r="I62" s="45">
        <v>5.3630894405214916E-2</v>
      </c>
      <c r="J62" s="45">
        <v>0.30364520268373846</v>
      </c>
      <c r="K62" s="46">
        <v>1.743219435662112E-2</v>
      </c>
      <c r="M62" s="18" t="str">
        <f t="shared" si="0"/>
        <v>TRUMPET</v>
      </c>
      <c r="N62" s="17" t="b">
        <f t="shared" si="1"/>
        <v>1</v>
      </c>
      <c r="U62" s="18" t="str">
        <f t="shared" si="2"/>
        <v>TRUMPET</v>
      </c>
      <c r="V62" s="18">
        <f t="shared" si="3"/>
        <v>2.4680457009002427E-3</v>
      </c>
      <c r="W62" s="18">
        <f t="shared" si="4"/>
        <v>1.2102325628542299E-2</v>
      </c>
    </row>
    <row r="63" spans="1:23" x14ac:dyDescent="0.25">
      <c r="A63" s="12" t="s">
        <v>66</v>
      </c>
      <c r="B63" s="44">
        <v>0.15347749338980265</v>
      </c>
      <c r="C63" s="45">
        <v>0.1021143407418714</v>
      </c>
      <c r="D63" s="45">
        <v>0.10972369905544002</v>
      </c>
      <c r="E63" s="45">
        <v>4.6448800639131024E-2</v>
      </c>
      <c r="F63" s="45">
        <v>1.4858300365348034E-2</v>
      </c>
      <c r="G63" s="45">
        <v>1.1486016420482817E-3</v>
      </c>
      <c r="H63" s="45">
        <v>0.1330770717401627</v>
      </c>
      <c r="I63" s="45">
        <v>4.9900861277281564E-2</v>
      </c>
      <c r="J63" s="45">
        <v>0.30692314891296774</v>
      </c>
      <c r="K63" s="46">
        <v>1.8643896108133842E-2</v>
      </c>
      <c r="M63" s="18" t="str">
        <f t="shared" si="0"/>
        <v>TRUMPET</v>
      </c>
      <c r="N63" s="17" t="b">
        <f t="shared" si="1"/>
        <v>1</v>
      </c>
      <c r="U63" s="18" t="str">
        <f t="shared" si="2"/>
        <v>TRUMPET</v>
      </c>
      <c r="V63" s="18">
        <f t="shared" si="3"/>
        <v>1.1486016420482817E-3</v>
      </c>
      <c r="W63" s="18">
        <f t="shared" si="4"/>
        <v>1.3709698723299753E-2</v>
      </c>
    </row>
    <row r="64" spans="1:23" ht="15.75" thickBot="1" x14ac:dyDescent="0.3">
      <c r="A64" s="12" t="s">
        <v>66</v>
      </c>
      <c r="B64" s="44">
        <v>0.1628857522315974</v>
      </c>
      <c r="C64" s="45">
        <v>0.11197443823653934</v>
      </c>
      <c r="D64" s="45">
        <v>0.11050202907294807</v>
      </c>
      <c r="E64" s="45">
        <v>4.770905178737201E-2</v>
      </c>
      <c r="F64" s="45">
        <v>1.5902455071272296E-2</v>
      </c>
      <c r="G64" s="45">
        <v>3.9584979669317899E-3</v>
      </c>
      <c r="H64" s="45">
        <v>0.14668871244883516</v>
      </c>
      <c r="I64" s="45">
        <v>5.6760903638232045E-2</v>
      </c>
      <c r="J64" s="45">
        <v>0.3241683293441826</v>
      </c>
      <c r="K64" s="46">
        <v>2.0878005341907008E-2</v>
      </c>
      <c r="M64" s="18" t="str">
        <f t="shared" si="0"/>
        <v>TRUMPET</v>
      </c>
      <c r="N64" s="17" t="b">
        <f t="shared" si="1"/>
        <v>1</v>
      </c>
      <c r="U64" s="18" t="str">
        <f t="shared" si="2"/>
        <v>TRUMPET</v>
      </c>
      <c r="V64" s="18">
        <f t="shared" si="3"/>
        <v>3.9584979669317899E-3</v>
      </c>
      <c r="W64" s="18">
        <f t="shared" si="4"/>
        <v>1.1943957104340507E-2</v>
      </c>
    </row>
    <row r="65" spans="1:23" ht="15.75" thickBot="1" x14ac:dyDescent="0.3">
      <c r="A65" s="13" t="s">
        <v>66</v>
      </c>
      <c r="B65" s="47">
        <v>0.16514077057272653</v>
      </c>
      <c r="C65" s="48">
        <v>0.11568096501379874</v>
      </c>
      <c r="D65" s="48">
        <v>9.3780035177403936E-2</v>
      </c>
      <c r="E65" s="48">
        <v>4.0368876322684259E-2</v>
      </c>
      <c r="F65" s="48">
        <v>1.5279822216670721E-2</v>
      </c>
      <c r="G65" s="48">
        <v>4.2612251776848256E-3</v>
      </c>
      <c r="H65" s="48">
        <v>0.1522722346380056</v>
      </c>
      <c r="I65" s="48">
        <v>5.1972173281683666E-2</v>
      </c>
      <c r="J65" s="48">
        <v>0.33233375646206181</v>
      </c>
      <c r="K65" s="49">
        <v>1.7347779127608993E-2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TRUMPET</v>
      </c>
      <c r="V65" s="19">
        <f t="shared" si="3"/>
        <v>4.2612251776848256E-3</v>
      </c>
      <c r="W65" s="19">
        <f t="shared" si="4"/>
        <v>1.1018597038985896E-2</v>
      </c>
    </row>
    <row r="66" spans="1:23" x14ac:dyDescent="0.25">
      <c r="A66" s="11" t="s">
        <v>67</v>
      </c>
      <c r="B66" s="41">
        <v>3.9626734981942857E-2</v>
      </c>
      <c r="C66" s="42">
        <v>7.7665614706400043E-3</v>
      </c>
      <c r="D66" s="42">
        <v>0.14608008016832974</v>
      </c>
      <c r="E66" s="42">
        <v>7.4028598519064584E-2</v>
      </c>
      <c r="F66" s="42">
        <v>1.7829633185786703E-2</v>
      </c>
      <c r="G66" s="42">
        <v>1.2415987053625545E-2</v>
      </c>
      <c r="H66" s="42">
        <v>3.8267698894523805E-3</v>
      </c>
      <c r="I66" s="42">
        <v>5.9761029640895073E-2</v>
      </c>
      <c r="J66" s="42">
        <v>0.10241651784266068</v>
      </c>
      <c r="K66" s="43">
        <v>6.1211835958340371E-3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3.8267698894523805E-3</v>
      </c>
      <c r="W66" s="16">
        <f t="shared" si="4"/>
        <v>2.2944137063816566E-3</v>
      </c>
    </row>
    <row r="67" spans="1:23" x14ac:dyDescent="0.25">
      <c r="A67" s="12" t="s">
        <v>67</v>
      </c>
      <c r="B67" s="44">
        <v>2.1405600407087888E-2</v>
      </c>
      <c r="C67" s="45">
        <v>1.5344205456830157E-2</v>
      </c>
      <c r="D67" s="45">
        <v>0.14323701978504333</v>
      </c>
      <c r="E67" s="45">
        <v>7.2743223841962343E-2</v>
      </c>
      <c r="F67" s="45">
        <v>1.788080503472568E-2</v>
      </c>
      <c r="G67" s="45">
        <v>1.0578311795283402E-2</v>
      </c>
      <c r="H67" s="45">
        <v>6.0186100142949617E-3</v>
      </c>
      <c r="I67" s="45">
        <v>5.2253613818480649E-2</v>
      </c>
      <c r="J67" s="45">
        <v>9.4642911661898615E-2</v>
      </c>
      <c r="K67" s="46">
        <v>6.5609611852762983E-3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6.0186100142949617E-3</v>
      </c>
      <c r="W67" s="18">
        <f t="shared" si="4"/>
        <v>5.4235117098133667E-4</v>
      </c>
    </row>
    <row r="68" spans="1:23" x14ac:dyDescent="0.25">
      <c r="A68" s="12" t="s">
        <v>67</v>
      </c>
      <c r="B68" s="44">
        <v>4.9972522572874517E-2</v>
      </c>
      <c r="C68" s="45">
        <v>2.7185901285443348E-3</v>
      </c>
      <c r="D68" s="45">
        <v>0.14284097572263316</v>
      </c>
      <c r="E68" s="45">
        <v>7.1778336927132258E-2</v>
      </c>
      <c r="F68" s="45">
        <v>2.0099185593178741E-2</v>
      </c>
      <c r="G68" s="45">
        <v>1.0662727572367151E-2</v>
      </c>
      <c r="H68" s="45">
        <v>1.030895462139203E-2</v>
      </c>
      <c r="I68" s="45">
        <v>6.2165413545089775E-2</v>
      </c>
      <c r="J68" s="45">
        <v>0.11902110684639716</v>
      </c>
      <c r="K68" s="46">
        <v>1.1834642292506872E-2</v>
      </c>
      <c r="M68" s="18" t="str">
        <f t="shared" si="0"/>
        <v>MISSISSIPPI</v>
      </c>
      <c r="N68" s="17" t="b">
        <f t="shared" si="1"/>
        <v>0</v>
      </c>
      <c r="U68" s="18" t="str">
        <f t="shared" si="2"/>
        <v>MISSISSIPPI</v>
      </c>
      <c r="V68" s="18">
        <f t="shared" si="3"/>
        <v>2.7185901285443348E-3</v>
      </c>
      <c r="W68" s="18">
        <f t="shared" si="4"/>
        <v>7.5903644928476954E-3</v>
      </c>
    </row>
    <row r="69" spans="1:23" x14ac:dyDescent="0.25">
      <c r="A69" s="12" t="s">
        <v>67</v>
      </c>
      <c r="B69" s="44">
        <v>4.2033740467215114E-2</v>
      </c>
      <c r="C69" s="45">
        <v>4.5274112327596816E-3</v>
      </c>
      <c r="D69" s="45">
        <v>0.13977588407638003</v>
      </c>
      <c r="E69" s="45">
        <v>6.972247116745392E-2</v>
      </c>
      <c r="F69" s="45">
        <v>1.8164299033860097E-2</v>
      </c>
      <c r="G69" s="45">
        <v>1.0269273693564646E-2</v>
      </c>
      <c r="H69" s="45">
        <v>2.8866129297264731E-3</v>
      </c>
      <c r="I69" s="45">
        <v>6.1151169732602616E-2</v>
      </c>
      <c r="J69" s="45">
        <v>0.11040575122036431</v>
      </c>
      <c r="K69" s="46">
        <v>8.8371523568314611E-3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2.8866129297264731E-3</v>
      </c>
      <c r="W69" s="18">
        <f t="shared" si="4"/>
        <v>1.6407983030332085E-3</v>
      </c>
    </row>
    <row r="70" spans="1:23" x14ac:dyDescent="0.25">
      <c r="A70" s="12" t="s">
        <v>67</v>
      </c>
      <c r="B70" s="44">
        <v>3.9593996458420766E-3</v>
      </c>
      <c r="C70" s="45">
        <v>4.8589838110584566E-2</v>
      </c>
      <c r="D70" s="45">
        <v>0.15593119371757141</v>
      </c>
      <c r="E70" s="45">
        <v>8.293910031104583E-2</v>
      </c>
      <c r="F70" s="45">
        <v>1.6169634377327852E-2</v>
      </c>
      <c r="G70" s="45">
        <v>2.0072852436277329E-2</v>
      </c>
      <c r="H70" s="45">
        <v>4.4750793519008236E-2</v>
      </c>
      <c r="I70" s="45">
        <v>6.5498497176445208E-2</v>
      </c>
      <c r="J70" s="45">
        <v>4.1953221466245527E-2</v>
      </c>
      <c r="K70" s="46">
        <v>4.2204042223378813E-4</v>
      </c>
      <c r="M70" s="18" t="str">
        <f t="shared" ref="M70:M105" si="5">INDEX($B$5:$K$5,MATCH(MIN($B70:$K70),$B70:$K70,0))</f>
        <v>ANTONIA</v>
      </c>
      <c r="N70" s="17" t="b">
        <f t="shared" ref="N70:N105" si="6">$M70 = $A70</f>
        <v>0</v>
      </c>
      <c r="U70" s="18" t="str">
        <f t="shared" ref="U70:U105" si="7">INDEX($B$5:$K$5,MATCH(MIN($B70:$K70),$B70:$K70,0))</f>
        <v>ANTONIA</v>
      </c>
      <c r="V70" s="18">
        <f t="shared" si="3"/>
        <v>4.2204042223378813E-4</v>
      </c>
      <c r="W70" s="18">
        <f t="shared" si="4"/>
        <v>3.5373592236082885E-3</v>
      </c>
    </row>
    <row r="71" spans="1:23" x14ac:dyDescent="0.25">
      <c r="A71" s="12" t="s">
        <v>67</v>
      </c>
      <c r="B71" s="44">
        <v>1.6508394485098526E-2</v>
      </c>
      <c r="C71" s="45">
        <v>5.5528234413140393E-2</v>
      </c>
      <c r="D71" s="45">
        <v>0.15749281364583712</v>
      </c>
      <c r="E71" s="45">
        <v>8.4330789318390525E-2</v>
      </c>
      <c r="F71" s="45">
        <v>1.7981827874389726E-2</v>
      </c>
      <c r="G71" s="45">
        <v>1.542394958870788E-2</v>
      </c>
      <c r="H71" s="45">
        <v>5.1262945187555281E-2</v>
      </c>
      <c r="I71" s="45">
        <v>5.8421069252317243E-2</v>
      </c>
      <c r="J71" s="45">
        <v>2.6578517036873361E-2</v>
      </c>
      <c r="K71" s="46">
        <v>2.7532933058810327E-3</v>
      </c>
      <c r="M71" s="18" t="str">
        <f t="shared" si="5"/>
        <v>ANTONIA</v>
      </c>
      <c r="N71" s="17" t="b">
        <f t="shared" si="6"/>
        <v>0</v>
      </c>
      <c r="U71" s="18" t="str">
        <f t="shared" si="7"/>
        <v>ANTONIA</v>
      </c>
      <c r="V71" s="18">
        <f t="shared" ref="V71:V105" si="8">MIN(B71:K71)</f>
        <v>2.7532933058810327E-3</v>
      </c>
      <c r="W71" s="18">
        <f t="shared" ref="W71:W105" si="9">SMALL(B71:K71,2)-V71</f>
        <v>1.2670656282826848E-2</v>
      </c>
    </row>
    <row r="72" spans="1:23" x14ac:dyDescent="0.25">
      <c r="A72" s="12" t="s">
        <v>67</v>
      </c>
      <c r="B72" s="44">
        <v>3.6180991729474171E-2</v>
      </c>
      <c r="C72" s="45">
        <v>9.152478562359817E-3</v>
      </c>
      <c r="D72" s="45">
        <v>0.14006038486869474</v>
      </c>
      <c r="E72" s="45">
        <v>6.9679557430366024E-2</v>
      </c>
      <c r="F72" s="45">
        <v>1.985731858070254E-2</v>
      </c>
      <c r="G72" s="45">
        <v>1.183988431519864E-2</v>
      </c>
      <c r="H72" s="45">
        <v>4.5192270497518283E-4</v>
      </c>
      <c r="I72" s="45">
        <v>6.1443824396762152E-2</v>
      </c>
      <c r="J72" s="45">
        <v>0.10457866100985144</v>
      </c>
      <c r="K72" s="46">
        <v>8.453657362176889E-3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4.5192270497518283E-4</v>
      </c>
      <c r="W72" s="18">
        <f t="shared" si="9"/>
        <v>8.0017346572017062E-3</v>
      </c>
    </row>
    <row r="73" spans="1:23" x14ac:dyDescent="0.25">
      <c r="A73" s="12" t="s">
        <v>67</v>
      </c>
      <c r="B73" s="44">
        <v>1.1867462089258207E-2</v>
      </c>
      <c r="C73" s="45">
        <v>2.6212619516243735E-2</v>
      </c>
      <c r="D73" s="45">
        <v>0.14205296356717537</v>
      </c>
      <c r="E73" s="45">
        <v>7.2474402549557532E-2</v>
      </c>
      <c r="F73" s="45">
        <v>1.576738180910417E-2</v>
      </c>
      <c r="G73" s="45">
        <v>1.0299993094593125E-2</v>
      </c>
      <c r="H73" s="45">
        <v>1.724386129163788E-2</v>
      </c>
      <c r="I73" s="45">
        <v>5.3612562026659094E-2</v>
      </c>
      <c r="J73" s="45">
        <v>8.0580652522074359E-2</v>
      </c>
      <c r="K73" s="46">
        <v>3.8189090321763125E-3</v>
      </c>
      <c r="M73" s="18" t="str">
        <f t="shared" si="5"/>
        <v>ANTONIA</v>
      </c>
      <c r="N73" s="17" t="b">
        <f t="shared" si="6"/>
        <v>0</v>
      </c>
      <c r="U73" s="18" t="str">
        <f t="shared" si="7"/>
        <v>ANTONIA</v>
      </c>
      <c r="V73" s="18">
        <f t="shared" si="8"/>
        <v>3.8189090321763125E-3</v>
      </c>
      <c r="W73" s="18">
        <f t="shared" si="9"/>
        <v>6.4810840624168128E-3</v>
      </c>
    </row>
    <row r="74" spans="1:23" ht="15.75" thickBot="1" x14ac:dyDescent="0.3">
      <c r="A74" s="12" t="s">
        <v>67</v>
      </c>
      <c r="B74" s="44">
        <v>3.3642007467481111E-2</v>
      </c>
      <c r="C74" s="45">
        <v>1.1071766281726819E-2</v>
      </c>
      <c r="D74" s="45">
        <v>0.14027938765769335</v>
      </c>
      <c r="E74" s="45">
        <v>6.9034002026157781E-2</v>
      </c>
      <c r="F74" s="45">
        <v>1.4890040800673118E-2</v>
      </c>
      <c r="G74" s="45">
        <v>1.0351141609090744E-2</v>
      </c>
      <c r="H74" s="45">
        <v>3.7557207967345296E-3</v>
      </c>
      <c r="I74" s="45">
        <v>5.4888204327883966E-2</v>
      </c>
      <c r="J74" s="45">
        <v>0.10351178046289342</v>
      </c>
      <c r="K74" s="46">
        <v>2.3488085307839107E-3</v>
      </c>
      <c r="M74" s="18" t="str">
        <f t="shared" si="5"/>
        <v>ANTONIA</v>
      </c>
      <c r="N74" s="17" t="b">
        <f t="shared" si="6"/>
        <v>0</v>
      </c>
      <c r="U74" s="18" t="str">
        <f t="shared" si="7"/>
        <v>ANTONIA</v>
      </c>
      <c r="V74" s="18">
        <f t="shared" si="8"/>
        <v>2.3488085307839107E-3</v>
      </c>
      <c r="W74" s="18">
        <f t="shared" si="9"/>
        <v>1.4069122659506189E-3</v>
      </c>
    </row>
    <row r="75" spans="1:23" ht="15.75" thickBot="1" x14ac:dyDescent="0.3">
      <c r="A75" s="13" t="s">
        <v>67</v>
      </c>
      <c r="B75" s="47">
        <v>2.6921354096350408E-2</v>
      </c>
      <c r="C75" s="48">
        <v>1.5975805499964413E-2</v>
      </c>
      <c r="D75" s="48">
        <v>0.13754265702992527</v>
      </c>
      <c r="E75" s="48">
        <v>6.7428162707429379E-2</v>
      </c>
      <c r="F75" s="48">
        <v>1.6146207194187759E-2</v>
      </c>
      <c r="G75" s="48">
        <v>1.0915629932479326E-2</v>
      </c>
      <c r="H75" s="48">
        <v>6.6497023226142205E-3</v>
      </c>
      <c r="I75" s="48">
        <v>5.6394905684364484E-2</v>
      </c>
      <c r="J75" s="48">
        <v>9.7609555237961887E-2</v>
      </c>
      <c r="K75" s="49">
        <v>2.6050833983339988E-3</v>
      </c>
      <c r="M75" s="19" t="str">
        <f t="shared" si="5"/>
        <v>ANTONIA</v>
      </c>
      <c r="N75" s="21" t="b">
        <f t="shared" si="6"/>
        <v>0</v>
      </c>
      <c r="O75" s="30">
        <f>COUNTIF($N66:$N75,TRUE)/(10 - COUNTIF($N66:$N75,"#N/A"))</f>
        <v>0.4</v>
      </c>
      <c r="U75" s="19" t="str">
        <f t="shared" si="7"/>
        <v>ANTONIA</v>
      </c>
      <c r="V75" s="19">
        <f t="shared" si="8"/>
        <v>2.6050833983339988E-3</v>
      </c>
      <c r="W75" s="19">
        <f t="shared" si="9"/>
        <v>4.0446189242802216E-3</v>
      </c>
    </row>
    <row r="76" spans="1:23" x14ac:dyDescent="0.25">
      <c r="A76" s="11" t="s">
        <v>68</v>
      </c>
      <c r="B76" s="41">
        <v>0.11928416333681752</v>
      </c>
      <c r="C76" s="42">
        <v>9.1525309896614324E-2</v>
      </c>
      <c r="D76" s="42">
        <v>0.11038855695597756</v>
      </c>
      <c r="E76" s="42">
        <v>5.006788989330644E-2</v>
      </c>
      <c r="F76" s="42">
        <v>9.3856110132745849E-3</v>
      </c>
      <c r="G76" s="42">
        <v>2.3770826885889454E-3</v>
      </c>
      <c r="H76" s="42">
        <v>0.11889968559494699</v>
      </c>
      <c r="I76" s="42">
        <v>1.3734804343918758E-2</v>
      </c>
      <c r="J76" s="42">
        <v>0.28458355132449265</v>
      </c>
      <c r="K76" s="43">
        <v>9.5612827782263904E-3</v>
      </c>
      <c r="M76" s="16" t="str">
        <f t="shared" si="5"/>
        <v>TRUMPET</v>
      </c>
      <c r="N76" s="20" t="b">
        <f t="shared" si="6"/>
        <v>0</v>
      </c>
      <c r="U76" s="16" t="str">
        <f t="shared" si="7"/>
        <v>TRUMPET</v>
      </c>
      <c r="V76" s="16">
        <f t="shared" si="8"/>
        <v>2.3770826885889454E-3</v>
      </c>
      <c r="W76" s="16">
        <f t="shared" si="9"/>
        <v>7.0085283246856395E-3</v>
      </c>
    </row>
    <row r="77" spans="1:23" x14ac:dyDescent="0.25">
      <c r="A77" s="12" t="s">
        <v>68</v>
      </c>
      <c r="B77" s="44">
        <v>0.13306473381489772</v>
      </c>
      <c r="C77" s="45">
        <v>0.10102347501341261</v>
      </c>
      <c r="D77" s="45">
        <v>0.10960417024696434</v>
      </c>
      <c r="E77" s="45">
        <v>5.0290504445534817E-2</v>
      </c>
      <c r="F77" s="45">
        <v>1.0899916894341742E-2</v>
      </c>
      <c r="G77" s="45">
        <v>3.0193004047825225E-3</v>
      </c>
      <c r="H77" s="45">
        <v>0.13142783431535221</v>
      </c>
      <c r="I77" s="45">
        <v>1.8999450714960203E-2</v>
      </c>
      <c r="J77" s="45">
        <v>0.30086161566630876</v>
      </c>
      <c r="K77" s="46">
        <v>1.3778143342074861E-2</v>
      </c>
      <c r="M77" s="18" t="str">
        <f t="shared" si="5"/>
        <v>TRUMPET</v>
      </c>
      <c r="N77" s="17" t="b">
        <f t="shared" si="6"/>
        <v>0</v>
      </c>
      <c r="U77" s="18" t="str">
        <f t="shared" si="7"/>
        <v>TRUMPET</v>
      </c>
      <c r="V77" s="18">
        <f t="shared" si="8"/>
        <v>3.0193004047825225E-3</v>
      </c>
      <c r="W77" s="18">
        <f t="shared" si="9"/>
        <v>7.8806164895592196E-3</v>
      </c>
    </row>
    <row r="78" spans="1:23" x14ac:dyDescent="0.25">
      <c r="A78" s="12" t="s">
        <v>68</v>
      </c>
      <c r="B78" s="44">
        <v>0.12890941939638495</v>
      </c>
      <c r="C78" s="45">
        <v>9.645917190104647E-2</v>
      </c>
      <c r="D78" s="45">
        <v>0.10229534342367251</v>
      </c>
      <c r="E78" s="45">
        <v>4.5150643718167488E-2</v>
      </c>
      <c r="F78" s="45">
        <v>1.058626390699987E-2</v>
      </c>
      <c r="G78" s="45">
        <v>2.6330395440838997E-3</v>
      </c>
      <c r="H78" s="45">
        <v>0.12811552002475043</v>
      </c>
      <c r="I78" s="45">
        <v>2.4040116719712887E-2</v>
      </c>
      <c r="J78" s="45">
        <v>0.29928622209154487</v>
      </c>
      <c r="K78" s="46">
        <v>1.1250284556600001E-2</v>
      </c>
      <c r="M78" s="18" t="str">
        <f t="shared" si="5"/>
        <v>TRUMPET</v>
      </c>
      <c r="N78" s="17" t="b">
        <f t="shared" si="6"/>
        <v>0</v>
      </c>
      <c r="U78" s="18" t="str">
        <f t="shared" si="7"/>
        <v>TRUMPET</v>
      </c>
      <c r="V78" s="18">
        <f t="shared" si="8"/>
        <v>2.6330395440838997E-3</v>
      </c>
      <c r="W78" s="18">
        <f t="shared" si="9"/>
        <v>7.9532243629159699E-3</v>
      </c>
    </row>
    <row r="79" spans="1:23" x14ac:dyDescent="0.25">
      <c r="A79" s="12" t="s">
        <v>68</v>
      </c>
      <c r="B79" s="44">
        <v>0.13522354427876052</v>
      </c>
      <c r="C79" s="45">
        <v>9.8489224072462564E-2</v>
      </c>
      <c r="D79" s="45">
        <v>0.11638127007971827</v>
      </c>
      <c r="E79" s="45">
        <v>5.3957917730594308E-2</v>
      </c>
      <c r="F79" s="45">
        <v>1.0578528020704761E-2</v>
      </c>
      <c r="G79" s="45">
        <v>3.6004771261399782E-3</v>
      </c>
      <c r="H79" s="45">
        <v>0.13109123867874645</v>
      </c>
      <c r="I79" s="45">
        <v>3.0529883396732863E-2</v>
      </c>
      <c r="J79" s="45">
        <v>0.2989594699904532</v>
      </c>
      <c r="K79" s="46">
        <v>1.6049279579174375E-2</v>
      </c>
      <c r="M79" s="18" t="str">
        <f t="shared" si="5"/>
        <v>TRUMPET</v>
      </c>
      <c r="N79" s="17" t="b">
        <f t="shared" si="6"/>
        <v>0</v>
      </c>
      <c r="U79" s="18" t="str">
        <f t="shared" si="7"/>
        <v>TRUMPET</v>
      </c>
      <c r="V79" s="18">
        <f t="shared" si="8"/>
        <v>3.6004771261399782E-3</v>
      </c>
      <c r="W79" s="18">
        <f t="shared" si="9"/>
        <v>6.9780508945647829E-3</v>
      </c>
    </row>
    <row r="80" spans="1:23" x14ac:dyDescent="0.25">
      <c r="A80" s="12" t="s">
        <v>68</v>
      </c>
      <c r="B80" s="44">
        <v>0.13457377290026565</v>
      </c>
      <c r="C80" s="45">
        <v>0.10147775531226448</v>
      </c>
      <c r="D80" s="45">
        <v>0.11348523701989817</v>
      </c>
      <c r="E80" s="45">
        <v>5.2220192261466437E-2</v>
      </c>
      <c r="F80" s="45">
        <v>5.1765172045063687E-3</v>
      </c>
      <c r="G80" s="45">
        <v>1.7645458735841626E-3</v>
      </c>
      <c r="H80" s="45">
        <v>0.1324250993207671</v>
      </c>
      <c r="I80" s="45">
        <v>1.6658249844684073E-2</v>
      </c>
      <c r="J80" s="45">
        <v>0.30588646097881517</v>
      </c>
      <c r="K80" s="46">
        <v>1.134993635856206E-2</v>
      </c>
      <c r="M80" s="18" t="str">
        <f t="shared" si="5"/>
        <v>TRUMPET</v>
      </c>
      <c r="N80" s="17" t="b">
        <f t="shared" si="6"/>
        <v>0</v>
      </c>
      <c r="U80" s="18" t="str">
        <f t="shared" si="7"/>
        <v>TRUMPET</v>
      </c>
      <c r="V80" s="18">
        <f t="shared" si="8"/>
        <v>1.7645458735841626E-3</v>
      </c>
      <c r="W80" s="18">
        <f t="shared" si="9"/>
        <v>3.4119713309222061E-3</v>
      </c>
    </row>
    <row r="81" spans="1:23" x14ac:dyDescent="0.25">
      <c r="A81" s="12" t="s">
        <v>68</v>
      </c>
      <c r="B81" s="44">
        <v>0.12508261040986712</v>
      </c>
      <c r="C81" s="45">
        <v>9.5679430850190594E-2</v>
      </c>
      <c r="D81" s="45">
        <v>0.11353949760566728</v>
      </c>
      <c r="E81" s="45">
        <v>5.1868305333202538E-2</v>
      </c>
      <c r="F81" s="45">
        <v>7.4538471125059069E-3</v>
      </c>
      <c r="G81" s="45">
        <v>1.1951840125229429E-4</v>
      </c>
      <c r="H81" s="45">
        <v>0.12382412788140061</v>
      </c>
      <c r="I81" s="45">
        <v>1.5754131517198552E-2</v>
      </c>
      <c r="J81" s="45">
        <v>0.29317563707499583</v>
      </c>
      <c r="K81" s="46">
        <v>1.1870812384293765E-2</v>
      </c>
      <c r="M81" s="18" t="str">
        <f t="shared" si="5"/>
        <v>TRUMPET</v>
      </c>
      <c r="N81" s="17" t="b">
        <f t="shared" si="6"/>
        <v>0</v>
      </c>
      <c r="U81" s="18" t="str">
        <f t="shared" si="7"/>
        <v>TRUMPET</v>
      </c>
      <c r="V81" s="18">
        <f t="shared" si="8"/>
        <v>1.1951840125229429E-4</v>
      </c>
      <c r="W81" s="18">
        <f t="shared" si="9"/>
        <v>7.3343287112536126E-3</v>
      </c>
    </row>
    <row r="82" spans="1:23" x14ac:dyDescent="0.25">
      <c r="A82" s="12" t="s">
        <v>68</v>
      </c>
      <c r="B82" s="44">
        <v>0.11760112518710585</v>
      </c>
      <c r="C82" s="45">
        <v>9.3218991709986834E-2</v>
      </c>
      <c r="D82" s="45">
        <v>0.10568049694609154</v>
      </c>
      <c r="E82" s="45">
        <v>4.6179261152723743E-2</v>
      </c>
      <c r="F82" s="45">
        <v>4.3617607530560196E-3</v>
      </c>
      <c r="G82" s="45">
        <v>2.8566110099101857E-3</v>
      </c>
      <c r="H82" s="45">
        <v>0.12105089702957327</v>
      </c>
      <c r="I82" s="45">
        <v>2.2294831394509135E-3</v>
      </c>
      <c r="J82" s="45">
        <v>0.29255068699233278</v>
      </c>
      <c r="K82" s="46">
        <v>6.4522508893263275E-3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2.2294831394509135E-3</v>
      </c>
      <c r="W82" s="18">
        <f t="shared" si="9"/>
        <v>6.2712787045927226E-4</v>
      </c>
    </row>
    <row r="83" spans="1:23" x14ac:dyDescent="0.25">
      <c r="A83" s="12" t="s">
        <v>68</v>
      </c>
      <c r="B83" s="44">
        <v>0.1245377083656455</v>
      </c>
      <c r="C83" s="45">
        <v>9.4869800709867405E-2</v>
      </c>
      <c r="D83" s="45">
        <v>0.10888675009313512</v>
      </c>
      <c r="E83" s="45">
        <v>4.9092351114558501E-2</v>
      </c>
      <c r="F83" s="45">
        <v>1.0874506605618561E-2</v>
      </c>
      <c r="G83" s="45">
        <v>3.0730985493238328E-3</v>
      </c>
      <c r="H83" s="45">
        <v>0.12401417308457541</v>
      </c>
      <c r="I83" s="45">
        <v>1.9307822189445295E-2</v>
      </c>
      <c r="J83" s="45">
        <v>0.29266227595535599</v>
      </c>
      <c r="K83" s="46">
        <v>1.1571975393731795E-2</v>
      </c>
      <c r="M83" s="18" t="str">
        <f t="shared" si="5"/>
        <v>TRUMPET</v>
      </c>
      <c r="N83" s="17" t="b">
        <f t="shared" si="6"/>
        <v>0</v>
      </c>
      <c r="U83" s="18" t="str">
        <f t="shared" si="7"/>
        <v>TRUMPET</v>
      </c>
      <c r="V83" s="18">
        <f t="shared" si="8"/>
        <v>3.0730985493238328E-3</v>
      </c>
      <c r="W83" s="18">
        <f t="shared" si="9"/>
        <v>7.8014080562947286E-3</v>
      </c>
    </row>
    <row r="84" spans="1:23" ht="15.75" thickBot="1" x14ac:dyDescent="0.3">
      <c r="A84" s="12" t="s">
        <v>68</v>
      </c>
      <c r="B84" s="44">
        <v>0.12957185025177576</v>
      </c>
      <c r="C84" s="45">
        <v>9.9612069715871152E-2</v>
      </c>
      <c r="D84" s="45">
        <v>0.10843816943180928</v>
      </c>
      <c r="E84" s="45">
        <v>4.8794936254110993E-2</v>
      </c>
      <c r="F84" s="45">
        <v>8.0334382016257894E-3</v>
      </c>
      <c r="G84" s="45">
        <v>3.9622836791309429E-4</v>
      </c>
      <c r="H84" s="45">
        <v>0.12961763562303913</v>
      </c>
      <c r="I84" s="45">
        <v>1.5601530610154082E-2</v>
      </c>
      <c r="J84" s="45">
        <v>0.30153726113729029</v>
      </c>
      <c r="K84" s="46">
        <v>1.0743230001408373E-2</v>
      </c>
      <c r="M84" s="18" t="str">
        <f t="shared" si="5"/>
        <v>TRUMPET</v>
      </c>
      <c r="N84" s="17" t="b">
        <f t="shared" si="6"/>
        <v>0</v>
      </c>
      <c r="U84" s="18" t="str">
        <f t="shared" si="7"/>
        <v>TRUMPET</v>
      </c>
      <c r="V84" s="18">
        <f t="shared" si="8"/>
        <v>3.9622836791309429E-4</v>
      </c>
      <c r="W84" s="18">
        <f t="shared" si="9"/>
        <v>7.6372098337126951E-3</v>
      </c>
    </row>
    <row r="85" spans="1:23" ht="15.75" thickBot="1" x14ac:dyDescent="0.3">
      <c r="A85" s="13" t="s">
        <v>68</v>
      </c>
      <c r="B85" s="47">
        <v>0.1179984308187742</v>
      </c>
      <c r="C85" s="48">
        <v>9.0515352392069676E-2</v>
      </c>
      <c r="D85" s="48">
        <v>0.10912473784611595</v>
      </c>
      <c r="E85" s="48">
        <v>4.7493384919293856E-2</v>
      </c>
      <c r="F85" s="48">
        <v>5.5089112921300268E-3</v>
      </c>
      <c r="G85" s="48">
        <v>7.3071661342566374E-4</v>
      </c>
      <c r="H85" s="48">
        <v>0.11931613479856415</v>
      </c>
      <c r="I85" s="48">
        <v>1.3213408944859728E-2</v>
      </c>
      <c r="J85" s="48">
        <v>0.28749800583692636</v>
      </c>
      <c r="K85" s="49">
        <v>5.85099439946625E-3</v>
      </c>
      <c r="M85" s="19" t="str">
        <f t="shared" si="5"/>
        <v>TRUMPET</v>
      </c>
      <c r="N85" s="21" t="b">
        <f t="shared" si="6"/>
        <v>0</v>
      </c>
      <c r="O85" s="30">
        <f>COUNTIF($N76:$N85,TRUE)/(10 - COUNTIF($N76:$N85,"#N/A"))</f>
        <v>0.1</v>
      </c>
      <c r="U85" s="19" t="str">
        <f t="shared" si="7"/>
        <v>TRUMPET</v>
      </c>
      <c r="V85" s="19">
        <f t="shared" si="8"/>
        <v>7.3071661342566374E-4</v>
      </c>
      <c r="W85" s="19">
        <f t="shared" si="9"/>
        <v>4.778194678704363E-3</v>
      </c>
    </row>
    <row r="86" spans="1:23" x14ac:dyDescent="0.25">
      <c r="A86" s="11" t="s">
        <v>69</v>
      </c>
      <c r="B86" s="41">
        <v>1.3999389115942423E-2</v>
      </c>
      <c r="C86" s="42">
        <v>5.0670147012934902E-2</v>
      </c>
      <c r="D86" s="42">
        <v>0.16242989199938199</v>
      </c>
      <c r="E86" s="42">
        <v>8.6868164369831982E-2</v>
      </c>
      <c r="F86" s="42">
        <v>2.0165620524343689E-2</v>
      </c>
      <c r="G86" s="42">
        <v>1.5840637801475731E-2</v>
      </c>
      <c r="H86" s="42">
        <v>5.1250491720565949E-2</v>
      </c>
      <c r="I86" s="42">
        <v>5.3758611326382356E-2</v>
      </c>
      <c r="J86" s="42">
        <v>2.794603804448792E-2</v>
      </c>
      <c r="K86" s="43">
        <v>1.2931637558164788E-3</v>
      </c>
      <c r="M86" s="16" t="str">
        <f t="shared" si="5"/>
        <v>ANTONIA</v>
      </c>
      <c r="N86" s="20" t="b">
        <f t="shared" si="6"/>
        <v>0</v>
      </c>
      <c r="U86" s="16" t="str">
        <f t="shared" si="7"/>
        <v>ANTONIA</v>
      </c>
      <c r="V86" s="16">
        <f t="shared" si="8"/>
        <v>1.2931637558164788E-3</v>
      </c>
      <c r="W86" s="16">
        <f t="shared" si="9"/>
        <v>1.2706225360125945E-2</v>
      </c>
    </row>
    <row r="87" spans="1:23" x14ac:dyDescent="0.25">
      <c r="A87" s="12" t="s">
        <v>69</v>
      </c>
      <c r="B87" s="44">
        <v>4.683321185010858E-3</v>
      </c>
      <c r="C87" s="45">
        <v>3.2669549927810904E-2</v>
      </c>
      <c r="D87" s="45">
        <v>0.1576932751197824</v>
      </c>
      <c r="E87" s="45">
        <v>8.1738029553768687E-2</v>
      </c>
      <c r="F87" s="45">
        <v>2.5881380970412295E-2</v>
      </c>
      <c r="G87" s="45">
        <v>1.7020498229534012E-2</v>
      </c>
      <c r="H87" s="45">
        <v>3.033926078910712E-2</v>
      </c>
      <c r="I87" s="45">
        <v>5.7403297215369888E-2</v>
      </c>
      <c r="J87" s="45">
        <v>5.2469716004424849E-2</v>
      </c>
      <c r="K87" s="46">
        <v>6.3996608787461884E-3</v>
      </c>
      <c r="M87" s="18" t="str">
        <f t="shared" si="5"/>
        <v>BANANAS</v>
      </c>
      <c r="N87" s="17" t="b">
        <f t="shared" si="6"/>
        <v>0</v>
      </c>
      <c r="U87" s="18" t="str">
        <f t="shared" si="7"/>
        <v>BANANAS</v>
      </c>
      <c r="V87" s="18">
        <f t="shared" si="8"/>
        <v>4.683321185010858E-3</v>
      </c>
      <c r="W87" s="18">
        <f t="shared" si="9"/>
        <v>1.7163396937353304E-3</v>
      </c>
    </row>
    <row r="88" spans="1:23" x14ac:dyDescent="0.25">
      <c r="A88" s="12" t="s">
        <v>69</v>
      </c>
      <c r="B88" s="44">
        <v>8.4682711218369566E-3</v>
      </c>
      <c r="C88" s="45">
        <v>4.238321656397756E-2</v>
      </c>
      <c r="D88" s="45">
        <v>0.15691161730799907</v>
      </c>
      <c r="E88" s="45">
        <v>8.2568780885993051E-2</v>
      </c>
      <c r="F88" s="45">
        <v>2.2883708666040233E-2</v>
      </c>
      <c r="G88" s="45">
        <v>1.2587504793532753E-2</v>
      </c>
      <c r="H88" s="45">
        <v>3.9113050805185456E-2</v>
      </c>
      <c r="I88" s="45">
        <v>5.4371999728914558E-2</v>
      </c>
      <c r="J88" s="45">
        <v>3.9891231489579793E-2</v>
      </c>
      <c r="K88" s="46">
        <v>6.9817971909174464E-3</v>
      </c>
      <c r="M88" s="18" t="str">
        <f t="shared" si="5"/>
        <v>ANTONIA</v>
      </c>
      <c r="N88" s="17" t="b">
        <f t="shared" si="6"/>
        <v>0</v>
      </c>
      <c r="U88" s="18" t="str">
        <f t="shared" si="7"/>
        <v>ANTONIA</v>
      </c>
      <c r="V88" s="18">
        <f t="shared" si="8"/>
        <v>6.9817971909174464E-3</v>
      </c>
      <c r="W88" s="18">
        <f t="shared" si="9"/>
        <v>1.4864739309195102E-3</v>
      </c>
    </row>
    <row r="89" spans="1:23" x14ac:dyDescent="0.25">
      <c r="A89" s="12" t="s">
        <v>69</v>
      </c>
      <c r="B89" s="44">
        <v>4.2098913848241187E-2</v>
      </c>
      <c r="C89" s="45">
        <v>6.4820041118737737E-2</v>
      </c>
      <c r="D89" s="45">
        <v>0.1645804803659475</v>
      </c>
      <c r="E89" s="45">
        <v>8.8718722525377686E-2</v>
      </c>
      <c r="F89" s="45">
        <v>2.6960967311921755E-2</v>
      </c>
      <c r="G89" s="45">
        <v>1.6367577333938732E-2</v>
      </c>
      <c r="H89" s="45">
        <v>5.9017100629510905E-2</v>
      </c>
      <c r="I89" s="45">
        <v>5.0668180855685786E-2</v>
      </c>
      <c r="J89" s="45">
        <v>1.2456616743310445E-3</v>
      </c>
      <c r="K89" s="46">
        <v>7.633345914283246E-3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1.2456616743310445E-3</v>
      </c>
      <c r="W89" s="18">
        <f t="shared" si="9"/>
        <v>6.3876842399522016E-3</v>
      </c>
    </row>
    <row r="90" spans="1:23" x14ac:dyDescent="0.25">
      <c r="A90" s="12" t="s">
        <v>69</v>
      </c>
      <c r="B90" s="44">
        <v>3.1639398371632516E-2</v>
      </c>
      <c r="C90" s="45">
        <v>7.7696034054517693E-3</v>
      </c>
      <c r="D90" s="45">
        <v>0.14604852241725588</v>
      </c>
      <c r="E90" s="45">
        <v>7.3465581274877484E-2</v>
      </c>
      <c r="F90" s="45">
        <v>2.3623099958610491E-2</v>
      </c>
      <c r="G90" s="45">
        <v>1.2418872867866526E-2</v>
      </c>
      <c r="H90" s="45">
        <v>1.2237983523322171E-4</v>
      </c>
      <c r="I90" s="45">
        <v>5.4650708586180152E-2</v>
      </c>
      <c r="J90" s="45">
        <v>9.9247910299955194E-2</v>
      </c>
      <c r="K90" s="46">
        <v>7.7912321603371554E-3</v>
      </c>
      <c r="M90" s="18" t="str">
        <f t="shared" si="5"/>
        <v>JASON</v>
      </c>
      <c r="N90" s="17" t="b">
        <f t="shared" si="6"/>
        <v>0</v>
      </c>
      <c r="U90" s="18" t="str">
        <f t="shared" si="7"/>
        <v>JASON</v>
      </c>
      <c r="V90" s="18">
        <f t="shared" si="8"/>
        <v>1.2237983523322171E-4</v>
      </c>
      <c r="W90" s="18">
        <f t="shared" si="9"/>
        <v>7.6472235702185476E-3</v>
      </c>
    </row>
    <row r="91" spans="1:23" x14ac:dyDescent="0.25">
      <c r="A91" s="12" t="s">
        <v>69</v>
      </c>
      <c r="B91" s="44">
        <v>1.2696908314740463E-2</v>
      </c>
      <c r="C91" s="45">
        <v>2.4497803497275455E-2</v>
      </c>
      <c r="D91" s="45">
        <v>0.14832701870539602</v>
      </c>
      <c r="E91" s="45">
        <v>7.5512121019019884E-2</v>
      </c>
      <c r="F91" s="45">
        <v>1.8237001398703809E-2</v>
      </c>
      <c r="G91" s="45">
        <v>1.1597335001442055E-2</v>
      </c>
      <c r="H91" s="45">
        <v>2.0090911414982981E-2</v>
      </c>
      <c r="I91" s="45">
        <v>5.0381764586092871E-2</v>
      </c>
      <c r="J91" s="45">
        <v>7.5185700598357719E-2</v>
      </c>
      <c r="K91" s="46">
        <v>2.7079449656040866E-3</v>
      </c>
      <c r="M91" s="18" t="str">
        <f t="shared" si="5"/>
        <v>ANTONIA</v>
      </c>
      <c r="N91" s="17" t="b">
        <f t="shared" si="6"/>
        <v>0</v>
      </c>
      <c r="U91" s="18" t="str">
        <f t="shared" si="7"/>
        <v>ANTONIA</v>
      </c>
      <c r="V91" s="18">
        <f t="shared" si="8"/>
        <v>2.7079449656040866E-3</v>
      </c>
      <c r="W91" s="18">
        <f t="shared" si="9"/>
        <v>8.8893900358379685E-3</v>
      </c>
    </row>
    <row r="92" spans="1:23" x14ac:dyDescent="0.25">
      <c r="A92" s="12" t="s">
        <v>69</v>
      </c>
      <c r="B92" s="44">
        <v>2.3755914439700293E-2</v>
      </c>
      <c r="C92" s="45">
        <v>1.7744060851674792E-2</v>
      </c>
      <c r="D92" s="45">
        <v>0.14931643185739615</v>
      </c>
      <c r="E92" s="45">
        <v>7.8019636383222693E-2</v>
      </c>
      <c r="F92" s="45">
        <v>2.4100182868018363E-2</v>
      </c>
      <c r="G92" s="45">
        <v>1.4270835455650457E-2</v>
      </c>
      <c r="H92" s="45">
        <v>1.0416395288493585E-2</v>
      </c>
      <c r="I92" s="45">
        <v>6.2474536664106239E-2</v>
      </c>
      <c r="J92" s="45">
        <v>8.4444516049766105E-2</v>
      </c>
      <c r="K92" s="46">
        <v>9.3410601091156592E-3</v>
      </c>
      <c r="M92" s="18" t="str">
        <f t="shared" si="5"/>
        <v>ANTONIA</v>
      </c>
      <c r="N92" s="17" t="b">
        <f t="shared" si="6"/>
        <v>0</v>
      </c>
      <c r="U92" s="18" t="str">
        <f t="shared" si="7"/>
        <v>ANTONIA</v>
      </c>
      <c r="V92" s="18">
        <f t="shared" si="8"/>
        <v>9.3410601091156592E-3</v>
      </c>
      <c r="W92" s="18">
        <f t="shared" si="9"/>
        <v>1.0753351793779259E-3</v>
      </c>
    </row>
    <row r="93" spans="1:23" x14ac:dyDescent="0.25">
      <c r="A93" s="12" t="s">
        <v>69</v>
      </c>
      <c r="B93" s="44">
        <v>1.9590713228162943E-2</v>
      </c>
      <c r="C93" s="45">
        <v>5.1985868063453761E-2</v>
      </c>
      <c r="D93" s="45">
        <v>0.16419332417516572</v>
      </c>
      <c r="E93" s="45">
        <v>8.7909910254351339E-2</v>
      </c>
      <c r="F93" s="45">
        <v>2.6880625096345014E-2</v>
      </c>
      <c r="G93" s="45">
        <v>1.7896343584897896E-2</v>
      </c>
      <c r="H93" s="45">
        <v>5.0202936005553173E-2</v>
      </c>
      <c r="I93" s="45">
        <v>5.8672219204428624E-2</v>
      </c>
      <c r="J93" s="45">
        <v>1.9191112650688347E-2</v>
      </c>
      <c r="K93" s="46">
        <v>7.191187603323837E-3</v>
      </c>
      <c r="M93" s="18" t="str">
        <f t="shared" si="5"/>
        <v>ANTONIA</v>
      </c>
      <c r="N93" s="17" t="b">
        <f t="shared" si="6"/>
        <v>0</v>
      </c>
      <c r="U93" s="18" t="str">
        <f t="shared" si="7"/>
        <v>ANTONIA</v>
      </c>
      <c r="V93" s="18">
        <f t="shared" si="8"/>
        <v>7.191187603323837E-3</v>
      </c>
      <c r="W93" s="18">
        <f t="shared" si="9"/>
        <v>1.0705155981574059E-2</v>
      </c>
    </row>
    <row r="94" spans="1:23" ht="15.75" thickBot="1" x14ac:dyDescent="0.3">
      <c r="A94" s="12" t="s">
        <v>69</v>
      </c>
      <c r="B94" s="44">
        <v>5.2412018667757354E-3</v>
      </c>
      <c r="C94" s="45">
        <v>2.7156618366658947E-2</v>
      </c>
      <c r="D94" s="45">
        <v>0.1577078404178282</v>
      </c>
      <c r="E94" s="45">
        <v>8.3735303377299508E-2</v>
      </c>
      <c r="F94" s="45">
        <v>2.8827645573319571E-2</v>
      </c>
      <c r="G94" s="45">
        <v>1.1841368616491356E-2</v>
      </c>
      <c r="H94" s="45">
        <v>2.0116730678508582E-2</v>
      </c>
      <c r="I94" s="45">
        <v>5.612250104359761E-2</v>
      </c>
      <c r="J94" s="45">
        <v>5.9836481747106707E-2</v>
      </c>
      <c r="K94" s="46">
        <v>1.4853763260728139E-2</v>
      </c>
      <c r="M94" s="18" t="str">
        <f t="shared" si="5"/>
        <v>BANANAS</v>
      </c>
      <c r="N94" s="17" t="b">
        <f t="shared" si="6"/>
        <v>0</v>
      </c>
      <c r="U94" s="18" t="str">
        <f t="shared" si="7"/>
        <v>BANANAS</v>
      </c>
      <c r="V94" s="18">
        <f t="shared" si="8"/>
        <v>5.2412018667757354E-3</v>
      </c>
      <c r="W94" s="18">
        <f t="shared" si="9"/>
        <v>6.6001667497156205E-3</v>
      </c>
    </row>
    <row r="95" spans="1:23" ht="15.75" thickBot="1" x14ac:dyDescent="0.3">
      <c r="A95" s="13" t="s">
        <v>69</v>
      </c>
      <c r="B95" s="47">
        <v>2.5261302545074582E-2</v>
      </c>
      <c r="C95" s="48">
        <v>5.5112364634824079E-2</v>
      </c>
      <c r="D95" s="48">
        <v>0.15347793749329539</v>
      </c>
      <c r="E95" s="48">
        <v>7.991504203192186E-2</v>
      </c>
      <c r="F95" s="48">
        <v>1.9309559421591266E-2</v>
      </c>
      <c r="G95" s="48">
        <v>1.4680181500363904E-2</v>
      </c>
      <c r="H95" s="48">
        <v>5.0579487314213245E-2</v>
      </c>
      <c r="I95" s="48">
        <v>4.7210406293935372E-2</v>
      </c>
      <c r="J95" s="48">
        <v>2.7459415100188456E-2</v>
      </c>
      <c r="K95" s="49">
        <v>2.3993318493344407E-3</v>
      </c>
      <c r="M95" s="19" t="str">
        <f t="shared" si="5"/>
        <v>ANTONIA</v>
      </c>
      <c r="N95" s="21" t="b">
        <f t="shared" si="6"/>
        <v>0</v>
      </c>
      <c r="O95" s="30">
        <f>COUNTIF($N86:$N95,TRUE)/(10 - COUNTIF($N86:$N95,"#N/A"))</f>
        <v>0.1</v>
      </c>
      <c r="U95" s="19" t="str">
        <f t="shared" si="7"/>
        <v>ANTONIA</v>
      </c>
      <c r="V95" s="19">
        <f t="shared" si="8"/>
        <v>2.3993318493344407E-3</v>
      </c>
      <c r="W95" s="19">
        <f t="shared" si="9"/>
        <v>1.2280849651029463E-2</v>
      </c>
    </row>
    <row r="96" spans="1:23" x14ac:dyDescent="0.25">
      <c r="A96" s="11" t="s">
        <v>70</v>
      </c>
      <c r="B96" s="41">
        <v>0.12091004382179354</v>
      </c>
      <c r="C96" s="42">
        <v>7.6817087521039301E-2</v>
      </c>
      <c r="D96" s="42">
        <v>0.10625128085660737</v>
      </c>
      <c r="E96" s="42">
        <v>4.4530855447424564E-2</v>
      </c>
      <c r="F96" s="42">
        <v>1.4150288955678957E-2</v>
      </c>
      <c r="G96" s="42">
        <v>9.7621175722833672E-3</v>
      </c>
      <c r="H96" s="42">
        <v>0.10678741179607192</v>
      </c>
      <c r="I96" s="42">
        <v>5.4221618986011827E-2</v>
      </c>
      <c r="J96" s="42">
        <v>0.26646343408444978</v>
      </c>
      <c r="K96" s="43">
        <v>7.6758873666629771E-3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7.6758873666629771E-3</v>
      </c>
      <c r="W96" s="16">
        <f t="shared" si="9"/>
        <v>2.0862302056203902E-3</v>
      </c>
    </row>
    <row r="97" spans="1:23" x14ac:dyDescent="0.25">
      <c r="A97" s="12" t="s">
        <v>70</v>
      </c>
      <c r="B97" s="44">
        <v>0.13158144068403466</v>
      </c>
      <c r="C97" s="45">
        <v>8.4306860457257896E-2</v>
      </c>
      <c r="D97" s="45">
        <v>0.10579838088843478</v>
      </c>
      <c r="E97" s="45">
        <v>4.4459309029046261E-2</v>
      </c>
      <c r="F97" s="45">
        <v>1.3098628130173692E-2</v>
      </c>
      <c r="G97" s="45">
        <v>8.5849875943788331E-3</v>
      </c>
      <c r="H97" s="45">
        <v>0.11361711205057633</v>
      </c>
      <c r="I97" s="45">
        <v>5.3777649363762253E-2</v>
      </c>
      <c r="J97" s="45">
        <v>0.2785117756786295</v>
      </c>
      <c r="K97" s="46">
        <v>1.0142531862641961E-2</v>
      </c>
      <c r="M97" s="18" t="str">
        <f t="shared" si="5"/>
        <v>TRUMPET</v>
      </c>
      <c r="N97" s="17" t="b">
        <f t="shared" si="6"/>
        <v>0</v>
      </c>
      <c r="U97" s="18" t="str">
        <f t="shared" si="7"/>
        <v>TRUMPET</v>
      </c>
      <c r="V97" s="18">
        <f t="shared" si="8"/>
        <v>8.5849875943788331E-3</v>
      </c>
      <c r="W97" s="18">
        <f t="shared" si="9"/>
        <v>1.557544268263128E-3</v>
      </c>
    </row>
    <row r="98" spans="1:23" x14ac:dyDescent="0.25">
      <c r="A98" s="12" t="s">
        <v>70</v>
      </c>
      <c r="B98" s="44">
        <v>0.12748386456711749</v>
      </c>
      <c r="C98" s="45">
        <v>7.705302508977091E-2</v>
      </c>
      <c r="D98" s="45">
        <v>0.10208337985612062</v>
      </c>
      <c r="E98" s="45">
        <v>4.0364888168777695E-2</v>
      </c>
      <c r="F98" s="45">
        <v>1.7711290932397608E-2</v>
      </c>
      <c r="G98" s="45">
        <v>8.1522188481435234E-3</v>
      </c>
      <c r="H98" s="45">
        <v>0.10071385901979216</v>
      </c>
      <c r="I98" s="45">
        <v>6.0459064353774704E-2</v>
      </c>
      <c r="J98" s="45">
        <v>0.25992398210661122</v>
      </c>
      <c r="K98" s="46">
        <v>9.4561118499108393E-3</v>
      </c>
      <c r="M98" s="18" t="str">
        <f t="shared" si="5"/>
        <v>TRUMPET</v>
      </c>
      <c r="N98" s="17" t="b">
        <f t="shared" si="6"/>
        <v>0</v>
      </c>
      <c r="U98" s="18" t="str">
        <f t="shared" si="7"/>
        <v>TRUMPET</v>
      </c>
      <c r="V98" s="18">
        <f t="shared" si="8"/>
        <v>8.1522188481435234E-3</v>
      </c>
      <c r="W98" s="18">
        <f t="shared" si="9"/>
        <v>1.3038930017673159E-3</v>
      </c>
    </row>
    <row r="99" spans="1:23" x14ac:dyDescent="0.25">
      <c r="A99" s="12" t="s">
        <v>70</v>
      </c>
      <c r="B99" s="44">
        <v>0.11239317790642488</v>
      </c>
      <c r="C99" s="45">
        <v>6.7480991234540322E-2</v>
      </c>
      <c r="D99" s="45">
        <v>0.11449491888680641</v>
      </c>
      <c r="E99" s="45">
        <v>4.8788178922276486E-2</v>
      </c>
      <c r="F99" s="45">
        <v>2.1659618113032374E-2</v>
      </c>
      <c r="G99" s="45">
        <v>1.4257527745862364E-2</v>
      </c>
      <c r="H99" s="45">
        <v>9.5597467353481125E-2</v>
      </c>
      <c r="I99" s="45">
        <v>6.6325788064556718E-2</v>
      </c>
      <c r="J99" s="45">
        <v>0.24357538058221639</v>
      </c>
      <c r="K99" s="46">
        <v>1.2651213670109435E-2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1.2651213670109435E-2</v>
      </c>
      <c r="W99" s="18">
        <f t="shared" si="9"/>
        <v>1.6063140757529293E-3</v>
      </c>
    </row>
    <row r="100" spans="1:23" x14ac:dyDescent="0.25">
      <c r="A100" s="12" t="s">
        <v>70</v>
      </c>
      <c r="B100" s="44">
        <v>0.12993356518251892</v>
      </c>
      <c r="C100" s="45">
        <v>8.3736778458665437E-2</v>
      </c>
      <c r="D100" s="45">
        <v>9.8451663966205222E-2</v>
      </c>
      <c r="E100" s="45">
        <v>3.8425435250642744E-2</v>
      </c>
      <c r="F100" s="45">
        <v>1.0418496468031335E-2</v>
      </c>
      <c r="G100" s="45">
        <v>5.4998846406248275E-3</v>
      </c>
      <c r="H100" s="45">
        <v>0.11296955561602585</v>
      </c>
      <c r="I100" s="45">
        <v>4.7505033367701094E-2</v>
      </c>
      <c r="J100" s="45">
        <v>0.28133831941072968</v>
      </c>
      <c r="K100" s="46">
        <v>5.0214044354178061E-3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5.0214044354178061E-3</v>
      </c>
      <c r="W100" s="18">
        <f t="shared" si="9"/>
        <v>4.7848020520702139E-4</v>
      </c>
    </row>
    <row r="101" spans="1:23" x14ac:dyDescent="0.25">
      <c r="A101" s="12" t="s">
        <v>70</v>
      </c>
      <c r="B101" s="44">
        <v>0.12436899587600489</v>
      </c>
      <c r="C101" s="45">
        <v>8.2568702180677661E-2</v>
      </c>
      <c r="D101" s="45">
        <v>9.6051901964681899E-2</v>
      </c>
      <c r="E101" s="45">
        <v>3.6388965634374319E-2</v>
      </c>
      <c r="F101" s="45">
        <v>9.049434693757949E-3</v>
      </c>
      <c r="G101" s="45">
        <v>3.3924378902141505E-3</v>
      </c>
      <c r="H101" s="45">
        <v>0.1076759420113548</v>
      </c>
      <c r="I101" s="45">
        <v>3.934365834320934E-2</v>
      </c>
      <c r="J101" s="45">
        <v>0.27667081610082916</v>
      </c>
      <c r="K101" s="46">
        <v>1.7446494352618275E-3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1.7446494352618275E-3</v>
      </c>
      <c r="W101" s="18">
        <f t="shared" si="9"/>
        <v>1.6477884549523231E-3</v>
      </c>
    </row>
    <row r="102" spans="1:23" x14ac:dyDescent="0.25">
      <c r="A102" s="12" t="s">
        <v>70</v>
      </c>
      <c r="B102" s="44">
        <v>3.4339724872264971E-2</v>
      </c>
      <c r="C102" s="45">
        <v>2.023942372360199E-3</v>
      </c>
      <c r="D102" s="45">
        <v>0.15270075746105716</v>
      </c>
      <c r="E102" s="45">
        <v>7.9224455137315811E-2</v>
      </c>
      <c r="F102" s="45">
        <v>3.6111112751895644E-2</v>
      </c>
      <c r="G102" s="45">
        <v>1.3178182397705698E-2</v>
      </c>
      <c r="H102" s="45">
        <v>8.9830183294293542E-3</v>
      </c>
      <c r="I102" s="45">
        <v>6.8792681243665721E-2</v>
      </c>
      <c r="J102" s="45">
        <v>9.7941643991961091E-2</v>
      </c>
      <c r="K102" s="46">
        <v>2.283114713616087E-2</v>
      </c>
      <c r="M102" s="18" t="str">
        <f t="shared" si="5"/>
        <v>MISSISSIPPI</v>
      </c>
      <c r="N102" s="17" t="b">
        <f t="shared" si="6"/>
        <v>0</v>
      </c>
      <c r="U102" s="18" t="str">
        <f t="shared" si="7"/>
        <v>MISSISSIPPI</v>
      </c>
      <c r="V102" s="18">
        <f t="shared" si="8"/>
        <v>2.023942372360199E-3</v>
      </c>
      <c r="W102" s="18">
        <f t="shared" si="9"/>
        <v>6.9590759570691552E-3</v>
      </c>
    </row>
    <row r="103" spans="1:23" x14ac:dyDescent="0.25">
      <c r="A103" s="12" t="s">
        <v>70</v>
      </c>
      <c r="B103" s="44">
        <v>7.5003700386538308E-2</v>
      </c>
      <c r="C103" s="45">
        <v>3.5364426359141901E-2</v>
      </c>
      <c r="D103" s="45">
        <v>0.12053453224175237</v>
      </c>
      <c r="E103" s="45">
        <v>5.5511614509540931E-2</v>
      </c>
      <c r="F103" s="45">
        <v>2.3234671828982034E-2</v>
      </c>
      <c r="G103" s="45">
        <v>1.1556794591416251E-2</v>
      </c>
      <c r="H103" s="45">
        <v>5.6666452399224423E-2</v>
      </c>
      <c r="I103" s="45">
        <v>6.1151848410993991E-2</v>
      </c>
      <c r="J103" s="45">
        <v>0.18224603730125163</v>
      </c>
      <c r="K103" s="46">
        <v>1.2127002866697593E-2</v>
      </c>
      <c r="M103" s="18" t="str">
        <f t="shared" si="5"/>
        <v>TRUMPET</v>
      </c>
      <c r="N103" s="17" t="b">
        <f t="shared" si="6"/>
        <v>0</v>
      </c>
      <c r="U103" s="18" t="str">
        <f t="shared" si="7"/>
        <v>TRUMPET</v>
      </c>
      <c r="V103" s="18">
        <f t="shared" si="8"/>
        <v>1.1556794591416251E-2</v>
      </c>
      <c r="W103" s="18">
        <f t="shared" si="9"/>
        <v>5.7020827528134199E-4</v>
      </c>
    </row>
    <row r="104" spans="1:23" ht="15.75" thickBot="1" x14ac:dyDescent="0.3">
      <c r="A104" s="12" t="s">
        <v>70</v>
      </c>
      <c r="B104" s="44">
        <v>0.13239796957813582</v>
      </c>
      <c r="C104" s="45">
        <v>8.4114546697992246E-2</v>
      </c>
      <c r="D104" s="45">
        <v>9.7427362577631155E-2</v>
      </c>
      <c r="E104" s="45">
        <v>4.0325572349484425E-2</v>
      </c>
      <c r="F104" s="45">
        <v>1.6639380939520866E-2</v>
      </c>
      <c r="G104" s="45">
        <v>9.9507621509944133E-3</v>
      </c>
      <c r="H104" s="45">
        <v>0.11452820997387657</v>
      </c>
      <c r="I104" s="45">
        <v>6.0598009715508758E-2</v>
      </c>
      <c r="J104" s="45">
        <v>0.27916024400495804</v>
      </c>
      <c r="K104" s="46">
        <v>9.288443353948489E-3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9.288443353948489E-3</v>
      </c>
      <c r="W104" s="18">
        <f t="shared" si="9"/>
        <v>6.6231879704592433E-4</v>
      </c>
    </row>
    <row r="105" spans="1:23" ht="15.75" thickBot="1" x14ac:dyDescent="0.3">
      <c r="A105" s="13" t="s">
        <v>70</v>
      </c>
      <c r="B105" s="47">
        <v>0.11345122680570617</v>
      </c>
      <c r="C105" s="48">
        <v>7.2421011427419565E-2</v>
      </c>
      <c r="D105" s="48">
        <v>9.6281865801769326E-2</v>
      </c>
      <c r="E105" s="48">
        <v>3.7331538161274463E-2</v>
      </c>
      <c r="F105" s="48">
        <v>9.4034950651921689E-3</v>
      </c>
      <c r="G105" s="48">
        <v>4.6990017726037392E-3</v>
      </c>
      <c r="H105" s="48">
        <v>9.3899856883797747E-2</v>
      </c>
      <c r="I105" s="48">
        <v>4.0914032356859059E-2</v>
      </c>
      <c r="J105" s="48">
        <v>0.25957836592250927</v>
      </c>
      <c r="K105" s="49">
        <v>1.2682662073760231E-3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0.6</v>
      </c>
      <c r="U105" s="19" t="str">
        <f t="shared" si="7"/>
        <v>ANTONIA</v>
      </c>
      <c r="V105" s="19">
        <f t="shared" si="8"/>
        <v>1.2682662073760231E-3</v>
      </c>
      <c r="W105" s="19">
        <f t="shared" si="9"/>
        <v>3.4307355652277161E-3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b">
        <v>1</v>
      </c>
      <c r="G5" s="1" t="s">
        <v>66</v>
      </c>
      <c r="H5" s="1" t="s">
        <v>67</v>
      </c>
      <c r="I5" s="1" t="s">
        <v>68</v>
      </c>
      <c r="J5" s="1" t="s">
        <v>69</v>
      </c>
      <c r="K5" s="10" t="s">
        <v>70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0.54990803111781572</v>
      </c>
      <c r="C6" s="42">
        <v>0.59873107703333117</v>
      </c>
      <c r="D6" s="42">
        <v>2.1470860302588797</v>
      </c>
      <c r="E6" s="42">
        <v>1.8200466684378616</v>
      </c>
      <c r="F6" s="42">
        <v>1.537664244534364</v>
      </c>
      <c r="G6" s="42">
        <v>1.4791153795096867</v>
      </c>
      <c r="H6" s="42">
        <v>0.84038035080485929</v>
      </c>
      <c r="I6" s="42">
        <v>1.6282916008826698</v>
      </c>
      <c r="J6" s="42">
        <v>1.4201062884922739</v>
      </c>
      <c r="K6" s="43">
        <v>1.3295210414840053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0.7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0.54990803111781572</v>
      </c>
      <c r="W6" s="16">
        <f>SMALL(B6:K6,2)-V6</f>
        <v>4.8823045915515451E-2</v>
      </c>
    </row>
    <row r="7" spans="1:23" x14ac:dyDescent="0.25">
      <c r="A7" s="12" t="s">
        <v>62</v>
      </c>
      <c r="B7" s="44">
        <v>0.41486187500990357</v>
      </c>
      <c r="C7" s="45">
        <v>0.72287199599175278</v>
      </c>
      <c r="D7" s="45">
        <v>2.3662228532461791</v>
      </c>
      <c r="E7" s="45">
        <v>2.05770891563684</v>
      </c>
      <c r="F7" s="45">
        <v>1.7743494224881875</v>
      </c>
      <c r="G7" s="45">
        <v>1.7429688085545068</v>
      </c>
      <c r="H7" s="45">
        <v>0.88514804977048911</v>
      </c>
      <c r="I7" s="45">
        <v>1.7860215131872044</v>
      </c>
      <c r="J7" s="45">
        <v>1.3137094525016939</v>
      </c>
      <c r="K7" s="46">
        <v>1.5275452044083948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0.41486187500990357</v>
      </c>
      <c r="W7" s="18">
        <f t="shared" ref="W7:W70" si="4">SMALL(B7:K7,2)-V7</f>
        <v>0.30801012098184921</v>
      </c>
    </row>
    <row r="8" spans="1:23" x14ac:dyDescent="0.25">
      <c r="A8" s="12" t="s">
        <v>62</v>
      </c>
      <c r="B8" s="44">
        <v>0.65030646751191357</v>
      </c>
      <c r="C8" s="45">
        <v>0.8047961059075831</v>
      </c>
      <c r="D8" s="45">
        <v>2.1559333302312136</v>
      </c>
      <c r="E8" s="45">
        <v>1.822898340537771</v>
      </c>
      <c r="F8" s="45">
        <v>1.5708233240559817</v>
      </c>
      <c r="G8" s="45">
        <v>1.5550705659292083</v>
      </c>
      <c r="H8" s="45">
        <v>0.94234538290631886</v>
      </c>
      <c r="I8" s="45">
        <v>1.565527694552078</v>
      </c>
      <c r="J8" s="45">
        <v>1.5447833361780805</v>
      </c>
      <c r="K8" s="46">
        <v>1.2869713629881645</v>
      </c>
      <c r="M8" s="18" t="str">
        <f t="shared" si="0"/>
        <v>BANANAS</v>
      </c>
      <c r="N8" s="17" t="b">
        <f t="shared" si="1"/>
        <v>1</v>
      </c>
      <c r="Q8" s="23" t="s">
        <v>8</v>
      </c>
      <c r="R8" s="26">
        <f>IF(ISERR($O$35)," ",$O$35)</f>
        <v>0.7</v>
      </c>
      <c r="S8" s="17">
        <f>(10 - COUNTIF($N26:$N35,"#N/A"))</f>
        <v>10</v>
      </c>
      <c r="U8" s="18" t="str">
        <f t="shared" si="2"/>
        <v>BANANAS</v>
      </c>
      <c r="V8" s="18">
        <f t="shared" si="3"/>
        <v>0.65030646751191357</v>
      </c>
      <c r="W8" s="18">
        <f t="shared" si="4"/>
        <v>0.15448963839566954</v>
      </c>
    </row>
    <row r="9" spans="1:23" x14ac:dyDescent="0.25">
      <c r="A9" s="12" t="s">
        <v>62</v>
      </c>
      <c r="B9" s="44">
        <v>0.74333302380276556</v>
      </c>
      <c r="C9" s="45">
        <v>0.98383535719215165</v>
      </c>
      <c r="D9" s="45">
        <v>2.3498534065582883</v>
      </c>
      <c r="E9" s="45">
        <v>2.0460828704765053</v>
      </c>
      <c r="F9" s="45">
        <v>1.7553953564310589</v>
      </c>
      <c r="G9" s="45">
        <v>1.7848434858635078</v>
      </c>
      <c r="H9" s="45">
        <v>1.038745671796051</v>
      </c>
      <c r="I9" s="45">
        <v>1.7067696931845135</v>
      </c>
      <c r="J9" s="45">
        <v>1.5710780633006147</v>
      </c>
      <c r="K9" s="46">
        <v>1.4760739326485561</v>
      </c>
      <c r="M9" s="18" t="str">
        <f t="shared" si="0"/>
        <v>BANANAS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BANANAS</v>
      </c>
      <c r="V9" s="18">
        <f t="shared" si="3"/>
        <v>0.74333302380276556</v>
      </c>
      <c r="W9" s="18">
        <f t="shared" si="4"/>
        <v>0.24050233338938609</v>
      </c>
    </row>
    <row r="10" spans="1:23" x14ac:dyDescent="0.25">
      <c r="A10" s="12" t="s">
        <v>62</v>
      </c>
      <c r="B10" s="44">
        <v>0.42895721077659743</v>
      </c>
      <c r="C10" s="45">
        <v>0.5778461223481276</v>
      </c>
      <c r="D10" s="45">
        <v>2.1957375431723509</v>
      </c>
      <c r="E10" s="45">
        <v>1.8645528303976786</v>
      </c>
      <c r="F10" s="45">
        <v>1.6272413154587906</v>
      </c>
      <c r="G10" s="45">
        <v>1.5754083071406471</v>
      </c>
      <c r="H10" s="45">
        <v>0.81813588841267337</v>
      </c>
      <c r="I10" s="45">
        <v>1.7353476499819636</v>
      </c>
      <c r="J10" s="45">
        <v>1.3504679418797401</v>
      </c>
      <c r="K10" s="46">
        <v>1.3758017546861492</v>
      </c>
      <c r="M10" s="18" t="str">
        <f t="shared" si="0"/>
        <v>BANANAS</v>
      </c>
      <c r="N10" s="17" t="b">
        <f t="shared" si="1"/>
        <v>1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BANANAS</v>
      </c>
      <c r="V10" s="18">
        <f t="shared" si="3"/>
        <v>0.42895721077659743</v>
      </c>
      <c r="W10" s="18">
        <f t="shared" si="4"/>
        <v>0.14888891157153017</v>
      </c>
    </row>
    <row r="11" spans="1:23" x14ac:dyDescent="0.25">
      <c r="A11" s="12" t="s">
        <v>62</v>
      </c>
      <c r="B11" s="44">
        <v>0.95884411161876681</v>
      </c>
      <c r="C11" s="45">
        <v>1.1060336427012811</v>
      </c>
      <c r="D11" s="45">
        <v>2.2084129091066012</v>
      </c>
      <c r="E11" s="45">
        <v>1.9175887656896169</v>
      </c>
      <c r="F11" s="45">
        <v>1.6221423544481601</v>
      </c>
      <c r="G11" s="45">
        <v>1.6395200366444118</v>
      </c>
      <c r="H11" s="45">
        <v>1.1693546477815948</v>
      </c>
      <c r="I11" s="45">
        <v>1.5340992689474056</v>
      </c>
      <c r="J11" s="45">
        <v>1.7902775400030531</v>
      </c>
      <c r="K11" s="46">
        <v>1.3682976363225561</v>
      </c>
      <c r="M11" s="18" t="str">
        <f t="shared" si="0"/>
        <v>BANANAS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BANANAS</v>
      </c>
      <c r="V11" s="18">
        <f t="shared" si="3"/>
        <v>0.95884411161876681</v>
      </c>
      <c r="W11" s="18">
        <f t="shared" si="4"/>
        <v>0.14718953108251431</v>
      </c>
    </row>
    <row r="12" spans="1:23" x14ac:dyDescent="0.25">
      <c r="A12" s="12" t="s">
        <v>62</v>
      </c>
      <c r="B12" s="44">
        <v>0.80417521935221647</v>
      </c>
      <c r="C12" s="45">
        <v>0.79961701372992433</v>
      </c>
      <c r="D12" s="45">
        <v>1.8972317740297469</v>
      </c>
      <c r="E12" s="45">
        <v>1.5114371391024173</v>
      </c>
      <c r="F12" s="45">
        <v>1.2805053152814931</v>
      </c>
      <c r="G12" s="45">
        <v>1.2575264563922339</v>
      </c>
      <c r="H12" s="45">
        <v>1.0166158631056215</v>
      </c>
      <c r="I12" s="45">
        <v>1.3699597344917538</v>
      </c>
      <c r="J12" s="45">
        <v>1.7733532922295527</v>
      </c>
      <c r="K12" s="46">
        <v>0.93032836774172489</v>
      </c>
      <c r="M12" s="18" t="str">
        <f t="shared" si="0"/>
        <v>MISSISSIPPI</v>
      </c>
      <c r="N12" s="17" t="b">
        <f t="shared" si="1"/>
        <v>0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MISSISSIPPI</v>
      </c>
      <c r="V12" s="18">
        <f t="shared" si="3"/>
        <v>0.79961701372992433</v>
      </c>
      <c r="W12" s="18">
        <f t="shared" si="4"/>
        <v>4.5582056222921441E-3</v>
      </c>
    </row>
    <row r="13" spans="1:23" x14ac:dyDescent="0.25">
      <c r="A13" s="12" t="s">
        <v>62</v>
      </c>
      <c r="B13" s="44">
        <v>0.85072599872925669</v>
      </c>
      <c r="C13" s="45">
        <v>0.8787610034409894</v>
      </c>
      <c r="D13" s="45">
        <v>2.0800349917920822</v>
      </c>
      <c r="E13" s="45">
        <v>1.7180534686656526</v>
      </c>
      <c r="F13" s="45">
        <v>1.4580843483791004</v>
      </c>
      <c r="G13" s="45">
        <v>1.4793051971973525</v>
      </c>
      <c r="H13" s="45">
        <v>1.0388157161100562</v>
      </c>
      <c r="I13" s="45">
        <v>1.5597028212109429</v>
      </c>
      <c r="J13" s="45">
        <v>1.7180533232868529</v>
      </c>
      <c r="K13" s="46">
        <v>1.1295065915070295</v>
      </c>
      <c r="M13" s="18" t="str">
        <f t="shared" si="0"/>
        <v>BANANAS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BANANAS</v>
      </c>
      <c r="V13" s="18">
        <f t="shared" si="3"/>
        <v>0.85072599872925669</v>
      </c>
      <c r="W13" s="18">
        <f t="shared" si="4"/>
        <v>2.8035004711732703E-2</v>
      </c>
    </row>
    <row r="14" spans="1:23" ht="15.75" thickBot="1" x14ac:dyDescent="0.3">
      <c r="A14" s="12" t="s">
        <v>62</v>
      </c>
      <c r="B14" s="44">
        <v>0.67838982836074513</v>
      </c>
      <c r="C14" s="45">
        <v>0.65769051110482613</v>
      </c>
      <c r="D14" s="45">
        <v>2.0044739385804835</v>
      </c>
      <c r="E14" s="45">
        <v>1.6539780075219492</v>
      </c>
      <c r="F14" s="45">
        <v>1.3575407004929654</v>
      </c>
      <c r="G14" s="45">
        <v>1.2949335839446292</v>
      </c>
      <c r="H14" s="45">
        <v>0.79069687878882156</v>
      </c>
      <c r="I14" s="45">
        <v>1.4405269765585669</v>
      </c>
      <c r="J14" s="45">
        <v>1.5665727799820766</v>
      </c>
      <c r="K14" s="46">
        <v>1.0796493439982406</v>
      </c>
      <c r="M14" s="18" t="str">
        <f t="shared" si="0"/>
        <v>MISSISSIPPI</v>
      </c>
      <c r="N14" s="17" t="b">
        <f t="shared" si="1"/>
        <v>0</v>
      </c>
      <c r="Q14" s="23" t="s">
        <v>14</v>
      </c>
      <c r="R14" s="26">
        <f>IF(ISERR($O$95)," ",$O$95)</f>
        <v>0.6</v>
      </c>
      <c r="S14" s="17">
        <f>(10 - COUNTIF($N86:$N95,"#N/A"))</f>
        <v>10</v>
      </c>
      <c r="U14" s="18" t="str">
        <f t="shared" si="2"/>
        <v>MISSISSIPPI</v>
      </c>
      <c r="V14" s="18">
        <f t="shared" si="3"/>
        <v>0.65769051110482613</v>
      </c>
      <c r="W14" s="18">
        <f t="shared" si="4"/>
        <v>2.0699317255919003E-2</v>
      </c>
    </row>
    <row r="15" spans="1:23" ht="15.75" thickBot="1" x14ac:dyDescent="0.3">
      <c r="A15" s="13" t="s">
        <v>62</v>
      </c>
      <c r="B15" s="47">
        <v>0.89529528570460037</v>
      </c>
      <c r="C15" s="48">
        <v>0.8802268605507253</v>
      </c>
      <c r="D15" s="48">
        <v>2.0153736244525606</v>
      </c>
      <c r="E15" s="48">
        <v>1.658867214264603</v>
      </c>
      <c r="F15" s="48">
        <v>1.3373501282621421</v>
      </c>
      <c r="G15" s="48">
        <v>1.3422367977053515</v>
      </c>
      <c r="H15" s="48">
        <v>0.98901088233122503</v>
      </c>
      <c r="I15" s="48">
        <v>1.4058093410905805</v>
      </c>
      <c r="J15" s="48">
        <v>1.7579017674030084</v>
      </c>
      <c r="K15" s="49">
        <v>1.0346699633674714</v>
      </c>
      <c r="M15" s="19" t="str">
        <f t="shared" si="0"/>
        <v>MISSISSIPPI</v>
      </c>
      <c r="N15" s="21" t="b">
        <f t="shared" si="1"/>
        <v>0</v>
      </c>
      <c r="O15" s="30">
        <f>COUNTIF($N6:$N15,TRUE)/(10 - COUNTIF($N6:$N15,"#N/A"))</f>
        <v>0.7</v>
      </c>
      <c r="Q15" s="24" t="s">
        <v>15</v>
      </c>
      <c r="R15" s="27">
        <f>IF(ISERR($O$105)," ",$O$105)</f>
        <v>0.8</v>
      </c>
      <c r="S15" s="21">
        <f>(10 - COUNTIF($N96:$N105,"#N/A"))</f>
        <v>10</v>
      </c>
      <c r="U15" s="19" t="str">
        <f t="shared" si="2"/>
        <v>MISSISSIPPI</v>
      </c>
      <c r="V15" s="19">
        <f t="shared" si="3"/>
        <v>0.8802268605507253</v>
      </c>
      <c r="W15" s="19">
        <f t="shared" si="4"/>
        <v>1.5068425153875076E-2</v>
      </c>
    </row>
    <row r="16" spans="1:23" ht="15.75" thickBot="1" x14ac:dyDescent="0.3">
      <c r="A16" s="11" t="s">
        <v>63</v>
      </c>
      <c r="B16" s="41">
        <v>0.91034665888847532</v>
      </c>
      <c r="C16" s="42">
        <v>0.28493875776396832</v>
      </c>
      <c r="D16" s="42">
        <v>1.9876047367280529</v>
      </c>
      <c r="E16" s="42">
        <v>1.6330269726048161</v>
      </c>
      <c r="F16" s="42">
        <v>1.448233947309298</v>
      </c>
      <c r="G16" s="42">
        <v>1.3725159632139396</v>
      </c>
      <c r="H16" s="42">
        <v>0.7422198257188477</v>
      </c>
      <c r="I16" s="42">
        <v>1.7964066316514375</v>
      </c>
      <c r="J16" s="42">
        <v>1.430810489872973</v>
      </c>
      <c r="K16" s="43">
        <v>1.2349573675921179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0.28493875776396832</v>
      </c>
      <c r="W16" s="16">
        <f t="shared" si="4"/>
        <v>0.45728106795487938</v>
      </c>
    </row>
    <row r="17" spans="1:23" ht="15.75" thickBot="1" x14ac:dyDescent="0.3">
      <c r="A17" s="12" t="s">
        <v>63</v>
      </c>
      <c r="B17" s="44">
        <v>1.198322656445981</v>
      </c>
      <c r="C17" s="45">
        <v>0.54042994737679917</v>
      </c>
      <c r="D17" s="45">
        <v>2.0148572921018864</v>
      </c>
      <c r="E17" s="45">
        <v>1.6183512685822088</v>
      </c>
      <c r="F17" s="45">
        <v>1.3220501245730543</v>
      </c>
      <c r="G17" s="45">
        <v>1.3299082317628652</v>
      </c>
      <c r="H17" s="45">
        <v>0.76471986444922335</v>
      </c>
      <c r="I17" s="45">
        <v>1.8474871755310727</v>
      </c>
      <c r="J17" s="45">
        <v>1.5452366759825134</v>
      </c>
      <c r="K17" s="46">
        <v>1.1453339238967883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0.87</v>
      </c>
      <c r="S17" s="127"/>
      <c r="U17" s="18" t="str">
        <f t="shared" si="2"/>
        <v>MISSISSIPPI</v>
      </c>
      <c r="V17" s="18">
        <f t="shared" si="3"/>
        <v>0.54042994737679917</v>
      </c>
      <c r="W17" s="18">
        <f t="shared" si="4"/>
        <v>0.22428991707242418</v>
      </c>
    </row>
    <row r="18" spans="1:23" x14ac:dyDescent="0.25">
      <c r="A18" s="12" t="s">
        <v>63</v>
      </c>
      <c r="B18" s="44">
        <v>1.3463289237332714</v>
      </c>
      <c r="C18" s="45">
        <v>0.78648666946474743</v>
      </c>
      <c r="D18" s="45">
        <v>1.8366441501349176</v>
      </c>
      <c r="E18" s="45">
        <v>1.3760557210373048</v>
      </c>
      <c r="F18" s="45">
        <v>1.1665539709077617</v>
      </c>
      <c r="G18" s="45">
        <v>1.0540953445461767</v>
      </c>
      <c r="H18" s="45">
        <v>1.0395403969253096</v>
      </c>
      <c r="I18" s="45">
        <v>1.722396541142752</v>
      </c>
      <c r="J18" s="45">
        <v>1.789595752495837</v>
      </c>
      <c r="K18" s="46">
        <v>1.0135226028385296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0.78648666946474743</v>
      </c>
      <c r="W18" s="18">
        <f t="shared" si="4"/>
        <v>0.22703593337378214</v>
      </c>
    </row>
    <row r="19" spans="1:23" x14ac:dyDescent="0.25">
      <c r="A19" s="12" t="s">
        <v>63</v>
      </c>
      <c r="B19" s="44">
        <v>1.1970339935429728</v>
      </c>
      <c r="C19" s="45">
        <v>0.5369711745750444</v>
      </c>
      <c r="D19" s="45">
        <v>1.8669948201723041</v>
      </c>
      <c r="E19" s="45">
        <v>1.4669960809801497</v>
      </c>
      <c r="F19" s="45">
        <v>1.2435290450549299</v>
      </c>
      <c r="G19" s="45">
        <v>1.1845059503521953</v>
      </c>
      <c r="H19" s="45">
        <v>0.84289346148088395</v>
      </c>
      <c r="I19" s="45">
        <v>1.7419072110594354</v>
      </c>
      <c r="J19" s="45">
        <v>1.6427563360588711</v>
      </c>
      <c r="K19" s="46">
        <v>1.0469964207087674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0.5369711745750444</v>
      </c>
      <c r="W19" s="18">
        <f t="shared" si="4"/>
        <v>0.30592228690583956</v>
      </c>
    </row>
    <row r="20" spans="1:23" x14ac:dyDescent="0.25">
      <c r="A20" s="12" t="s">
        <v>63</v>
      </c>
      <c r="B20" s="44">
        <v>1.0798423221254598</v>
      </c>
      <c r="C20" s="45">
        <v>0.56493010346184158</v>
      </c>
      <c r="D20" s="45">
        <v>1.9870750966899851</v>
      </c>
      <c r="E20" s="45">
        <v>1.5318416124729124</v>
      </c>
      <c r="F20" s="45">
        <v>1.3052738201032286</v>
      </c>
      <c r="G20" s="45">
        <v>1.2977483516974015</v>
      </c>
      <c r="H20" s="45">
        <v>0.93846937557566046</v>
      </c>
      <c r="I20" s="45">
        <v>1.8118346002487851</v>
      </c>
      <c r="J20" s="45">
        <v>1.6208763536197461</v>
      </c>
      <c r="K20" s="46">
        <v>1.1115502695853352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0.56493010346184158</v>
      </c>
      <c r="W20" s="18">
        <f t="shared" si="4"/>
        <v>0.37353927211381888</v>
      </c>
    </row>
    <row r="21" spans="1:23" x14ac:dyDescent="0.25">
      <c r="A21" s="12" t="s">
        <v>63</v>
      </c>
      <c r="B21" s="44">
        <v>1.2057352849616105</v>
      </c>
      <c r="C21" s="45">
        <v>0.71161527236751654</v>
      </c>
      <c r="D21" s="45">
        <v>1.8418415444701188</v>
      </c>
      <c r="E21" s="45">
        <v>1.4337195694977765</v>
      </c>
      <c r="F21" s="45">
        <v>1.0494460416306532</v>
      </c>
      <c r="G21" s="45">
        <v>1.0594182939199328</v>
      </c>
      <c r="H21" s="45">
        <v>0.9835268430905697</v>
      </c>
      <c r="I21" s="45">
        <v>1.6145915443504837</v>
      </c>
      <c r="J21" s="45">
        <v>1.7942316798652265</v>
      </c>
      <c r="K21" s="46">
        <v>0.89673346517223051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0.71161527236751654</v>
      </c>
      <c r="W21" s="18">
        <f t="shared" si="4"/>
        <v>0.18511819280471398</v>
      </c>
    </row>
    <row r="22" spans="1:23" x14ac:dyDescent="0.25">
      <c r="A22" s="12" t="s">
        <v>63</v>
      </c>
      <c r="B22" s="44">
        <v>0.92367469213294096</v>
      </c>
      <c r="C22" s="45">
        <v>0.3409099127434968</v>
      </c>
      <c r="D22" s="45">
        <v>2.0117740964624562</v>
      </c>
      <c r="E22" s="45">
        <v>1.6448604706967682</v>
      </c>
      <c r="F22" s="45">
        <v>1.3224772086321062</v>
      </c>
      <c r="G22" s="45">
        <v>1.3172013690879538</v>
      </c>
      <c r="H22" s="45">
        <v>0.59678202859441121</v>
      </c>
      <c r="I22" s="45">
        <v>1.6889368441402228</v>
      </c>
      <c r="J22" s="45">
        <v>1.4403390487985266</v>
      </c>
      <c r="K22" s="46">
        <v>1.1224989305605766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0.3409099127434968</v>
      </c>
      <c r="W22" s="18">
        <f t="shared" si="4"/>
        <v>0.25587211585091441</v>
      </c>
    </row>
    <row r="23" spans="1:23" x14ac:dyDescent="0.25">
      <c r="A23" s="12" t="s">
        <v>63</v>
      </c>
      <c r="B23" s="44">
        <v>1.1111529993387308</v>
      </c>
      <c r="C23" s="45">
        <v>0.57839823395460566</v>
      </c>
      <c r="D23" s="45">
        <v>1.9078531203786888</v>
      </c>
      <c r="E23" s="45">
        <v>1.4661658985861254</v>
      </c>
      <c r="F23" s="45">
        <v>1.0989159716018473</v>
      </c>
      <c r="G23" s="45">
        <v>1.1011958420189132</v>
      </c>
      <c r="H23" s="45">
        <v>0.83135343705238551</v>
      </c>
      <c r="I23" s="45">
        <v>1.6287218227548292</v>
      </c>
      <c r="J23" s="45">
        <v>1.6539502828365442</v>
      </c>
      <c r="K23" s="46">
        <v>0.94800859458270936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0.57839823395460566</v>
      </c>
      <c r="W23" s="18">
        <f t="shared" si="4"/>
        <v>0.25295520309777986</v>
      </c>
    </row>
    <row r="24" spans="1:23" ht="15.75" thickBot="1" x14ac:dyDescent="0.3">
      <c r="A24" s="12" t="s">
        <v>63</v>
      </c>
      <c r="B24" s="44">
        <v>0.94214723178420834</v>
      </c>
      <c r="C24" s="45">
        <v>0.31775797883074935</v>
      </c>
      <c r="D24" s="45">
        <v>2.1223507215072899</v>
      </c>
      <c r="E24" s="45">
        <v>1.7853042824533114</v>
      </c>
      <c r="F24" s="45">
        <v>1.5105164656100805</v>
      </c>
      <c r="G24" s="45">
        <v>1.5003305912062301</v>
      </c>
      <c r="H24" s="50">
        <v>0.58622642954887294</v>
      </c>
      <c r="I24" s="45">
        <v>1.835086321278427</v>
      </c>
      <c r="J24" s="45">
        <v>1.3454250866454764</v>
      </c>
      <c r="K24" s="46">
        <v>1.2923886322832823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0.31775797883074935</v>
      </c>
      <c r="W24" s="18">
        <f t="shared" si="4"/>
        <v>0.26846845071812359</v>
      </c>
    </row>
    <row r="25" spans="1:23" ht="15.75" thickBot="1" x14ac:dyDescent="0.3">
      <c r="A25" s="13" t="s">
        <v>63</v>
      </c>
      <c r="B25" s="47">
        <v>0.96686429216213132</v>
      </c>
      <c r="C25" s="48">
        <v>0.31851449622170225</v>
      </c>
      <c r="D25" s="48">
        <v>2.0027804650456282</v>
      </c>
      <c r="E25" s="48">
        <v>1.6287024150436831</v>
      </c>
      <c r="F25" s="48">
        <v>1.3535914865533911</v>
      </c>
      <c r="G25" s="48">
        <v>1.335370733835054</v>
      </c>
      <c r="H25" s="48">
        <v>0.65053052499143904</v>
      </c>
      <c r="I25" s="48">
        <v>1.7498745159735953</v>
      </c>
      <c r="J25" s="48">
        <v>1.4296097159510099</v>
      </c>
      <c r="K25" s="49">
        <v>1.149177870296467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MISSISSIPPI</v>
      </c>
      <c r="V25" s="19">
        <f t="shared" si="3"/>
        <v>0.31851449622170225</v>
      </c>
      <c r="W25" s="19">
        <f t="shared" si="4"/>
        <v>0.33201602876973679</v>
      </c>
    </row>
    <row r="26" spans="1:23" x14ac:dyDescent="0.25">
      <c r="A26" s="11" t="s">
        <v>64</v>
      </c>
      <c r="B26" s="41">
        <v>2.2305121440363496</v>
      </c>
      <c r="C26" s="42">
        <v>2.0020940937304763</v>
      </c>
      <c r="D26" s="42">
        <v>0.52698351352579442</v>
      </c>
      <c r="E26" s="42">
        <v>0.53326927767464904</v>
      </c>
      <c r="F26" s="42">
        <v>1.507861969015017</v>
      </c>
      <c r="G26" s="42">
        <v>1.3304639351145742</v>
      </c>
      <c r="H26" s="42">
        <v>2.2749787184482093</v>
      </c>
      <c r="I26" s="42">
        <v>1.7478353593091513</v>
      </c>
      <c r="J26" s="42">
        <v>3.0322099086726122</v>
      </c>
      <c r="K26" s="43">
        <v>1.2636394864296543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0.52698351352579442</v>
      </c>
      <c r="W26" s="16">
        <f t="shared" si="4"/>
        <v>6.2857641488546223E-3</v>
      </c>
    </row>
    <row r="27" spans="1:23" x14ac:dyDescent="0.25">
      <c r="A27" s="12" t="s">
        <v>64</v>
      </c>
      <c r="B27" s="44">
        <v>2.1133655652008922</v>
      </c>
      <c r="C27" s="45">
        <v>1.8708302141981037</v>
      </c>
      <c r="D27" s="45">
        <v>0.54423980387972715</v>
      </c>
      <c r="E27" s="45">
        <v>0.38459621221787132</v>
      </c>
      <c r="F27" s="45">
        <v>1.311577202517404</v>
      </c>
      <c r="G27" s="45">
        <v>1.1645202536949397</v>
      </c>
      <c r="H27" s="45">
        <v>2.1510167525990522</v>
      </c>
      <c r="I27" s="45">
        <v>1.6007511808837718</v>
      </c>
      <c r="J27" s="45">
        <v>2.9425799134004089</v>
      </c>
      <c r="K27" s="46">
        <v>1.0652536685289913</v>
      </c>
      <c r="M27" s="18" t="str">
        <f t="shared" si="0"/>
        <v>BLOOM</v>
      </c>
      <c r="N27" s="17" t="b">
        <f t="shared" si="1"/>
        <v>0</v>
      </c>
      <c r="U27" s="18" t="str">
        <f t="shared" si="2"/>
        <v>BLOOM</v>
      </c>
      <c r="V27" s="18">
        <f t="shared" si="3"/>
        <v>0.38459621221787132</v>
      </c>
      <c r="W27" s="18">
        <f t="shared" si="4"/>
        <v>0.15964359166185582</v>
      </c>
    </row>
    <row r="28" spans="1:23" x14ac:dyDescent="0.25">
      <c r="A28" s="12" t="s">
        <v>64</v>
      </c>
      <c r="B28" s="44">
        <v>2.1538256413797567</v>
      </c>
      <c r="C28" s="45">
        <v>1.9099459538045596</v>
      </c>
      <c r="D28" s="45">
        <v>0.44717245556251711</v>
      </c>
      <c r="E28" s="45">
        <v>0.47213940020658851</v>
      </c>
      <c r="F28" s="45">
        <v>1.4303195087423697</v>
      </c>
      <c r="G28" s="45">
        <v>1.2632016661060224</v>
      </c>
      <c r="H28" s="45">
        <v>2.1880866614596584</v>
      </c>
      <c r="I28" s="45">
        <v>1.6772265226437828</v>
      </c>
      <c r="J28" s="45">
        <v>2.9761810685734984</v>
      </c>
      <c r="K28" s="46">
        <v>1.1542288823403488</v>
      </c>
      <c r="M28" s="18" t="str">
        <f t="shared" si="0"/>
        <v>BLUE</v>
      </c>
      <c r="N28" s="17" t="b">
        <f t="shared" si="1"/>
        <v>1</v>
      </c>
      <c r="U28" s="18" t="str">
        <f t="shared" si="2"/>
        <v>BLUE</v>
      </c>
      <c r="V28" s="18">
        <f t="shared" si="3"/>
        <v>0.44717245556251711</v>
      </c>
      <c r="W28" s="18">
        <f t="shared" si="4"/>
        <v>2.4966944644071398E-2</v>
      </c>
    </row>
    <row r="29" spans="1:23" x14ac:dyDescent="0.25">
      <c r="A29" s="12" t="s">
        <v>64</v>
      </c>
      <c r="B29" s="44">
        <v>2.1353477511964085</v>
      </c>
      <c r="C29" s="45">
        <v>1.8551714648098856</v>
      </c>
      <c r="D29" s="45">
        <v>0.58603360210705269</v>
      </c>
      <c r="E29" s="45">
        <v>0.45282945813893732</v>
      </c>
      <c r="F29" s="45">
        <v>1.3833014638948695</v>
      </c>
      <c r="G29" s="45">
        <v>1.2040713424390357</v>
      </c>
      <c r="H29" s="45">
        <v>2.1362867261348004</v>
      </c>
      <c r="I29" s="45">
        <v>1.6901066922965886</v>
      </c>
      <c r="J29" s="45">
        <v>2.9229025442675116</v>
      </c>
      <c r="K29" s="46">
        <v>1.1357819305500916</v>
      </c>
      <c r="M29" s="18" t="str">
        <f t="shared" si="0"/>
        <v>BLOOM</v>
      </c>
      <c r="N29" s="17" t="b">
        <f t="shared" si="1"/>
        <v>0</v>
      </c>
      <c r="U29" s="18" t="str">
        <f t="shared" si="2"/>
        <v>BLOOM</v>
      </c>
      <c r="V29" s="18">
        <f t="shared" si="3"/>
        <v>0.45282945813893732</v>
      </c>
      <c r="W29" s="18">
        <f t="shared" si="4"/>
        <v>0.13320414396811536</v>
      </c>
    </row>
    <row r="30" spans="1:23" x14ac:dyDescent="0.25">
      <c r="A30" s="12" t="s">
        <v>64</v>
      </c>
      <c r="B30" s="44">
        <v>2.3524324093592157</v>
      </c>
      <c r="C30" s="45">
        <v>2.1439904152625213</v>
      </c>
      <c r="D30" s="45">
        <v>0.28267107556399207</v>
      </c>
      <c r="E30" s="45">
        <v>0.73191952252376247</v>
      </c>
      <c r="F30" s="45">
        <v>1.6713003670263871</v>
      </c>
      <c r="G30" s="45">
        <v>1.5320825359078996</v>
      </c>
      <c r="H30" s="45">
        <v>2.4294826376026855</v>
      </c>
      <c r="I30" s="45">
        <v>1.8807703855504887</v>
      </c>
      <c r="J30" s="45">
        <v>3.1882523117378914</v>
      </c>
      <c r="K30" s="46">
        <v>1.4062842984071611</v>
      </c>
      <c r="M30" s="18" t="str">
        <f t="shared" si="0"/>
        <v>BLUE</v>
      </c>
      <c r="N30" s="17" t="b">
        <f t="shared" si="1"/>
        <v>1</v>
      </c>
      <c r="U30" s="18" t="str">
        <f t="shared" si="2"/>
        <v>BLUE</v>
      </c>
      <c r="V30" s="18">
        <f t="shared" si="3"/>
        <v>0.28267107556399207</v>
      </c>
      <c r="W30" s="18">
        <f t="shared" si="4"/>
        <v>0.4492484469597704</v>
      </c>
    </row>
    <row r="31" spans="1:23" x14ac:dyDescent="0.25">
      <c r="A31" s="12" t="s">
        <v>64</v>
      </c>
      <c r="B31" s="44">
        <v>2.2463837658192167</v>
      </c>
      <c r="C31" s="45">
        <v>1.9904230796924081</v>
      </c>
      <c r="D31" s="45">
        <v>0.41811057227783532</v>
      </c>
      <c r="E31" s="45">
        <v>0.58465289673045739</v>
      </c>
      <c r="F31" s="45">
        <v>1.5408173338053488</v>
      </c>
      <c r="G31" s="45">
        <v>1.3687156858082556</v>
      </c>
      <c r="H31" s="45">
        <v>2.2884145499572552</v>
      </c>
      <c r="I31" s="45">
        <v>1.7870675439155423</v>
      </c>
      <c r="J31" s="45">
        <v>3.063131553537878</v>
      </c>
      <c r="K31" s="46">
        <v>1.2788776817430354</v>
      </c>
      <c r="M31" s="18" t="str">
        <f t="shared" si="0"/>
        <v>BLUE</v>
      </c>
      <c r="N31" s="17" t="b">
        <f t="shared" si="1"/>
        <v>1</v>
      </c>
      <c r="U31" s="18" t="str">
        <f t="shared" si="2"/>
        <v>BLUE</v>
      </c>
      <c r="V31" s="18">
        <f t="shared" si="3"/>
        <v>0.41811057227783532</v>
      </c>
      <c r="W31" s="18">
        <f t="shared" si="4"/>
        <v>0.16654232445262207</v>
      </c>
    </row>
    <row r="32" spans="1:23" x14ac:dyDescent="0.25">
      <c r="A32" s="12" t="s">
        <v>64</v>
      </c>
      <c r="B32" s="44">
        <v>2.1320480857649597</v>
      </c>
      <c r="C32" s="45">
        <v>1.9096055487207804</v>
      </c>
      <c r="D32" s="45">
        <v>0.45662489363617043</v>
      </c>
      <c r="E32" s="45">
        <v>0.74657271163735228</v>
      </c>
      <c r="F32" s="45">
        <v>1.5321571979894502</v>
      </c>
      <c r="G32" s="45">
        <v>1.3812657923773459</v>
      </c>
      <c r="H32" s="45">
        <v>2.1579197271109671</v>
      </c>
      <c r="I32" s="45">
        <v>1.6967559282838516</v>
      </c>
      <c r="J32" s="45">
        <v>2.9263444904526752</v>
      </c>
      <c r="K32" s="46">
        <v>1.2395929411423119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0.45662489363617043</v>
      </c>
      <c r="W32" s="18">
        <f t="shared" si="4"/>
        <v>0.28994781800118186</v>
      </c>
    </row>
    <row r="33" spans="1:23" x14ac:dyDescent="0.25">
      <c r="A33" s="12" t="s">
        <v>64</v>
      </c>
      <c r="B33" s="44">
        <v>2.1231180541247729</v>
      </c>
      <c r="C33" s="45">
        <v>1.8452743538281184</v>
      </c>
      <c r="D33" s="45">
        <v>0.62458564066296152</v>
      </c>
      <c r="E33" s="45">
        <v>0.38585446219259711</v>
      </c>
      <c r="F33" s="45">
        <v>1.3608915640427242</v>
      </c>
      <c r="G33" s="45">
        <v>1.183910062670926</v>
      </c>
      <c r="H33" s="45">
        <v>2.1404989253079063</v>
      </c>
      <c r="I33" s="45">
        <v>1.6846104999853733</v>
      </c>
      <c r="J33" s="45">
        <v>2.9346474804770577</v>
      </c>
      <c r="K33" s="46">
        <v>1.0989249579008757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0.38585446219259711</v>
      </c>
      <c r="W33" s="18">
        <f t="shared" si="4"/>
        <v>0.2387311784703644</v>
      </c>
    </row>
    <row r="34" spans="1:23" ht="15.75" thickBot="1" x14ac:dyDescent="0.3">
      <c r="A34" s="12" t="s">
        <v>64</v>
      </c>
      <c r="B34" s="44">
        <v>2.0603650337754313</v>
      </c>
      <c r="C34" s="45">
        <v>1.7708428939027636</v>
      </c>
      <c r="D34" s="45">
        <v>0.56910509384669283</v>
      </c>
      <c r="E34" s="45">
        <v>0.67793922651866034</v>
      </c>
      <c r="F34" s="45">
        <v>1.4108820960015878</v>
      </c>
      <c r="G34" s="45">
        <v>1.3209259017243324</v>
      </c>
      <c r="H34" s="45">
        <v>2.0502330752144213</v>
      </c>
      <c r="I34" s="45">
        <v>1.7194732155763712</v>
      </c>
      <c r="J34" s="45">
        <v>2.8356724835822735</v>
      </c>
      <c r="K34" s="46">
        <v>1.102610746454425</v>
      </c>
      <c r="M34" s="18" t="str">
        <f t="shared" si="0"/>
        <v>BLUE</v>
      </c>
      <c r="N34" s="17" t="b">
        <f t="shared" si="1"/>
        <v>1</v>
      </c>
      <c r="U34" s="18" t="str">
        <f t="shared" si="2"/>
        <v>BLUE</v>
      </c>
      <c r="V34" s="18">
        <f t="shared" si="3"/>
        <v>0.56910509384669283</v>
      </c>
      <c r="W34" s="18">
        <f t="shared" si="4"/>
        <v>0.10883413267196751</v>
      </c>
    </row>
    <row r="35" spans="1:23" ht="15.75" thickBot="1" x14ac:dyDescent="0.3">
      <c r="A35" s="13" t="s">
        <v>64</v>
      </c>
      <c r="B35" s="47">
        <v>2.0653965673578023</v>
      </c>
      <c r="C35" s="48">
        <v>1.8327205125865553</v>
      </c>
      <c r="D35" s="48">
        <v>0.45700515496470467</v>
      </c>
      <c r="E35" s="48">
        <v>0.65866065991275247</v>
      </c>
      <c r="F35" s="48">
        <v>1.4381544298908411</v>
      </c>
      <c r="G35" s="48">
        <v>1.3248339112200174</v>
      </c>
      <c r="H35" s="48">
        <v>2.0843259913906573</v>
      </c>
      <c r="I35" s="48">
        <v>1.6647181695289632</v>
      </c>
      <c r="J35" s="48">
        <v>2.8663401241767983</v>
      </c>
      <c r="K35" s="49">
        <v>1.1250511265027607</v>
      </c>
      <c r="M35" s="19" t="str">
        <f t="shared" si="0"/>
        <v>BLUE</v>
      </c>
      <c r="N35" s="21" t="b">
        <f t="shared" si="1"/>
        <v>1</v>
      </c>
      <c r="O35" s="30">
        <f>COUNTIF($N26:$N35,TRUE)/(10 - COUNTIF($N26:$N35,"#N/A"))</f>
        <v>0.7</v>
      </c>
      <c r="U35" s="19" t="str">
        <f t="shared" si="2"/>
        <v>BLUE</v>
      </c>
      <c r="V35" s="19">
        <f t="shared" si="3"/>
        <v>0.45700515496470467</v>
      </c>
      <c r="W35" s="19">
        <f t="shared" si="4"/>
        <v>0.20165550494804779</v>
      </c>
    </row>
    <row r="36" spans="1:23" x14ac:dyDescent="0.25">
      <c r="A36" s="11" t="s">
        <v>65</v>
      </c>
      <c r="B36" s="41">
        <v>2.1198319198575435</v>
      </c>
      <c r="C36" s="42">
        <v>1.8227105519481699</v>
      </c>
      <c r="D36" s="42">
        <v>0.97269215830623912</v>
      </c>
      <c r="E36" s="42">
        <v>0.44016219425062408</v>
      </c>
      <c r="F36" s="42">
        <v>1.3181285332790373</v>
      </c>
      <c r="G36" s="42">
        <v>1.1053982686197124</v>
      </c>
      <c r="H36" s="42">
        <v>2.105443937309023</v>
      </c>
      <c r="I36" s="42">
        <v>1.7215612669543523</v>
      </c>
      <c r="J36" s="42">
        <v>2.8743327222914483</v>
      </c>
      <c r="K36" s="43">
        <v>1.0858659001511557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0.44016219425062408</v>
      </c>
      <c r="W36" s="16">
        <f t="shared" si="4"/>
        <v>0.53252996405561503</v>
      </c>
    </row>
    <row r="37" spans="1:23" x14ac:dyDescent="0.25">
      <c r="A37" s="12" t="s">
        <v>65</v>
      </c>
      <c r="B37" s="44">
        <v>1.9909300364721982</v>
      </c>
      <c r="C37" s="45">
        <v>1.6562954846082329</v>
      </c>
      <c r="D37" s="45">
        <v>1.0746668077342989</v>
      </c>
      <c r="E37" s="45">
        <v>0.50857427730758031</v>
      </c>
      <c r="F37" s="45">
        <v>0.94952643329304809</v>
      </c>
      <c r="G37" s="45">
        <v>0.87293834601145526</v>
      </c>
      <c r="H37" s="45">
        <v>1.9871071548618484</v>
      </c>
      <c r="I37" s="45">
        <v>1.5358303879613073</v>
      </c>
      <c r="J37" s="45">
        <v>2.8133811988513764</v>
      </c>
      <c r="K37" s="46">
        <v>0.83272752106753489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0.50857427730758031</v>
      </c>
      <c r="W37" s="18">
        <f t="shared" si="4"/>
        <v>0.32415324375995458</v>
      </c>
    </row>
    <row r="38" spans="1:23" x14ac:dyDescent="0.25">
      <c r="A38" s="12" t="s">
        <v>65</v>
      </c>
      <c r="B38" s="44">
        <v>2.0173835260414084</v>
      </c>
      <c r="C38" s="45">
        <v>1.6927518673122646</v>
      </c>
      <c r="D38" s="45">
        <v>1.0202604581984276</v>
      </c>
      <c r="E38" s="45">
        <v>0.40310833788135392</v>
      </c>
      <c r="F38" s="45">
        <v>1.0638412079077004</v>
      </c>
      <c r="G38" s="45">
        <v>0.95621214376582386</v>
      </c>
      <c r="H38" s="45">
        <v>2.0130981301478879</v>
      </c>
      <c r="I38" s="45">
        <v>1.6280249005372094</v>
      </c>
      <c r="J38" s="45">
        <v>2.811322035198323</v>
      </c>
      <c r="K38" s="46">
        <v>0.89805597831955275</v>
      </c>
      <c r="M38" s="18" t="str">
        <f t="shared" si="0"/>
        <v>BLOOM</v>
      </c>
      <c r="N38" s="17" t="b">
        <f t="shared" si="1"/>
        <v>1</v>
      </c>
      <c r="U38" s="18" t="str">
        <f t="shared" si="2"/>
        <v>BLOOM</v>
      </c>
      <c r="V38" s="18">
        <f t="shared" si="3"/>
        <v>0.40310833788135392</v>
      </c>
      <c r="W38" s="18">
        <f t="shared" si="4"/>
        <v>0.49494764043819883</v>
      </c>
    </row>
    <row r="39" spans="1:23" x14ac:dyDescent="0.25">
      <c r="A39" s="12" t="s">
        <v>65</v>
      </c>
      <c r="B39" s="44">
        <v>2.0667348607849489</v>
      </c>
      <c r="C39" s="45">
        <v>1.7435781400855137</v>
      </c>
      <c r="D39" s="45">
        <v>0.93000844187436671</v>
      </c>
      <c r="E39" s="45">
        <v>0.3381704167946939</v>
      </c>
      <c r="F39" s="45">
        <v>1.1357652525941775</v>
      </c>
      <c r="G39" s="45">
        <v>1.0135402456767513</v>
      </c>
      <c r="H39" s="45">
        <v>2.0595211138804022</v>
      </c>
      <c r="I39" s="45">
        <v>1.6503635804932819</v>
      </c>
      <c r="J39" s="45">
        <v>2.8710943088048979</v>
      </c>
      <c r="K39" s="46">
        <v>0.93032510669277657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0.3381704167946939</v>
      </c>
      <c r="W39" s="18">
        <f t="shared" si="4"/>
        <v>0.59183802507967287</v>
      </c>
    </row>
    <row r="40" spans="1:23" x14ac:dyDescent="0.25">
      <c r="A40" s="12" t="s">
        <v>65</v>
      </c>
      <c r="B40" s="44">
        <v>2.1039204840834764</v>
      </c>
      <c r="C40" s="45">
        <v>1.7964949898260489</v>
      </c>
      <c r="D40" s="45">
        <v>0.96838458723116461</v>
      </c>
      <c r="E40" s="45">
        <v>0.36891715588440499</v>
      </c>
      <c r="F40" s="45">
        <v>1.2179468930892499</v>
      </c>
      <c r="G40" s="45">
        <v>1.0787155134342006</v>
      </c>
      <c r="H40" s="45">
        <v>2.0985529118061916</v>
      </c>
      <c r="I40" s="45">
        <v>1.6823520541485422</v>
      </c>
      <c r="J40" s="45">
        <v>2.9007233789623488</v>
      </c>
      <c r="K40" s="46">
        <v>0.97722789756475759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0.36891715588440499</v>
      </c>
      <c r="W40" s="18">
        <f t="shared" si="4"/>
        <v>0.59946743134675962</v>
      </c>
    </row>
    <row r="41" spans="1:23" x14ac:dyDescent="0.25">
      <c r="A41" s="12" t="s">
        <v>65</v>
      </c>
      <c r="B41" s="44">
        <v>2.1642796419625423</v>
      </c>
      <c r="C41" s="45">
        <v>1.8742132563165768</v>
      </c>
      <c r="D41" s="45">
        <v>0.89452889473545194</v>
      </c>
      <c r="E41" s="45">
        <v>0.36877158358366557</v>
      </c>
      <c r="F41" s="45">
        <v>1.2929648928085453</v>
      </c>
      <c r="G41" s="45">
        <v>1.1398616575916904</v>
      </c>
      <c r="H41" s="45">
        <v>2.200659188232859</v>
      </c>
      <c r="I41" s="45">
        <v>1.7238410157865718</v>
      </c>
      <c r="J41" s="45">
        <v>2.9931882409693933</v>
      </c>
      <c r="K41" s="46">
        <v>1.0683954077447335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0.36877158358366557</v>
      </c>
      <c r="W41" s="18">
        <f t="shared" si="4"/>
        <v>0.52575731115178637</v>
      </c>
    </row>
    <row r="42" spans="1:23" x14ac:dyDescent="0.25">
      <c r="A42" s="12" t="s">
        <v>65</v>
      </c>
      <c r="B42" s="44">
        <v>1.9838016921779722</v>
      </c>
      <c r="C42" s="45">
        <v>1.6974173468131553</v>
      </c>
      <c r="D42" s="45">
        <v>0.9179394012533495</v>
      </c>
      <c r="E42" s="45">
        <v>0.41969070483915488</v>
      </c>
      <c r="F42" s="45">
        <v>1.1502669209572796</v>
      </c>
      <c r="G42" s="45">
        <v>0.99831402463417995</v>
      </c>
      <c r="H42" s="45">
        <v>2.0181409014511051</v>
      </c>
      <c r="I42" s="45">
        <v>1.5754777074063324</v>
      </c>
      <c r="J42" s="45">
        <v>2.8381225679742319</v>
      </c>
      <c r="K42" s="46">
        <v>0.92057574234637252</v>
      </c>
      <c r="M42" s="18" t="str">
        <f t="shared" si="0"/>
        <v>BLOOM</v>
      </c>
      <c r="N42" s="17" t="b">
        <f t="shared" si="1"/>
        <v>1</v>
      </c>
      <c r="U42" s="18" t="str">
        <f t="shared" si="2"/>
        <v>BLOOM</v>
      </c>
      <c r="V42" s="18">
        <f t="shared" si="3"/>
        <v>0.41969070483915488</v>
      </c>
      <c r="W42" s="18">
        <f t="shared" si="4"/>
        <v>0.49824869641419461</v>
      </c>
    </row>
    <row r="43" spans="1:23" x14ac:dyDescent="0.25">
      <c r="A43" s="12" t="s">
        <v>65</v>
      </c>
      <c r="B43" s="44">
        <v>2.1976232770324922</v>
      </c>
      <c r="C43" s="45">
        <v>1.8501206495121612</v>
      </c>
      <c r="D43" s="45">
        <v>1.0813819952583439</v>
      </c>
      <c r="E43" s="45">
        <v>0.4971083568740674</v>
      </c>
      <c r="F43" s="45">
        <v>1.1819795177843857</v>
      </c>
      <c r="G43" s="45">
        <v>1.0195671293448252</v>
      </c>
      <c r="H43" s="45">
        <v>2.1168354227946744</v>
      </c>
      <c r="I43" s="45">
        <v>1.7066952271120177</v>
      </c>
      <c r="J43" s="45">
        <v>2.9196882122644321</v>
      </c>
      <c r="K43" s="46">
        <v>0.99324503430078137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0.4971083568740674</v>
      </c>
      <c r="W43" s="18">
        <f t="shared" si="4"/>
        <v>0.49613667742671397</v>
      </c>
    </row>
    <row r="44" spans="1:23" ht="15.75" thickBot="1" x14ac:dyDescent="0.3">
      <c r="A44" s="12" t="s">
        <v>65</v>
      </c>
      <c r="B44" s="44">
        <v>2.0066614690730287</v>
      </c>
      <c r="C44" s="45">
        <v>1.6689734654719213</v>
      </c>
      <c r="D44" s="45">
        <v>0.92884016213385445</v>
      </c>
      <c r="E44" s="45">
        <v>0.42087060512655683</v>
      </c>
      <c r="F44" s="45">
        <v>1.1494865315603688</v>
      </c>
      <c r="G44" s="45">
        <v>0.99116462924975146</v>
      </c>
      <c r="H44" s="45">
        <v>1.989786235836875</v>
      </c>
      <c r="I44" s="45">
        <v>1.6535733261522374</v>
      </c>
      <c r="J44" s="45">
        <v>2.8009430959116961</v>
      </c>
      <c r="K44" s="46">
        <v>0.95357593741040048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0.42087060512655683</v>
      </c>
      <c r="W44" s="18">
        <f t="shared" si="4"/>
        <v>0.50796955700729762</v>
      </c>
    </row>
    <row r="45" spans="1:23" ht="15.75" thickBot="1" x14ac:dyDescent="0.3">
      <c r="A45" s="13" t="s">
        <v>65</v>
      </c>
      <c r="B45" s="47">
        <v>2.1362449048526106</v>
      </c>
      <c r="C45" s="48">
        <v>1.8612839371547145</v>
      </c>
      <c r="D45" s="48">
        <v>0.63258281241403036</v>
      </c>
      <c r="E45" s="48">
        <v>0.17839494501783798</v>
      </c>
      <c r="F45" s="48">
        <v>1.2448283538049492</v>
      </c>
      <c r="G45" s="48">
        <v>1.1205690893136568</v>
      </c>
      <c r="H45" s="48">
        <v>2.1515799071017305</v>
      </c>
      <c r="I45" s="48">
        <v>1.6530459863985978</v>
      </c>
      <c r="J45" s="48">
        <v>2.9748537270010296</v>
      </c>
      <c r="K45" s="49">
        <v>1.0007869768156861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BLOOM</v>
      </c>
      <c r="V45" s="19">
        <f t="shared" si="3"/>
        <v>0.17839494501783798</v>
      </c>
      <c r="W45" s="19">
        <f t="shared" si="4"/>
        <v>0.45418786739619238</v>
      </c>
    </row>
    <row r="46" spans="1:23" x14ac:dyDescent="0.25">
      <c r="A46" s="11" t="b">
        <v>1</v>
      </c>
      <c r="B46" s="41">
        <v>1.8422508973755036</v>
      </c>
      <c r="C46" s="42">
        <v>1.5200666562278802</v>
      </c>
      <c r="D46" s="42">
        <v>1.5858892553980712</v>
      </c>
      <c r="E46" s="42">
        <v>1.112662530066481</v>
      </c>
      <c r="F46" s="42">
        <v>0.46297520482298715</v>
      </c>
      <c r="G46" s="42">
        <v>0.6093311458623405</v>
      </c>
      <c r="H46" s="42">
        <v>1.6790004955683984</v>
      </c>
      <c r="I46" s="42">
        <v>1.2247532737895879</v>
      </c>
      <c r="J46" s="42">
        <v>2.5554632565641704</v>
      </c>
      <c r="K46" s="43">
        <v>0.74124968360988697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0.46297520482298715</v>
      </c>
      <c r="W46" s="16">
        <f t="shared" si="4"/>
        <v>0.14635594103935334</v>
      </c>
    </row>
    <row r="47" spans="1:23" x14ac:dyDescent="0.25">
      <c r="A47" s="12" t="b">
        <v>1</v>
      </c>
      <c r="B47" s="44">
        <v>1.8077042425512238</v>
      </c>
      <c r="C47" s="45">
        <v>1.4998759403198922</v>
      </c>
      <c r="D47" s="45">
        <v>1.6659783523024967</v>
      </c>
      <c r="E47" s="45">
        <v>1.1939077616933658</v>
      </c>
      <c r="F47" s="45">
        <v>0.28698291963189038</v>
      </c>
      <c r="G47" s="45">
        <v>0.67750908421009759</v>
      </c>
      <c r="H47" s="45">
        <v>1.6730581795796209</v>
      </c>
      <c r="I47" s="45">
        <v>1.1605817468840975</v>
      </c>
      <c r="J47" s="45">
        <v>2.5611964824800983</v>
      </c>
      <c r="K47" s="46">
        <v>0.65686715168381749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0.28698291963189038</v>
      </c>
      <c r="W47" s="18">
        <f t="shared" si="4"/>
        <v>0.36988423205192711</v>
      </c>
    </row>
    <row r="48" spans="1:23" x14ac:dyDescent="0.25">
      <c r="A48" s="12" t="b">
        <v>1</v>
      </c>
      <c r="B48" s="44">
        <v>1.7643178145323462</v>
      </c>
      <c r="C48" s="45">
        <v>1.462223716445767</v>
      </c>
      <c r="D48" s="45">
        <v>1.6316047423650293</v>
      </c>
      <c r="E48" s="45">
        <v>1.1742980470051561</v>
      </c>
      <c r="F48" s="45">
        <v>0.30360356708544117</v>
      </c>
      <c r="G48" s="45">
        <v>0.66535038451714734</v>
      </c>
      <c r="H48" s="45">
        <v>1.6040668156218423</v>
      </c>
      <c r="I48" s="45">
        <v>1.1326570168468584</v>
      </c>
      <c r="J48" s="45">
        <v>2.5195907313201302</v>
      </c>
      <c r="K48" s="46">
        <v>0.55847259789757631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0.30360356708544117</v>
      </c>
      <c r="W48" s="18">
        <f t="shared" si="4"/>
        <v>0.25486903081213513</v>
      </c>
    </row>
    <row r="49" spans="1:23" x14ac:dyDescent="0.25">
      <c r="A49" s="12" t="b">
        <v>1</v>
      </c>
      <c r="B49" s="44">
        <v>1.7711657181024101</v>
      </c>
      <c r="C49" s="45">
        <v>1.4510690123641097</v>
      </c>
      <c r="D49" s="45">
        <v>1.6448751183186507</v>
      </c>
      <c r="E49" s="45">
        <v>1.1931343286550162</v>
      </c>
      <c r="F49" s="45">
        <v>0.35029914979616483</v>
      </c>
      <c r="G49" s="45">
        <v>0.69474871118585102</v>
      </c>
      <c r="H49" s="45">
        <v>1.6049799853264783</v>
      </c>
      <c r="I49" s="45">
        <v>1.2085354964201449</v>
      </c>
      <c r="J49" s="45">
        <v>2.5128265579029572</v>
      </c>
      <c r="K49" s="46">
        <v>0.59772211994775981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0.35029914979616483</v>
      </c>
      <c r="W49" s="18">
        <f t="shared" si="4"/>
        <v>0.24742297015159498</v>
      </c>
    </row>
    <row r="50" spans="1:23" x14ac:dyDescent="0.25">
      <c r="A50" s="12" t="b">
        <v>1</v>
      </c>
      <c r="B50" s="44">
        <v>1.7599724402705004</v>
      </c>
      <c r="C50" s="45">
        <v>1.473439272179055</v>
      </c>
      <c r="D50" s="45">
        <v>1.6541183588273616</v>
      </c>
      <c r="E50" s="45">
        <v>1.2065960029731146</v>
      </c>
      <c r="F50" s="45">
        <v>0.32858965071419044</v>
      </c>
      <c r="G50" s="45">
        <v>0.66245026034322929</v>
      </c>
      <c r="H50" s="45">
        <v>1.6070694653637536</v>
      </c>
      <c r="I50" s="45">
        <v>1.1019796482604507</v>
      </c>
      <c r="J50" s="45">
        <v>2.5047345488838131</v>
      </c>
      <c r="K50" s="46">
        <v>0.60963843001703932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0.32858965071419044</v>
      </c>
      <c r="W50" s="18">
        <f t="shared" si="4"/>
        <v>0.28104877930284888</v>
      </c>
    </row>
    <row r="51" spans="1:23" x14ac:dyDescent="0.25">
      <c r="A51" s="12" t="b">
        <v>1</v>
      </c>
      <c r="B51" s="44">
        <v>1.8467992310572101</v>
      </c>
      <c r="C51" s="45">
        <v>1.5891322595951307</v>
      </c>
      <c r="D51" s="45">
        <v>1.634595526889981</v>
      </c>
      <c r="E51" s="45">
        <v>1.1893272621884052</v>
      </c>
      <c r="F51" s="45">
        <v>0.27358111982071093</v>
      </c>
      <c r="G51" s="45">
        <v>0.66907463169738424</v>
      </c>
      <c r="H51" s="45">
        <v>1.7414680057399201</v>
      </c>
      <c r="I51" s="45">
        <v>1.0849725352584156</v>
      </c>
      <c r="J51" s="45">
        <v>2.6367332016371798</v>
      </c>
      <c r="K51" s="46">
        <v>0.66623697539903992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0.27358111982071093</v>
      </c>
      <c r="W51" s="18">
        <f t="shared" si="4"/>
        <v>0.39265585557832899</v>
      </c>
    </row>
    <row r="52" spans="1:23" x14ac:dyDescent="0.25">
      <c r="A52" s="12" t="b">
        <v>1</v>
      </c>
      <c r="B52" s="44">
        <v>1.7210277510368026</v>
      </c>
      <c r="C52" s="45">
        <v>1.4556620857097431</v>
      </c>
      <c r="D52" s="45">
        <v>1.5953805604220581</v>
      </c>
      <c r="E52" s="45">
        <v>1.1264460925494499</v>
      </c>
      <c r="F52" s="45">
        <v>0.33042543028117466</v>
      </c>
      <c r="G52" s="45">
        <v>0.58413507105758289</v>
      </c>
      <c r="H52" s="45">
        <v>1.6277935611990306</v>
      </c>
      <c r="I52" s="45">
        <v>0.9991083394544571</v>
      </c>
      <c r="J52" s="45">
        <v>2.5290253232732662</v>
      </c>
      <c r="K52" s="46">
        <v>0.5718006643049004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0.33042543028117466</v>
      </c>
      <c r="W52" s="18">
        <f t="shared" si="4"/>
        <v>0.24137523402372574</v>
      </c>
    </row>
    <row r="53" spans="1:23" x14ac:dyDescent="0.25">
      <c r="A53" s="12" t="b">
        <v>1</v>
      </c>
      <c r="B53" s="44">
        <v>1.7134098447110866</v>
      </c>
      <c r="C53" s="45">
        <v>1.4159158713607829</v>
      </c>
      <c r="D53" s="45">
        <v>1.4867838951441175</v>
      </c>
      <c r="E53" s="45">
        <v>1.0342136999471196</v>
      </c>
      <c r="F53" s="45">
        <v>0.39993332870314058</v>
      </c>
      <c r="G53" s="45">
        <v>0.61447843981352113</v>
      </c>
      <c r="H53" s="45">
        <v>1.5862768368061309</v>
      </c>
      <c r="I53" s="45">
        <v>1.0862409170332001</v>
      </c>
      <c r="J53" s="45">
        <v>2.4918150646163832</v>
      </c>
      <c r="K53" s="46">
        <v>0.50551848910182229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0.39993332870314058</v>
      </c>
      <c r="W53" s="18">
        <f t="shared" si="4"/>
        <v>0.10558516039868171</v>
      </c>
    </row>
    <row r="54" spans="1:23" ht="15.75" thickBot="1" x14ac:dyDescent="0.3">
      <c r="A54" s="12" t="b">
        <v>1</v>
      </c>
      <c r="B54" s="44">
        <v>1.7663074626085895</v>
      </c>
      <c r="C54" s="45">
        <v>1.4972273398238707</v>
      </c>
      <c r="D54" s="45">
        <v>1.668671903812398</v>
      </c>
      <c r="E54" s="45">
        <v>1.1837735419862712</v>
      </c>
      <c r="F54" s="45">
        <v>0.19493773263357389</v>
      </c>
      <c r="G54" s="45">
        <v>0.67276938124024577</v>
      </c>
      <c r="H54" s="45">
        <v>1.6291616021274824</v>
      </c>
      <c r="I54" s="45">
        <v>1.0936333137908345</v>
      </c>
      <c r="J54" s="45">
        <v>2.5484389004735903</v>
      </c>
      <c r="K54" s="46">
        <v>0.57640863643048268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0.19493773263357389</v>
      </c>
      <c r="W54" s="18">
        <f t="shared" si="4"/>
        <v>0.38147090379690879</v>
      </c>
    </row>
    <row r="55" spans="1:23" ht="15.75" thickBot="1" x14ac:dyDescent="0.3">
      <c r="A55" s="13" t="b">
        <v>1</v>
      </c>
      <c r="B55" s="47">
        <v>1.7023088453736479</v>
      </c>
      <c r="C55" s="48">
        <v>1.3930611530675385</v>
      </c>
      <c r="D55" s="48">
        <v>1.5553537392368808</v>
      </c>
      <c r="E55" s="48">
        <v>1.1103000026539172</v>
      </c>
      <c r="F55" s="48">
        <v>0.40283995538938011</v>
      </c>
      <c r="G55" s="48">
        <v>0.66946228227706017</v>
      </c>
      <c r="H55" s="48">
        <v>1.5414704718849832</v>
      </c>
      <c r="I55" s="48">
        <v>1.1204484687246929</v>
      </c>
      <c r="J55" s="48">
        <v>2.4597732670474914</v>
      </c>
      <c r="K55" s="49">
        <v>0.58122566100511797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0.40283995538938011</v>
      </c>
      <c r="W55" s="19">
        <f t="shared" si="4"/>
        <v>0.17838570561573786</v>
      </c>
    </row>
    <row r="56" spans="1:23" x14ac:dyDescent="0.25">
      <c r="A56" s="11" t="s">
        <v>66</v>
      </c>
      <c r="B56" s="41">
        <v>1.8961931885523309</v>
      </c>
      <c r="C56" s="42">
        <v>1.543249395505415</v>
      </c>
      <c r="D56" s="42">
        <v>1.5634125633432381</v>
      </c>
      <c r="E56" s="42">
        <v>1.0831809593858077</v>
      </c>
      <c r="F56" s="42">
        <v>0.7109609363541185</v>
      </c>
      <c r="G56" s="42">
        <v>0.38015278144887388</v>
      </c>
      <c r="H56" s="42">
        <v>1.7420252306550721</v>
      </c>
      <c r="I56" s="42">
        <v>1.2379338721874888</v>
      </c>
      <c r="J56" s="42">
        <v>2.5814952638570698</v>
      </c>
      <c r="K56" s="43">
        <v>0.77525249376536898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0.38015278144887388</v>
      </c>
      <c r="W56" s="16">
        <f t="shared" si="4"/>
        <v>0.33080815490524462</v>
      </c>
    </row>
    <row r="57" spans="1:23" x14ac:dyDescent="0.25">
      <c r="A57" s="12" t="s">
        <v>66</v>
      </c>
      <c r="B57" s="44">
        <v>1.8669317522225557</v>
      </c>
      <c r="C57" s="45">
        <v>1.5564824205221763</v>
      </c>
      <c r="D57" s="45">
        <v>1.5274912983291413</v>
      </c>
      <c r="E57" s="45">
        <v>1.05011775055989</v>
      </c>
      <c r="F57" s="45">
        <v>0.69250948377090515</v>
      </c>
      <c r="G57" s="45">
        <v>0.28234664844219393</v>
      </c>
      <c r="H57" s="45">
        <v>1.7375019642330698</v>
      </c>
      <c r="I57" s="45">
        <v>1.168895910748361</v>
      </c>
      <c r="J57" s="45">
        <v>2.5770286380856064</v>
      </c>
      <c r="K57" s="46">
        <v>0.76865856370423802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0.28234664844219393</v>
      </c>
      <c r="W57" s="18">
        <f t="shared" si="4"/>
        <v>0.41016283532871123</v>
      </c>
    </row>
    <row r="58" spans="1:23" x14ac:dyDescent="0.25">
      <c r="A58" s="12" t="s">
        <v>66</v>
      </c>
      <c r="B58" s="44">
        <v>1.7518740859193349</v>
      </c>
      <c r="C58" s="45">
        <v>1.449105237593586</v>
      </c>
      <c r="D58" s="45">
        <v>1.5493927581104705</v>
      </c>
      <c r="E58" s="45">
        <v>1.0678424611786368</v>
      </c>
      <c r="F58" s="45">
        <v>0.61976156110648173</v>
      </c>
      <c r="G58" s="45">
        <v>0.31299360286064043</v>
      </c>
      <c r="H58" s="45">
        <v>1.6241829284376041</v>
      </c>
      <c r="I58" s="45">
        <v>1.0840229628780775</v>
      </c>
      <c r="J58" s="45">
        <v>2.4963807863173626</v>
      </c>
      <c r="K58" s="46">
        <v>0.63437628788809519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0.31299360286064043</v>
      </c>
      <c r="W58" s="18">
        <f t="shared" si="4"/>
        <v>0.3067679582458413</v>
      </c>
    </row>
    <row r="59" spans="1:23" x14ac:dyDescent="0.25">
      <c r="A59" s="12" t="s">
        <v>66</v>
      </c>
      <c r="B59" s="44">
        <v>1.8418627430858896</v>
      </c>
      <c r="C59" s="45">
        <v>1.5404440705857789</v>
      </c>
      <c r="D59" s="45">
        <v>1.6273815777043574</v>
      </c>
      <c r="E59" s="45">
        <v>1.1392641780949231</v>
      </c>
      <c r="F59" s="45">
        <v>0.62660243772103408</v>
      </c>
      <c r="G59" s="45">
        <v>0.30470107526375495</v>
      </c>
      <c r="H59" s="45">
        <v>1.7110316704685133</v>
      </c>
      <c r="I59" s="45">
        <v>1.1308655242229877</v>
      </c>
      <c r="J59" s="45">
        <v>2.5763192532758548</v>
      </c>
      <c r="K59" s="46">
        <v>0.72596489966376165</v>
      </c>
      <c r="M59" s="18" t="str">
        <f t="shared" si="0"/>
        <v>TRUMPET</v>
      </c>
      <c r="N59" s="17" t="b">
        <f t="shared" si="1"/>
        <v>1</v>
      </c>
      <c r="U59" s="18" t="str">
        <f t="shared" si="2"/>
        <v>TRUMPET</v>
      </c>
      <c r="V59" s="18">
        <f t="shared" si="3"/>
        <v>0.30470107526375495</v>
      </c>
      <c r="W59" s="18">
        <f t="shared" si="4"/>
        <v>0.32190136245727913</v>
      </c>
    </row>
    <row r="60" spans="1:23" x14ac:dyDescent="0.25">
      <c r="A60" s="12" t="s">
        <v>66</v>
      </c>
      <c r="B60" s="44">
        <v>1.8469245227464666</v>
      </c>
      <c r="C60" s="45">
        <v>1.5147844746880483</v>
      </c>
      <c r="D60" s="45">
        <v>1.6101612726371379</v>
      </c>
      <c r="E60" s="45">
        <v>1.1097365708199174</v>
      </c>
      <c r="F60" s="45">
        <v>0.6132232831077441</v>
      </c>
      <c r="G60" s="45">
        <v>0.34665914461263475</v>
      </c>
      <c r="H60" s="45">
        <v>1.7015538584055019</v>
      </c>
      <c r="I60" s="45">
        <v>1.2052601758140822</v>
      </c>
      <c r="J60" s="45">
        <v>2.5525993681321193</v>
      </c>
      <c r="K60" s="46">
        <v>0.71444747544261178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0.34665914461263475</v>
      </c>
      <c r="W60" s="18">
        <f t="shared" si="4"/>
        <v>0.26656413849510935</v>
      </c>
    </row>
    <row r="61" spans="1:23" x14ac:dyDescent="0.25">
      <c r="A61" s="12" t="s">
        <v>66</v>
      </c>
      <c r="B61" s="44">
        <v>1.7868931410574243</v>
      </c>
      <c r="C61" s="45">
        <v>1.5299545317171261</v>
      </c>
      <c r="D61" s="45">
        <v>1.6176884004011012</v>
      </c>
      <c r="E61" s="45">
        <v>1.1111849570942169</v>
      </c>
      <c r="F61" s="45">
        <v>0.63303559219363259</v>
      </c>
      <c r="G61" s="45">
        <v>0.31874683123439584</v>
      </c>
      <c r="H61" s="45">
        <v>1.6706898947991566</v>
      </c>
      <c r="I61" s="45">
        <v>1.0070949595447687</v>
      </c>
      <c r="J61" s="45">
        <v>2.5421339098816622</v>
      </c>
      <c r="K61" s="46">
        <v>0.70742328619414818</v>
      </c>
      <c r="M61" s="18" t="str">
        <f t="shared" si="0"/>
        <v>TRUMPET</v>
      </c>
      <c r="N61" s="17" t="b">
        <f t="shared" si="1"/>
        <v>1</v>
      </c>
      <c r="U61" s="18" t="str">
        <f t="shared" si="2"/>
        <v>TRUMPET</v>
      </c>
      <c r="V61" s="18">
        <f t="shared" si="3"/>
        <v>0.31874683123439584</v>
      </c>
      <c r="W61" s="18">
        <f t="shared" si="4"/>
        <v>0.31428876095923675</v>
      </c>
    </row>
    <row r="62" spans="1:23" x14ac:dyDescent="0.25">
      <c r="A62" s="12" t="s">
        <v>66</v>
      </c>
      <c r="B62" s="44">
        <v>1.7870295379064773</v>
      </c>
      <c r="C62" s="45">
        <v>1.4761823114965618</v>
      </c>
      <c r="D62" s="45">
        <v>1.5710403169104097</v>
      </c>
      <c r="E62" s="45">
        <v>1.0880148123132711</v>
      </c>
      <c r="F62" s="45">
        <v>0.60152934625366172</v>
      </c>
      <c r="G62" s="45">
        <v>0.32563064047527662</v>
      </c>
      <c r="H62" s="45">
        <v>1.6519960031574954</v>
      </c>
      <c r="I62" s="45">
        <v>1.0940393132926074</v>
      </c>
      <c r="J62" s="45">
        <v>2.5260100631045517</v>
      </c>
      <c r="K62" s="46">
        <v>0.65357524670229938</v>
      </c>
      <c r="M62" s="18" t="str">
        <f t="shared" si="0"/>
        <v>TRUMPET</v>
      </c>
      <c r="N62" s="17" t="b">
        <f t="shared" si="1"/>
        <v>1</v>
      </c>
      <c r="U62" s="18" t="str">
        <f t="shared" si="2"/>
        <v>TRUMPET</v>
      </c>
      <c r="V62" s="18">
        <f t="shared" si="3"/>
        <v>0.32563064047527662</v>
      </c>
      <c r="W62" s="18">
        <f t="shared" si="4"/>
        <v>0.2758987057783851</v>
      </c>
    </row>
    <row r="63" spans="1:23" x14ac:dyDescent="0.25">
      <c r="A63" s="12" t="s">
        <v>66</v>
      </c>
      <c r="B63" s="44">
        <v>1.8182616470890742</v>
      </c>
      <c r="C63" s="45">
        <v>1.5174915905710848</v>
      </c>
      <c r="D63" s="45">
        <v>1.5280722643685543</v>
      </c>
      <c r="E63" s="45">
        <v>1.0505434305632557</v>
      </c>
      <c r="F63" s="45">
        <v>0.62973554727102565</v>
      </c>
      <c r="G63" s="45">
        <v>0.30061045610013276</v>
      </c>
      <c r="H63" s="45">
        <v>1.6924933261129884</v>
      </c>
      <c r="I63" s="45">
        <v>1.063629954543712</v>
      </c>
      <c r="J63" s="45">
        <v>2.55764238755089</v>
      </c>
      <c r="K63" s="46">
        <v>0.69390913885272265</v>
      </c>
      <c r="M63" s="18" t="str">
        <f t="shared" si="0"/>
        <v>TRUMPET</v>
      </c>
      <c r="N63" s="17" t="b">
        <f t="shared" si="1"/>
        <v>1</v>
      </c>
      <c r="U63" s="18" t="str">
        <f t="shared" si="2"/>
        <v>TRUMPET</v>
      </c>
      <c r="V63" s="18">
        <f t="shared" si="3"/>
        <v>0.30061045610013276</v>
      </c>
      <c r="W63" s="18">
        <f t="shared" si="4"/>
        <v>0.32912509117089289</v>
      </c>
    </row>
    <row r="64" spans="1:23" ht="15.75" thickBot="1" x14ac:dyDescent="0.3">
      <c r="A64" s="12" t="s">
        <v>66</v>
      </c>
      <c r="B64" s="44">
        <v>1.9053023130010078</v>
      </c>
      <c r="C64" s="45">
        <v>1.6324226245750746</v>
      </c>
      <c r="D64" s="45">
        <v>1.5268869693543863</v>
      </c>
      <c r="E64" s="45">
        <v>1.0616224717464315</v>
      </c>
      <c r="F64" s="45">
        <v>0.62378723950279369</v>
      </c>
      <c r="G64" s="45">
        <v>0.37684002512162945</v>
      </c>
      <c r="H64" s="45">
        <v>1.8333410898914675</v>
      </c>
      <c r="I64" s="45">
        <v>1.142973536897844</v>
      </c>
      <c r="J64" s="45">
        <v>2.678944585432133</v>
      </c>
      <c r="K64" s="46">
        <v>0.73214259697971862</v>
      </c>
      <c r="M64" s="18" t="str">
        <f t="shared" si="0"/>
        <v>TRUMPET</v>
      </c>
      <c r="N64" s="17" t="b">
        <f t="shared" si="1"/>
        <v>1</v>
      </c>
      <c r="U64" s="18" t="str">
        <f t="shared" si="2"/>
        <v>TRUMPET</v>
      </c>
      <c r="V64" s="18">
        <f t="shared" si="3"/>
        <v>0.37684002512162945</v>
      </c>
      <c r="W64" s="18">
        <f t="shared" si="4"/>
        <v>0.24694721438116424</v>
      </c>
    </row>
    <row r="65" spans="1:23" ht="15.75" thickBot="1" x14ac:dyDescent="0.3">
      <c r="A65" s="13" t="s">
        <v>66</v>
      </c>
      <c r="B65" s="47">
        <v>1.9750475031420596</v>
      </c>
      <c r="C65" s="48">
        <v>1.7177821358507475</v>
      </c>
      <c r="D65" s="48">
        <v>1.3436231431724697</v>
      </c>
      <c r="E65" s="48">
        <v>0.97958332562607475</v>
      </c>
      <c r="F65" s="48">
        <v>0.73359866377765248</v>
      </c>
      <c r="G65" s="48">
        <v>0.59405449101002217</v>
      </c>
      <c r="H65" s="48">
        <v>1.9379135305705459</v>
      </c>
      <c r="I65" s="48">
        <v>1.1817947560583215</v>
      </c>
      <c r="J65" s="48">
        <v>2.772885307948791</v>
      </c>
      <c r="K65" s="49">
        <v>0.73336936802816999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TRUMPET</v>
      </c>
      <c r="V65" s="19">
        <f t="shared" si="3"/>
        <v>0.59405449101002217</v>
      </c>
      <c r="W65" s="19">
        <f t="shared" si="4"/>
        <v>0.13931487701814782</v>
      </c>
    </row>
    <row r="66" spans="1:23" x14ac:dyDescent="0.25">
      <c r="A66" s="11" t="s">
        <v>67</v>
      </c>
      <c r="B66" s="41">
        <v>1.2425122076032922</v>
      </c>
      <c r="C66" s="42">
        <v>0.83021460424490867</v>
      </c>
      <c r="D66" s="42">
        <v>2.5636248439983853</v>
      </c>
      <c r="E66" s="42">
        <v>2.2328966701682207</v>
      </c>
      <c r="F66" s="42">
        <v>1.8181451669669977</v>
      </c>
      <c r="G66" s="42">
        <v>1.8267806350497009</v>
      </c>
      <c r="H66" s="42">
        <v>0.421808299237382</v>
      </c>
      <c r="I66" s="42">
        <v>2.0835767429064331</v>
      </c>
      <c r="J66" s="42">
        <v>1.0743464463821049</v>
      </c>
      <c r="K66" s="43">
        <v>1.6623951947566786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0.421808299237382</v>
      </c>
      <c r="W66" s="16">
        <f t="shared" si="4"/>
        <v>0.40840630500752667</v>
      </c>
    </row>
    <row r="67" spans="1:23" x14ac:dyDescent="0.25">
      <c r="A67" s="12" t="s">
        <v>67</v>
      </c>
      <c r="B67" s="44">
        <v>0.87291534322216813</v>
      </c>
      <c r="C67" s="45">
        <v>0.58111061369245909</v>
      </c>
      <c r="D67" s="45">
        <v>2.5316879185063992</v>
      </c>
      <c r="E67" s="45">
        <v>2.2106980046539482</v>
      </c>
      <c r="F67" s="45">
        <v>1.8042639968972487</v>
      </c>
      <c r="G67" s="45">
        <v>1.79126800553318</v>
      </c>
      <c r="H67" s="45">
        <v>0.1955289548264377</v>
      </c>
      <c r="I67" s="45">
        <v>1.9942806850158266</v>
      </c>
      <c r="J67" s="45">
        <v>0.88865684916130006</v>
      </c>
      <c r="K67" s="46">
        <v>1.6529133774335831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0.1955289548264377</v>
      </c>
      <c r="W67" s="18">
        <f t="shared" si="4"/>
        <v>0.38558165886602136</v>
      </c>
    </row>
    <row r="68" spans="1:23" x14ac:dyDescent="0.25">
      <c r="A68" s="12" t="s">
        <v>67</v>
      </c>
      <c r="B68" s="44">
        <v>1.1472746659893056</v>
      </c>
      <c r="C68" s="45">
        <v>0.65607964995888579</v>
      </c>
      <c r="D68" s="45">
        <v>2.4018296550156131</v>
      </c>
      <c r="E68" s="45">
        <v>2.0512526353058416</v>
      </c>
      <c r="F68" s="45">
        <v>1.6581411635394601</v>
      </c>
      <c r="G68" s="45">
        <v>1.625229815875407</v>
      </c>
      <c r="H68" s="45">
        <v>0.30630559273836722</v>
      </c>
      <c r="I68" s="45">
        <v>1.9706185199412385</v>
      </c>
      <c r="J68" s="45">
        <v>1.0869067461717008</v>
      </c>
      <c r="K68" s="46">
        <v>1.5226409303054615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0.30630559273836722</v>
      </c>
      <c r="W68" s="18">
        <f t="shared" si="4"/>
        <v>0.34977405722051857</v>
      </c>
    </row>
    <row r="69" spans="1:23" x14ac:dyDescent="0.25">
      <c r="A69" s="12" t="s">
        <v>67</v>
      </c>
      <c r="B69" s="44">
        <v>1.1253794759003839</v>
      </c>
      <c r="C69" s="45">
        <v>0.64700768537970044</v>
      </c>
      <c r="D69" s="45">
        <v>2.4337167920143381</v>
      </c>
      <c r="E69" s="45">
        <v>2.0990925835359628</v>
      </c>
      <c r="F69" s="45">
        <v>1.7150438765018694</v>
      </c>
      <c r="G69" s="45">
        <v>1.699714562942517</v>
      </c>
      <c r="H69" s="45">
        <v>0.25878685400422785</v>
      </c>
      <c r="I69" s="45">
        <v>2.0214565654854311</v>
      </c>
      <c r="J69" s="45">
        <v>1.0503907249604638</v>
      </c>
      <c r="K69" s="46">
        <v>1.5733042414531351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0.25878685400422785</v>
      </c>
      <c r="W69" s="18">
        <f t="shared" si="4"/>
        <v>0.38822083137547259</v>
      </c>
    </row>
    <row r="70" spans="1:23" x14ac:dyDescent="0.25">
      <c r="A70" s="12" t="s">
        <v>67</v>
      </c>
      <c r="B70" s="44">
        <v>1.4960919722656543</v>
      </c>
      <c r="C70" s="45">
        <v>1.2482557079233887</v>
      </c>
      <c r="D70" s="45">
        <v>3.0757746433395776</v>
      </c>
      <c r="E70" s="45">
        <v>2.80381300797342</v>
      </c>
      <c r="F70" s="45">
        <v>2.3847057160612057</v>
      </c>
      <c r="G70" s="45">
        <v>2.460452731454438</v>
      </c>
      <c r="H70" s="45">
        <v>0.99645390930438282</v>
      </c>
      <c r="I70" s="45">
        <v>2.6185849260947429</v>
      </c>
      <c r="J70" s="45">
        <v>1.0797889088358004</v>
      </c>
      <c r="K70" s="46">
        <v>2.2426510625193137</v>
      </c>
      <c r="M70" s="18" t="str">
        <f t="shared" ref="M70:M105" si="5">INDEX($B$5:$K$5,MATCH(MIN($B70:$K70),$B70:$K70,0))</f>
        <v>JASON</v>
      </c>
      <c r="N70" s="17" t="b">
        <f t="shared" ref="N70:N105" si="6">$M70 = $A70</f>
        <v>1</v>
      </c>
      <c r="U70" s="18" t="str">
        <f t="shared" ref="U70:U105" si="7">INDEX($B$5:$K$5,MATCH(MIN($B70:$K70),$B70:$K70,0))</f>
        <v>JASON</v>
      </c>
      <c r="V70" s="18">
        <f t="shared" si="3"/>
        <v>0.99645390930438282</v>
      </c>
      <c r="W70" s="18">
        <f t="shared" si="4"/>
        <v>8.3334999531417542E-2</v>
      </c>
    </row>
    <row r="71" spans="1:23" x14ac:dyDescent="0.25">
      <c r="A71" s="12" t="s">
        <v>67</v>
      </c>
      <c r="B71" s="44">
        <v>1.2891231770242044</v>
      </c>
      <c r="C71" s="45">
        <v>1.0679285872955098</v>
      </c>
      <c r="D71" s="45">
        <v>3.0644032284364897</v>
      </c>
      <c r="E71" s="45">
        <v>2.7855227417438817</v>
      </c>
      <c r="F71" s="45">
        <v>2.382197503035552</v>
      </c>
      <c r="G71" s="45">
        <v>2.4127908072818749</v>
      </c>
      <c r="H71" s="45">
        <v>0.80217439158929837</v>
      </c>
      <c r="I71" s="45">
        <v>2.5797504008337557</v>
      </c>
      <c r="J71" s="45">
        <v>0.69590673308393336</v>
      </c>
      <c r="K71" s="46">
        <v>2.2339953257394138</v>
      </c>
      <c r="M71" s="18" t="str">
        <f t="shared" si="5"/>
        <v>DAVE</v>
      </c>
      <c r="N71" s="17" t="b">
        <f t="shared" si="6"/>
        <v>0</v>
      </c>
      <c r="U71" s="18" t="str">
        <f t="shared" si="7"/>
        <v>DAVE</v>
      </c>
      <c r="V71" s="18">
        <f t="shared" ref="V71:V105" si="8">MIN(B71:K71)</f>
        <v>0.69590673308393336</v>
      </c>
      <c r="W71" s="18">
        <f t="shared" ref="W71:W105" si="9">SMALL(B71:K71,2)-V71</f>
        <v>0.10626765850536501</v>
      </c>
    </row>
    <row r="72" spans="1:23" x14ac:dyDescent="0.25">
      <c r="A72" s="12" t="s">
        <v>67</v>
      </c>
      <c r="B72" s="44">
        <v>1.0613110482249402</v>
      </c>
      <c r="C72" s="45">
        <v>0.58205213550012913</v>
      </c>
      <c r="D72" s="45">
        <v>2.4572731875432612</v>
      </c>
      <c r="E72" s="45">
        <v>2.1243026803511529</v>
      </c>
      <c r="F72" s="45">
        <v>1.7620429552102881</v>
      </c>
      <c r="G72" s="45">
        <v>1.7438662105341964</v>
      </c>
      <c r="H72" s="45">
        <v>0.25699877070904659</v>
      </c>
      <c r="I72" s="45">
        <v>2.0409612929919652</v>
      </c>
      <c r="J72" s="45">
        <v>0.9812817666763668</v>
      </c>
      <c r="K72" s="46">
        <v>1.6011656507359786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0.25699877070904659</v>
      </c>
      <c r="W72" s="18">
        <f t="shared" si="9"/>
        <v>0.32505336479108254</v>
      </c>
    </row>
    <row r="73" spans="1:23" x14ac:dyDescent="0.25">
      <c r="A73" s="12" t="s">
        <v>67</v>
      </c>
      <c r="B73" s="44">
        <v>0.94591429480406908</v>
      </c>
      <c r="C73" s="45">
        <v>0.63411319397064603</v>
      </c>
      <c r="D73" s="45">
        <v>2.6197403146550973</v>
      </c>
      <c r="E73" s="45">
        <v>2.3176452656656736</v>
      </c>
      <c r="F73" s="45">
        <v>1.9190705955468879</v>
      </c>
      <c r="G73" s="45">
        <v>1.9282919188684251</v>
      </c>
      <c r="H73" s="45">
        <v>0.31651496532526063</v>
      </c>
      <c r="I73" s="45">
        <v>2.1405023683933941</v>
      </c>
      <c r="J73" s="45">
        <v>0.86216203334656205</v>
      </c>
      <c r="K73" s="46">
        <v>1.7673327324516719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0.31651496532526063</v>
      </c>
      <c r="W73" s="18">
        <f t="shared" si="9"/>
        <v>0.31759822864538539</v>
      </c>
    </row>
    <row r="74" spans="1:23" ht="15.75" thickBot="1" x14ac:dyDescent="0.3">
      <c r="A74" s="12" t="s">
        <v>67</v>
      </c>
      <c r="B74" s="44">
        <v>1.11680286446545</v>
      </c>
      <c r="C74" s="45">
        <v>0.68044424257301883</v>
      </c>
      <c r="D74" s="45">
        <v>2.5001011550588976</v>
      </c>
      <c r="E74" s="45">
        <v>2.1637998164463532</v>
      </c>
      <c r="F74" s="45">
        <v>1.7678471292888445</v>
      </c>
      <c r="G74" s="45">
        <v>1.7925268159088907</v>
      </c>
      <c r="H74" s="45">
        <v>0.3397794685120471</v>
      </c>
      <c r="I74" s="45">
        <v>2.0436688164459333</v>
      </c>
      <c r="J74" s="45">
        <v>1.0701508408963438</v>
      </c>
      <c r="K74" s="46">
        <v>1.5884539246655878</v>
      </c>
      <c r="M74" s="18" t="str">
        <f t="shared" si="5"/>
        <v>JASON</v>
      </c>
      <c r="N74" s="17" t="b">
        <f t="shared" si="6"/>
        <v>1</v>
      </c>
      <c r="U74" s="18" t="str">
        <f t="shared" si="7"/>
        <v>JASON</v>
      </c>
      <c r="V74" s="18">
        <f t="shared" si="8"/>
        <v>0.3397794685120471</v>
      </c>
      <c r="W74" s="18">
        <f t="shared" si="9"/>
        <v>0.34066477406097173</v>
      </c>
    </row>
    <row r="75" spans="1:23" ht="15.75" thickBot="1" x14ac:dyDescent="0.3">
      <c r="A75" s="13" t="s">
        <v>67</v>
      </c>
      <c r="B75" s="47">
        <v>1.0295361034969033</v>
      </c>
      <c r="C75" s="48">
        <v>0.59575426731443726</v>
      </c>
      <c r="D75" s="48">
        <v>2.4956626936024597</v>
      </c>
      <c r="E75" s="48">
        <v>2.1697125167827358</v>
      </c>
      <c r="F75" s="48">
        <v>1.8050048157539413</v>
      </c>
      <c r="G75" s="48">
        <v>1.8205580586863728</v>
      </c>
      <c r="H75" s="48">
        <v>0.28749546925228947</v>
      </c>
      <c r="I75" s="48">
        <v>2.0743188898051352</v>
      </c>
      <c r="J75" s="48">
        <v>0.99492157718022012</v>
      </c>
      <c r="K75" s="49">
        <v>1.6188587765884599</v>
      </c>
      <c r="M75" s="19" t="str">
        <f t="shared" si="5"/>
        <v>JASON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JASON</v>
      </c>
      <c r="V75" s="19">
        <f t="shared" si="8"/>
        <v>0.28749546925228947</v>
      </c>
      <c r="W75" s="19">
        <f t="shared" si="9"/>
        <v>0.30825879806214779</v>
      </c>
    </row>
    <row r="76" spans="1:23" x14ac:dyDescent="0.25">
      <c r="A76" s="11" t="s">
        <v>68</v>
      </c>
      <c r="B76" s="41">
        <v>1.7547246500327893</v>
      </c>
      <c r="C76" s="42">
        <v>1.8097558023424452</v>
      </c>
      <c r="D76" s="42">
        <v>1.9305626036837731</v>
      </c>
      <c r="E76" s="42">
        <v>1.6472678257079876</v>
      </c>
      <c r="F76" s="42">
        <v>1.1649227235856534</v>
      </c>
      <c r="G76" s="42">
        <v>1.0819315238234322</v>
      </c>
      <c r="H76" s="42">
        <v>1.8693185186801289</v>
      </c>
      <c r="I76" s="42">
        <v>0.46870952308328939</v>
      </c>
      <c r="J76" s="42">
        <v>2.5996542665716156</v>
      </c>
      <c r="K76" s="43">
        <v>1.2176025472479932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0.46870952308328939</v>
      </c>
      <c r="W76" s="16">
        <f t="shared" si="9"/>
        <v>0.61322200074014277</v>
      </c>
    </row>
    <row r="77" spans="1:23" x14ac:dyDescent="0.25">
      <c r="A77" s="12" t="s">
        <v>68</v>
      </c>
      <c r="B77" s="44">
        <v>1.858239090164963</v>
      </c>
      <c r="C77" s="45">
        <v>1.8617784824620227</v>
      </c>
      <c r="D77" s="45">
        <v>1.8730114139565319</v>
      </c>
      <c r="E77" s="45">
        <v>1.5906936085768324</v>
      </c>
      <c r="F77" s="45">
        <v>1.1129331704610386</v>
      </c>
      <c r="G77" s="45">
        <v>1.011960688739836</v>
      </c>
      <c r="H77" s="45">
        <v>1.9533759190423086</v>
      </c>
      <c r="I77" s="45">
        <v>0.52991197827952574</v>
      </c>
      <c r="J77" s="45">
        <v>2.6895159662480537</v>
      </c>
      <c r="K77" s="46">
        <v>1.2098582855438493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0.52991197827952574</v>
      </c>
      <c r="W77" s="18">
        <f t="shared" si="9"/>
        <v>0.48204871046031028</v>
      </c>
    </row>
    <row r="78" spans="1:23" x14ac:dyDescent="0.25">
      <c r="A78" s="12" t="s">
        <v>68</v>
      </c>
      <c r="B78" s="44">
        <v>1.6727241504267889</v>
      </c>
      <c r="C78" s="45">
        <v>1.6405654112069259</v>
      </c>
      <c r="D78" s="45">
        <v>1.6235713262339166</v>
      </c>
      <c r="E78" s="45">
        <v>1.3055838665430415</v>
      </c>
      <c r="F78" s="45">
        <v>0.84945577885268153</v>
      </c>
      <c r="G78" s="45">
        <v>0.75110544497739407</v>
      </c>
      <c r="H78" s="45">
        <v>1.7808958153631538</v>
      </c>
      <c r="I78" s="45">
        <v>0.48867118430498679</v>
      </c>
      <c r="J78" s="45">
        <v>2.5872707103199213</v>
      </c>
      <c r="K78" s="46">
        <v>0.88502101751306406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0.48867118430498679</v>
      </c>
      <c r="W78" s="18">
        <f t="shared" si="9"/>
        <v>0.26243426067240727</v>
      </c>
    </row>
    <row r="79" spans="1:23" x14ac:dyDescent="0.25">
      <c r="A79" s="12" t="s">
        <v>68</v>
      </c>
      <c r="B79" s="44">
        <v>1.7161098182452057</v>
      </c>
      <c r="C79" s="45">
        <v>1.6251552324041583</v>
      </c>
      <c r="D79" s="45">
        <v>1.75242715709708</v>
      </c>
      <c r="E79" s="45">
        <v>1.3850195474159706</v>
      </c>
      <c r="F79" s="45">
        <v>0.78217016760482116</v>
      </c>
      <c r="G79" s="45">
        <v>0.71307822296619683</v>
      </c>
      <c r="H79" s="45">
        <v>1.7830756373322723</v>
      </c>
      <c r="I79" s="45">
        <v>0.67417625477126875</v>
      </c>
      <c r="J79" s="45">
        <v>2.5648513154447024</v>
      </c>
      <c r="K79" s="46">
        <v>0.92028053909458429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0.67417625477126875</v>
      </c>
      <c r="W79" s="18">
        <f t="shared" si="9"/>
        <v>3.8901968194928083E-2</v>
      </c>
    </row>
    <row r="80" spans="1:23" x14ac:dyDescent="0.25">
      <c r="A80" s="12" t="s">
        <v>68</v>
      </c>
      <c r="B80" s="44">
        <v>1.8404337789085925</v>
      </c>
      <c r="C80" s="45">
        <v>1.8093420479715558</v>
      </c>
      <c r="D80" s="45">
        <v>1.8608708066708806</v>
      </c>
      <c r="E80" s="45">
        <v>1.5407682444844923</v>
      </c>
      <c r="F80" s="45">
        <v>0.93309621413292099</v>
      </c>
      <c r="G80" s="45">
        <v>0.94017133180175172</v>
      </c>
      <c r="H80" s="45">
        <v>1.9263317660479118</v>
      </c>
      <c r="I80" s="45">
        <v>0.51117670421600192</v>
      </c>
      <c r="J80" s="45">
        <v>2.7052438194947914</v>
      </c>
      <c r="K80" s="46">
        <v>1.0800119227599396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0.51117670421600192</v>
      </c>
      <c r="W80" s="18">
        <f t="shared" si="9"/>
        <v>0.42191950991691907</v>
      </c>
    </row>
    <row r="81" spans="1:23" x14ac:dyDescent="0.25">
      <c r="A81" s="12" t="s">
        <v>68</v>
      </c>
      <c r="B81" s="44">
        <v>1.7291742464480184</v>
      </c>
      <c r="C81" s="45">
        <v>1.7471116742983575</v>
      </c>
      <c r="D81" s="45">
        <v>1.8634005843284953</v>
      </c>
      <c r="E81" s="45">
        <v>1.5421139671428887</v>
      </c>
      <c r="F81" s="45">
        <v>0.97391696796959959</v>
      </c>
      <c r="G81" s="45">
        <v>0.88799530918281699</v>
      </c>
      <c r="H81" s="45">
        <v>1.8317746951745122</v>
      </c>
      <c r="I81" s="45">
        <v>0.37537825778075912</v>
      </c>
      <c r="J81" s="45">
        <v>2.6055801943248698</v>
      </c>
      <c r="K81" s="46">
        <v>1.0928807492193797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0.37537825778075912</v>
      </c>
      <c r="W81" s="18">
        <f t="shared" si="9"/>
        <v>0.51261705140205782</v>
      </c>
    </row>
    <row r="82" spans="1:23" x14ac:dyDescent="0.25">
      <c r="A82" s="12" t="s">
        <v>68</v>
      </c>
      <c r="B82" s="44">
        <v>1.8260849730799285</v>
      </c>
      <c r="C82" s="45">
        <v>1.9129288279042158</v>
      </c>
      <c r="D82" s="45">
        <v>1.9636349428601649</v>
      </c>
      <c r="E82" s="45">
        <v>1.6948497500213553</v>
      </c>
      <c r="F82" s="45">
        <v>1.2157114328823222</v>
      </c>
      <c r="G82" s="45">
        <v>1.1344063898030949</v>
      </c>
      <c r="H82" s="45">
        <v>1.9753015086077745</v>
      </c>
      <c r="I82" s="45">
        <v>0.31271302367738474</v>
      </c>
      <c r="J82" s="45">
        <v>2.7203889503213019</v>
      </c>
      <c r="K82" s="46">
        <v>1.294347696456509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0.31271302367738474</v>
      </c>
      <c r="W82" s="18">
        <f t="shared" si="9"/>
        <v>0.8216933661257102</v>
      </c>
    </row>
    <row r="83" spans="1:23" x14ac:dyDescent="0.25">
      <c r="A83" s="12" t="s">
        <v>68</v>
      </c>
      <c r="B83" s="44">
        <v>1.7534131156690154</v>
      </c>
      <c r="C83" s="45">
        <v>1.7929973072806598</v>
      </c>
      <c r="D83" s="45">
        <v>1.8628961821934267</v>
      </c>
      <c r="E83" s="45">
        <v>1.5766686828799716</v>
      </c>
      <c r="F83" s="45">
        <v>1.097715320360747</v>
      </c>
      <c r="G83" s="45">
        <v>0.98733773236760003</v>
      </c>
      <c r="H83" s="45">
        <v>1.8678122646438198</v>
      </c>
      <c r="I83" s="45">
        <v>0.42312170262518728</v>
      </c>
      <c r="J83" s="45">
        <v>2.6199532650039679</v>
      </c>
      <c r="K83" s="46">
        <v>1.1688779564522993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0.42312170262518728</v>
      </c>
      <c r="W83" s="18">
        <f t="shared" si="9"/>
        <v>0.56421602974241281</v>
      </c>
    </row>
    <row r="84" spans="1:23" ht="15.75" thickBot="1" x14ac:dyDescent="0.3">
      <c r="A84" s="12" t="s">
        <v>68</v>
      </c>
      <c r="B84" s="44">
        <v>1.7952921453921551</v>
      </c>
      <c r="C84" s="45">
        <v>1.8125978144779922</v>
      </c>
      <c r="D84" s="45">
        <v>1.8279341553983894</v>
      </c>
      <c r="E84" s="45">
        <v>1.5287359066888275</v>
      </c>
      <c r="F84" s="45">
        <v>1.0141727565250269</v>
      </c>
      <c r="G84" s="45">
        <v>0.91840735830053577</v>
      </c>
      <c r="H84" s="45">
        <v>1.9093248392471849</v>
      </c>
      <c r="I84" s="45">
        <v>0.36777592269593512</v>
      </c>
      <c r="J84" s="45">
        <v>2.6784904395202522</v>
      </c>
      <c r="K84" s="46">
        <v>1.1055864906229973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0.36777592269593512</v>
      </c>
      <c r="W84" s="18">
        <f t="shared" si="9"/>
        <v>0.55063143560460071</v>
      </c>
    </row>
    <row r="85" spans="1:23" ht="15.75" thickBot="1" x14ac:dyDescent="0.3">
      <c r="A85" s="13" t="s">
        <v>68</v>
      </c>
      <c r="B85" s="47">
        <v>1.6646872454864534</v>
      </c>
      <c r="C85" s="48">
        <v>1.6910267041499216</v>
      </c>
      <c r="D85" s="48">
        <v>1.8208450557961093</v>
      </c>
      <c r="E85" s="48">
        <v>1.4842891841276959</v>
      </c>
      <c r="F85" s="48">
        <v>0.96308280335808472</v>
      </c>
      <c r="G85" s="48">
        <v>0.91696935095619148</v>
      </c>
      <c r="H85" s="48">
        <v>1.7967762207987439</v>
      </c>
      <c r="I85" s="48">
        <v>0.47353265033297198</v>
      </c>
      <c r="J85" s="48">
        <v>2.5753646197523694</v>
      </c>
      <c r="K85" s="49">
        <v>0.98672394808622199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0.47353265033297198</v>
      </c>
      <c r="W85" s="19">
        <f t="shared" si="9"/>
        <v>0.44343670062321949</v>
      </c>
    </row>
    <row r="86" spans="1:23" x14ac:dyDescent="0.25">
      <c r="A86" s="11" t="s">
        <v>69</v>
      </c>
      <c r="B86" s="41">
        <v>1.365271305484608</v>
      </c>
      <c r="C86" s="42">
        <v>1.2401855594578466</v>
      </c>
      <c r="D86" s="42">
        <v>3.1271681418050159</v>
      </c>
      <c r="E86" s="42">
        <v>2.8445323541439227</v>
      </c>
      <c r="F86" s="42">
        <v>2.4247405257851264</v>
      </c>
      <c r="G86" s="42">
        <v>2.4282530641759195</v>
      </c>
      <c r="H86" s="42">
        <v>0.87641325143515536</v>
      </c>
      <c r="I86" s="42">
        <v>2.5158680918223957</v>
      </c>
      <c r="J86" s="42">
        <v>0.79287592536078022</v>
      </c>
      <c r="K86" s="43">
        <v>2.2634076301010015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0.79287592536078022</v>
      </c>
      <c r="W86" s="16">
        <f t="shared" si="9"/>
        <v>8.353732607437514E-2</v>
      </c>
    </row>
    <row r="87" spans="1:23" x14ac:dyDescent="0.25">
      <c r="A87" s="12" t="s">
        <v>69</v>
      </c>
      <c r="B87" s="44">
        <v>1.2429414491971145</v>
      </c>
      <c r="C87" s="45">
        <v>1.0693266898836009</v>
      </c>
      <c r="D87" s="45">
        <v>2.912191796930351</v>
      </c>
      <c r="E87" s="45">
        <v>2.5997066893150476</v>
      </c>
      <c r="F87" s="45">
        <v>2.243728345162141</v>
      </c>
      <c r="G87" s="45">
        <v>2.2131340354915991</v>
      </c>
      <c r="H87" s="45">
        <v>0.7263305824014179</v>
      </c>
      <c r="I87" s="45">
        <v>2.350212520174551</v>
      </c>
      <c r="J87" s="45">
        <v>0.74093664299191497</v>
      </c>
      <c r="K87" s="46">
        <v>2.0539306845285341</v>
      </c>
      <c r="M87" s="18" t="str">
        <f t="shared" si="5"/>
        <v>JASON</v>
      </c>
      <c r="N87" s="17" t="b">
        <f t="shared" si="6"/>
        <v>0</v>
      </c>
      <c r="U87" s="18" t="str">
        <f t="shared" si="7"/>
        <v>JASON</v>
      </c>
      <c r="V87" s="18">
        <f t="shared" si="8"/>
        <v>0.7263305824014179</v>
      </c>
      <c r="W87" s="18">
        <f t="shared" si="9"/>
        <v>1.4606060590497072E-2</v>
      </c>
    </row>
    <row r="88" spans="1:23" x14ac:dyDescent="0.25">
      <c r="A88" s="12" t="s">
        <v>69</v>
      </c>
      <c r="B88" s="44">
        <v>1.0957231505026133</v>
      </c>
      <c r="C88" s="45">
        <v>0.94173428403040482</v>
      </c>
      <c r="D88" s="45">
        <v>2.9304438844071528</v>
      </c>
      <c r="E88" s="45">
        <v>2.6287210065708746</v>
      </c>
      <c r="F88" s="45">
        <v>2.2557986357979334</v>
      </c>
      <c r="G88" s="45">
        <v>2.2189638617190521</v>
      </c>
      <c r="H88" s="45">
        <v>0.58940802934323477</v>
      </c>
      <c r="I88" s="45">
        <v>2.3879275685523784</v>
      </c>
      <c r="J88" s="45">
        <v>0.48327552343998481</v>
      </c>
      <c r="K88" s="46">
        <v>2.0928550577780189</v>
      </c>
      <c r="M88" s="18" t="str">
        <f t="shared" si="5"/>
        <v>DAVE</v>
      </c>
      <c r="N88" s="17" t="b">
        <f t="shared" si="6"/>
        <v>1</v>
      </c>
      <c r="U88" s="18" t="str">
        <f t="shared" si="7"/>
        <v>DAVE</v>
      </c>
      <c r="V88" s="18">
        <f t="shared" si="8"/>
        <v>0.48327552343998481</v>
      </c>
      <c r="W88" s="18">
        <f t="shared" si="9"/>
        <v>0.10613250590324996</v>
      </c>
    </row>
    <row r="89" spans="1:23" x14ac:dyDescent="0.25">
      <c r="A89" s="12" t="s">
        <v>69</v>
      </c>
      <c r="B89" s="44">
        <v>1.1554474792553671</v>
      </c>
      <c r="C89" s="45">
        <v>1.2268762874376122</v>
      </c>
      <c r="D89" s="45">
        <v>3.2257968264123864</v>
      </c>
      <c r="E89" s="45">
        <v>2.9464890548271456</v>
      </c>
      <c r="F89" s="45">
        <v>2.5955453873596146</v>
      </c>
      <c r="G89" s="45">
        <v>2.5571709073847488</v>
      </c>
      <c r="H89" s="45">
        <v>1.0192457061814602</v>
      </c>
      <c r="I89" s="45">
        <v>2.6358808134913643</v>
      </c>
      <c r="J89" s="45">
        <v>0.40382318632996556</v>
      </c>
      <c r="K89" s="46">
        <v>2.432581857350907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0.40382318632996556</v>
      </c>
      <c r="W89" s="18">
        <f t="shared" si="9"/>
        <v>0.61542251985149465</v>
      </c>
    </row>
    <row r="90" spans="1:23" x14ac:dyDescent="0.25">
      <c r="A90" s="12" t="s">
        <v>69</v>
      </c>
      <c r="B90" s="44">
        <v>1.043790736388045</v>
      </c>
      <c r="C90" s="45">
        <v>0.741859962018246</v>
      </c>
      <c r="D90" s="45">
        <v>2.5362572916153301</v>
      </c>
      <c r="E90" s="45">
        <v>2.1962390368759763</v>
      </c>
      <c r="F90" s="45">
        <v>1.8444357901889179</v>
      </c>
      <c r="G90" s="45">
        <v>1.7899935038257584</v>
      </c>
      <c r="H90" s="45">
        <v>0.44740533462910709</v>
      </c>
      <c r="I90" s="45">
        <v>2.0028334366295701</v>
      </c>
      <c r="J90" s="45">
        <v>0.94503548462445663</v>
      </c>
      <c r="K90" s="46">
        <v>1.6407522674381447</v>
      </c>
      <c r="M90" s="18" t="str">
        <f t="shared" si="5"/>
        <v>JASON</v>
      </c>
      <c r="N90" s="17" t="b">
        <f t="shared" si="6"/>
        <v>0</v>
      </c>
      <c r="U90" s="18" t="str">
        <f t="shared" si="7"/>
        <v>JASON</v>
      </c>
      <c r="V90" s="18">
        <f t="shared" si="8"/>
        <v>0.44740533462910709</v>
      </c>
      <c r="W90" s="18">
        <f t="shared" si="9"/>
        <v>0.29445462738913891</v>
      </c>
    </row>
    <row r="91" spans="1:23" x14ac:dyDescent="0.25">
      <c r="A91" s="12" t="s">
        <v>69</v>
      </c>
      <c r="B91" s="44">
        <v>1.0559682901679623</v>
      </c>
      <c r="C91" s="45">
        <v>0.82909351335624448</v>
      </c>
      <c r="D91" s="45">
        <v>2.7068746827671424</v>
      </c>
      <c r="E91" s="45">
        <v>2.3911698397372532</v>
      </c>
      <c r="F91" s="45">
        <v>1.9932976947385532</v>
      </c>
      <c r="G91" s="45">
        <v>1.9861134085825058</v>
      </c>
      <c r="H91" s="45">
        <v>0.42420339289519854</v>
      </c>
      <c r="I91" s="45">
        <v>2.1376426542628106</v>
      </c>
      <c r="J91" s="45">
        <v>0.84329004726591694</v>
      </c>
      <c r="K91" s="46">
        <v>1.8144049969330476</v>
      </c>
      <c r="M91" s="18" t="str">
        <f t="shared" si="5"/>
        <v>JASON</v>
      </c>
      <c r="N91" s="17" t="b">
        <f t="shared" si="6"/>
        <v>0</v>
      </c>
      <c r="U91" s="18" t="str">
        <f t="shared" si="7"/>
        <v>JASON</v>
      </c>
      <c r="V91" s="18">
        <f t="shared" si="8"/>
        <v>0.42420339289519854</v>
      </c>
      <c r="W91" s="18">
        <f t="shared" si="9"/>
        <v>0.40489012046104594</v>
      </c>
    </row>
    <row r="92" spans="1:23" x14ac:dyDescent="0.25">
      <c r="A92" s="12" t="s">
        <v>69</v>
      </c>
      <c r="B92" s="44">
        <v>1.0627652528047236</v>
      </c>
      <c r="C92" s="45">
        <v>0.72485394644676993</v>
      </c>
      <c r="D92" s="45">
        <v>2.6334604407667142</v>
      </c>
      <c r="E92" s="45">
        <v>2.3205023316535809</v>
      </c>
      <c r="F92" s="45">
        <v>1.9440097623127612</v>
      </c>
      <c r="G92" s="45">
        <v>1.9040545600441794</v>
      </c>
      <c r="H92" s="45">
        <v>0.37155541297626821</v>
      </c>
      <c r="I92" s="45">
        <v>2.1529466010388307</v>
      </c>
      <c r="J92" s="45">
        <v>0.8087228667409383</v>
      </c>
      <c r="K92" s="46">
        <v>1.7679862203690284</v>
      </c>
      <c r="M92" s="18" t="str">
        <f t="shared" si="5"/>
        <v>JASON</v>
      </c>
      <c r="N92" s="17" t="b">
        <f t="shared" si="6"/>
        <v>0</v>
      </c>
      <c r="U92" s="18" t="str">
        <f t="shared" si="7"/>
        <v>JASON</v>
      </c>
      <c r="V92" s="18">
        <f t="shared" si="8"/>
        <v>0.37155541297626821</v>
      </c>
      <c r="W92" s="18">
        <f t="shared" si="9"/>
        <v>0.35329853347050172</v>
      </c>
    </row>
    <row r="93" spans="1:23" x14ac:dyDescent="0.25">
      <c r="A93" s="12" t="s">
        <v>69</v>
      </c>
      <c r="B93" s="44">
        <v>1.2461114461626517</v>
      </c>
      <c r="C93" s="45">
        <v>1.1563761360376592</v>
      </c>
      <c r="D93" s="45">
        <v>3.1158866444829791</v>
      </c>
      <c r="E93" s="45">
        <v>2.8228322316281678</v>
      </c>
      <c r="F93" s="45">
        <v>2.4599273396499757</v>
      </c>
      <c r="G93" s="45">
        <v>2.4325255156923213</v>
      </c>
      <c r="H93" s="45">
        <v>0.84208712029203858</v>
      </c>
      <c r="I93" s="45">
        <v>2.5656609092868803</v>
      </c>
      <c r="J93" s="45">
        <v>0.44516088885203031</v>
      </c>
      <c r="K93" s="46">
        <v>2.2843453275324923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0.44516088885203031</v>
      </c>
      <c r="W93" s="18">
        <f t="shared" si="9"/>
        <v>0.39692623144000827</v>
      </c>
    </row>
    <row r="94" spans="1:23" ht="15.75" thickBot="1" x14ac:dyDescent="0.3">
      <c r="A94" s="12" t="s">
        <v>69</v>
      </c>
      <c r="B94" s="44">
        <v>1.0117331963344425</v>
      </c>
      <c r="C94" s="45">
        <v>0.87653302468614558</v>
      </c>
      <c r="D94" s="45">
        <v>2.8092704234823258</v>
      </c>
      <c r="E94" s="45">
        <v>2.4957188976123419</v>
      </c>
      <c r="F94" s="45">
        <v>2.1449159470053161</v>
      </c>
      <c r="G94" s="45">
        <v>2.0419435163267514</v>
      </c>
      <c r="H94" s="45">
        <v>0.61756020732522199</v>
      </c>
      <c r="I94" s="45">
        <v>2.2476965556491435</v>
      </c>
      <c r="J94" s="45">
        <v>0.55339864167227348</v>
      </c>
      <c r="K94" s="46">
        <v>1.9918787086994987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0.55339864167227348</v>
      </c>
      <c r="W94" s="18">
        <f t="shared" si="9"/>
        <v>6.4161565652948505E-2</v>
      </c>
    </row>
    <row r="95" spans="1:23" ht="15.75" thickBot="1" x14ac:dyDescent="0.3">
      <c r="A95" s="13" t="s">
        <v>69</v>
      </c>
      <c r="B95" s="47">
        <v>1.1438877916824073</v>
      </c>
      <c r="C95" s="48">
        <v>1.1052640693480422</v>
      </c>
      <c r="D95" s="48">
        <v>3.0473552703402049</v>
      </c>
      <c r="E95" s="48">
        <v>2.7686358351856959</v>
      </c>
      <c r="F95" s="48">
        <v>2.3947844708121755</v>
      </c>
      <c r="G95" s="48">
        <v>2.3998890301591222</v>
      </c>
      <c r="H95" s="48">
        <v>0.82613076726660306</v>
      </c>
      <c r="I95" s="48">
        <v>2.4581911337828237</v>
      </c>
      <c r="J95" s="48">
        <v>0.71287716293650849</v>
      </c>
      <c r="K95" s="49">
        <v>2.2001668899885578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0.6</v>
      </c>
      <c r="U95" s="19" t="str">
        <f t="shared" si="7"/>
        <v>DAVE</v>
      </c>
      <c r="V95" s="19">
        <f t="shared" si="8"/>
        <v>0.71287716293650849</v>
      </c>
      <c r="W95" s="19">
        <f t="shared" si="9"/>
        <v>0.11325360433009457</v>
      </c>
    </row>
    <row r="96" spans="1:23" x14ac:dyDescent="0.25">
      <c r="A96" s="11" t="s">
        <v>70</v>
      </c>
      <c r="B96" s="41">
        <v>1.4745380480504244</v>
      </c>
      <c r="C96" s="42">
        <v>1.1877784116558296</v>
      </c>
      <c r="D96" s="42">
        <v>1.5238521748919394</v>
      </c>
      <c r="E96" s="42">
        <v>1.0644553808075834</v>
      </c>
      <c r="F96" s="42">
        <v>0.72896743619177862</v>
      </c>
      <c r="G96" s="42">
        <v>0.79224219625627545</v>
      </c>
      <c r="H96" s="42">
        <v>1.4044917469567126</v>
      </c>
      <c r="I96" s="42">
        <v>1.2632716740504744</v>
      </c>
      <c r="J96" s="42">
        <v>2.2583372992583763</v>
      </c>
      <c r="K96" s="43">
        <v>0.41113354157213766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0.41113354157213766</v>
      </c>
      <c r="W96" s="16">
        <f t="shared" si="9"/>
        <v>0.31783389461964096</v>
      </c>
    </row>
    <row r="97" spans="1:23" x14ac:dyDescent="0.25">
      <c r="A97" s="12" t="s">
        <v>70</v>
      </c>
      <c r="B97" s="44">
        <v>1.5609547827394035</v>
      </c>
      <c r="C97" s="45">
        <v>1.2569290718095814</v>
      </c>
      <c r="D97" s="45">
        <v>1.4728908040331681</v>
      </c>
      <c r="E97" s="45">
        <v>1.0044227986584278</v>
      </c>
      <c r="F97" s="45">
        <v>0.57440993884711955</v>
      </c>
      <c r="G97" s="45">
        <v>0.63358772564809152</v>
      </c>
      <c r="H97" s="45">
        <v>1.4452469206554974</v>
      </c>
      <c r="I97" s="45">
        <v>1.15452019644833</v>
      </c>
      <c r="J97" s="45">
        <v>2.3266790194462392</v>
      </c>
      <c r="K97" s="46">
        <v>0.36461625296732081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0.36461625296732081</v>
      </c>
      <c r="W97" s="18">
        <f t="shared" si="9"/>
        <v>0.20979368587979874</v>
      </c>
    </row>
    <row r="98" spans="1:23" x14ac:dyDescent="0.25">
      <c r="A98" s="12" t="s">
        <v>70</v>
      </c>
      <c r="B98" s="44">
        <v>1.6034189260491116</v>
      </c>
      <c r="C98" s="45">
        <v>1.2460976977039158</v>
      </c>
      <c r="D98" s="45">
        <v>1.512634245936286</v>
      </c>
      <c r="E98" s="45">
        <v>1.0481387179963804</v>
      </c>
      <c r="F98" s="45">
        <v>0.89855000023659215</v>
      </c>
      <c r="G98" s="45">
        <v>0.83518380814340376</v>
      </c>
      <c r="H98" s="45">
        <v>1.3649645276966791</v>
      </c>
      <c r="I98" s="45">
        <v>1.4078520102516754</v>
      </c>
      <c r="J98" s="45">
        <v>2.2298888321284824</v>
      </c>
      <c r="K98" s="46">
        <v>0.6106538957115889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0.6106538957115889</v>
      </c>
      <c r="W98" s="18">
        <f t="shared" si="9"/>
        <v>0.22452991243181486</v>
      </c>
    </row>
    <row r="99" spans="1:23" x14ac:dyDescent="0.25">
      <c r="A99" s="12" t="s">
        <v>70</v>
      </c>
      <c r="B99" s="44">
        <v>1.4038276237008414</v>
      </c>
      <c r="C99" s="45">
        <v>1.0730584859991574</v>
      </c>
      <c r="D99" s="45">
        <v>1.6639437040679503</v>
      </c>
      <c r="E99" s="45">
        <v>1.187938937103457</v>
      </c>
      <c r="F99" s="45">
        <v>0.98255357141854072</v>
      </c>
      <c r="G99" s="45">
        <v>0.97698752487632934</v>
      </c>
      <c r="H99" s="45">
        <v>1.2872688252128095</v>
      </c>
      <c r="I99" s="45">
        <v>1.5072707131352354</v>
      </c>
      <c r="J99" s="45">
        <v>2.0795321942392997</v>
      </c>
      <c r="K99" s="46">
        <v>0.69640711886246298</v>
      </c>
      <c r="M99" s="18" t="str">
        <f t="shared" si="5"/>
        <v>ANTONIA</v>
      </c>
      <c r="N99" s="17" t="b">
        <f t="shared" si="6"/>
        <v>1</v>
      </c>
      <c r="U99" s="18" t="str">
        <f t="shared" si="7"/>
        <v>ANTONIA</v>
      </c>
      <c r="V99" s="18">
        <f t="shared" si="8"/>
        <v>0.69640711886246298</v>
      </c>
      <c r="W99" s="18">
        <f t="shared" si="9"/>
        <v>0.28058040601386636</v>
      </c>
    </row>
    <row r="100" spans="1:23" x14ac:dyDescent="0.25">
      <c r="A100" s="12" t="s">
        <v>70</v>
      </c>
      <c r="B100" s="44">
        <v>1.5961270237549463</v>
      </c>
      <c r="C100" s="45">
        <v>1.3020759483479751</v>
      </c>
      <c r="D100" s="45">
        <v>1.4207360206554041</v>
      </c>
      <c r="E100" s="45">
        <v>0.94625167948673816</v>
      </c>
      <c r="F100" s="45">
        <v>0.62757165068433929</v>
      </c>
      <c r="G100" s="45">
        <v>0.6867110882942169</v>
      </c>
      <c r="H100" s="45">
        <v>1.4937500941264323</v>
      </c>
      <c r="I100" s="45">
        <v>1.1621533417363044</v>
      </c>
      <c r="J100" s="45">
        <v>2.3891548128805304</v>
      </c>
      <c r="K100" s="46">
        <v>0.2668742879159593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0.2668742879159593</v>
      </c>
      <c r="W100" s="18">
        <f t="shared" si="9"/>
        <v>0.36069736276837999</v>
      </c>
    </row>
    <row r="101" spans="1:23" x14ac:dyDescent="0.25">
      <c r="A101" s="12" t="s">
        <v>70</v>
      </c>
      <c r="B101" s="44">
        <v>1.5751821417073604</v>
      </c>
      <c r="C101" s="45">
        <v>1.3636074261040763</v>
      </c>
      <c r="D101" s="45">
        <v>1.4583280146212991</v>
      </c>
      <c r="E101" s="45">
        <v>1.0195351498731988</v>
      </c>
      <c r="F101" s="45">
        <v>0.70958922628802668</v>
      </c>
      <c r="G101" s="45">
        <v>0.72110762007911766</v>
      </c>
      <c r="H101" s="45">
        <v>1.4790962009872517</v>
      </c>
      <c r="I101" s="45">
        <v>1.0250892433062058</v>
      </c>
      <c r="J101" s="45">
        <v>2.3813887300444159</v>
      </c>
      <c r="K101" s="46">
        <v>0.37964718711336015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0.37964718711336015</v>
      </c>
      <c r="W101" s="18">
        <f t="shared" si="9"/>
        <v>0.32994203917466652</v>
      </c>
    </row>
    <row r="102" spans="1:23" x14ac:dyDescent="0.25">
      <c r="A102" s="12" t="s">
        <v>70</v>
      </c>
      <c r="B102" s="44">
        <v>1.1209357897061141</v>
      </c>
      <c r="C102" s="45">
        <v>0.89533064290327091</v>
      </c>
      <c r="D102" s="45">
        <v>2.5931861480854774</v>
      </c>
      <c r="E102" s="45">
        <v>2.2505761542903864</v>
      </c>
      <c r="F102" s="45">
        <v>1.9886575218213451</v>
      </c>
      <c r="G102" s="45">
        <v>1.8192193935595267</v>
      </c>
      <c r="H102" s="45">
        <v>0.77801915664822197</v>
      </c>
      <c r="I102" s="45">
        <v>2.1737278241605891</v>
      </c>
      <c r="J102" s="45">
        <v>0.95094949299456144</v>
      </c>
      <c r="K102" s="46">
        <v>1.8220191026667485</v>
      </c>
      <c r="M102" s="18" t="str">
        <f t="shared" si="5"/>
        <v>JASON</v>
      </c>
      <c r="N102" s="17" t="b">
        <f t="shared" si="6"/>
        <v>0</v>
      </c>
      <c r="U102" s="18" t="str">
        <f t="shared" si="7"/>
        <v>JASON</v>
      </c>
      <c r="V102" s="18">
        <f t="shared" si="8"/>
        <v>0.77801915664822197</v>
      </c>
      <c r="W102" s="18">
        <f t="shared" si="9"/>
        <v>0.11731148625504895</v>
      </c>
    </row>
    <row r="103" spans="1:23" x14ac:dyDescent="0.25">
      <c r="A103" s="12" t="s">
        <v>70</v>
      </c>
      <c r="B103" s="44">
        <v>1.0335592296940301</v>
      </c>
      <c r="C103" s="45">
        <v>0.66344651602369142</v>
      </c>
      <c r="D103" s="45">
        <v>1.8936788254023846</v>
      </c>
      <c r="E103" s="45">
        <v>1.4993901483161562</v>
      </c>
      <c r="F103" s="45">
        <v>1.2722063675059598</v>
      </c>
      <c r="G103" s="45">
        <v>1.2033383329671807</v>
      </c>
      <c r="H103" s="45">
        <v>0.82979657591644684</v>
      </c>
      <c r="I103" s="45">
        <v>1.6446150021963684</v>
      </c>
      <c r="J103" s="45">
        <v>1.5705776328081307</v>
      </c>
      <c r="K103" s="46">
        <v>1.0197192776772834</v>
      </c>
      <c r="M103" s="18" t="str">
        <f t="shared" si="5"/>
        <v>MISSISSIPPI</v>
      </c>
      <c r="N103" s="17" t="b">
        <f t="shared" si="6"/>
        <v>0</v>
      </c>
      <c r="U103" s="18" t="str">
        <f t="shared" si="7"/>
        <v>MISSISSIPPI</v>
      </c>
      <c r="V103" s="18">
        <f t="shared" si="8"/>
        <v>0.66344651602369142</v>
      </c>
      <c r="W103" s="18">
        <f t="shared" si="9"/>
        <v>0.16635005989275542</v>
      </c>
    </row>
    <row r="104" spans="1:23" ht="15.75" thickBot="1" x14ac:dyDescent="0.3">
      <c r="A104" s="12" t="s">
        <v>70</v>
      </c>
      <c r="B104" s="44">
        <v>1.6074934109159058</v>
      </c>
      <c r="C104" s="45">
        <v>1.2870954972255904</v>
      </c>
      <c r="D104" s="45">
        <v>1.3865903217663038</v>
      </c>
      <c r="E104" s="45">
        <v>0.95902930352431992</v>
      </c>
      <c r="F104" s="45">
        <v>0.76273840430728834</v>
      </c>
      <c r="G104" s="45">
        <v>0.7641289033725418</v>
      </c>
      <c r="H104" s="45">
        <v>1.4944200876509581</v>
      </c>
      <c r="I104" s="45">
        <v>1.3388587940684717</v>
      </c>
      <c r="J104" s="45">
        <v>2.3574960059562451</v>
      </c>
      <c r="K104" s="46">
        <v>0.4324130435723208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0.4324130435723208</v>
      </c>
      <c r="W104" s="18">
        <f t="shared" si="9"/>
        <v>0.33032536073496754</v>
      </c>
    </row>
    <row r="105" spans="1:23" ht="15.75" thickBot="1" x14ac:dyDescent="0.3">
      <c r="A105" s="13" t="s">
        <v>70</v>
      </c>
      <c r="B105" s="47">
        <v>1.5120672991984832</v>
      </c>
      <c r="C105" s="48">
        <v>1.3241266030038779</v>
      </c>
      <c r="D105" s="48">
        <v>1.5584562462824219</v>
      </c>
      <c r="E105" s="48">
        <v>1.1800963814045602</v>
      </c>
      <c r="F105" s="48">
        <v>0.8765363812278214</v>
      </c>
      <c r="G105" s="48">
        <v>0.88839024873238637</v>
      </c>
      <c r="H105" s="48">
        <v>1.3752442031578367</v>
      </c>
      <c r="I105" s="48">
        <v>1.1036439769710018</v>
      </c>
      <c r="J105" s="48">
        <v>2.2852268984123385</v>
      </c>
      <c r="K105" s="49">
        <v>0.56234101050663909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0.8</v>
      </c>
      <c r="U105" s="19" t="str">
        <f t="shared" si="7"/>
        <v>ANTONIA</v>
      </c>
      <c r="V105" s="19">
        <f t="shared" si="8"/>
        <v>0.56234101050663909</v>
      </c>
      <c r="W105" s="19">
        <f t="shared" si="9"/>
        <v>0.31419537072118231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b">
        <v>1</v>
      </c>
      <c r="G5" s="1" t="s">
        <v>66</v>
      </c>
      <c r="H5" s="1" t="s">
        <v>67</v>
      </c>
      <c r="I5" s="1" t="s">
        <v>68</v>
      </c>
      <c r="J5" s="1" t="s">
        <v>69</v>
      </c>
      <c r="K5" s="10" t="s">
        <v>70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4.0356223614695583E-3</v>
      </c>
      <c r="C6" s="42">
        <v>1.5175101327083544E-3</v>
      </c>
      <c r="D6" s="42">
        <v>2.714133712097672E-2</v>
      </c>
      <c r="E6" s="42">
        <v>1.7197424440907331E-2</v>
      </c>
      <c r="F6" s="42">
        <v>1.4166228496747759E-2</v>
      </c>
      <c r="G6" s="42">
        <v>3.7960465802383027E-4</v>
      </c>
      <c r="H6" s="42">
        <v>7.7890697437968497E-3</v>
      </c>
      <c r="I6" s="42">
        <v>1.7421914724341722E-2</v>
      </c>
      <c r="J6" s="42">
        <v>2.3815439116970819E-2</v>
      </c>
      <c r="K6" s="43">
        <v>1.5698075650718291E-3</v>
      </c>
      <c r="M6" s="16" t="str">
        <f t="shared" ref="M6:M69" si="0">INDEX($B$5:$K$5,MATCH(MIN($B6:$K6),$B6:$K6,0))</f>
        <v>TRUMPET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TRUMPET</v>
      </c>
      <c r="V6" s="16">
        <f>MIN(B6:K6)</f>
        <v>3.7960465802383027E-4</v>
      </c>
      <c r="W6" s="16">
        <f>SMALL(B6:K6,2)-V6</f>
        <v>1.1379054746845241E-3</v>
      </c>
    </row>
    <row r="7" spans="1:23" x14ac:dyDescent="0.25">
      <c r="A7" s="12" t="s">
        <v>62</v>
      </c>
      <c r="B7" s="44">
        <v>6.2838233745676764E-4</v>
      </c>
      <c r="C7" s="45">
        <v>1.8824754563474301E-3</v>
      </c>
      <c r="D7" s="45">
        <v>2.4164911883211765E-2</v>
      </c>
      <c r="E7" s="45">
        <v>1.4962581761634156E-2</v>
      </c>
      <c r="F7" s="45">
        <v>1.4623690494333357E-2</v>
      </c>
      <c r="G7" s="45">
        <v>3.606087925445531E-4</v>
      </c>
      <c r="H7" s="45">
        <v>3.1781201498363304E-3</v>
      </c>
      <c r="I7" s="45">
        <v>1.5778766493751109E-2</v>
      </c>
      <c r="J7" s="45">
        <v>1.8778932027505003E-2</v>
      </c>
      <c r="K7" s="46">
        <v>3.2298202114761608E-5</v>
      </c>
      <c r="M7" s="18" t="str">
        <f t="shared" si="0"/>
        <v>ANTONIA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ANTONIA</v>
      </c>
      <c r="V7" s="18">
        <f t="shared" ref="V7:V70" si="3">MIN(B7:K7)</f>
        <v>3.2298202114761608E-5</v>
      </c>
      <c r="W7" s="18">
        <f t="shared" ref="W7:W70" si="4">SMALL(B7:K7,2)-V7</f>
        <v>3.2831059042979149E-4</v>
      </c>
    </row>
    <row r="8" spans="1:23" x14ac:dyDescent="0.25">
      <c r="A8" s="12" t="s">
        <v>62</v>
      </c>
      <c r="B8" s="44">
        <v>2.2784857369848588E-3</v>
      </c>
      <c r="C8" s="45">
        <v>1.3398437279612159E-3</v>
      </c>
      <c r="D8" s="45">
        <v>2.4273342608106999E-2</v>
      </c>
      <c r="E8" s="45">
        <v>1.4773456142849015E-2</v>
      </c>
      <c r="F8" s="45">
        <v>1.2389198302909974E-2</v>
      </c>
      <c r="G8" s="45">
        <v>3.2925338670526704E-4</v>
      </c>
      <c r="H8" s="45">
        <v>6.769856196351464E-3</v>
      </c>
      <c r="I8" s="45">
        <v>1.5410977511462708E-2</v>
      </c>
      <c r="J8" s="45">
        <v>2.2986664033899318E-2</v>
      </c>
      <c r="K8" s="46">
        <v>7.7711510777764194E-4</v>
      </c>
      <c r="M8" s="18" t="str">
        <f t="shared" si="0"/>
        <v>TRUMPET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TRUMPET</v>
      </c>
      <c r="V8" s="18">
        <f t="shared" si="3"/>
        <v>3.2925338670526704E-4</v>
      </c>
      <c r="W8" s="18">
        <f t="shared" si="4"/>
        <v>4.4786172107237491E-4</v>
      </c>
    </row>
    <row r="9" spans="1:23" x14ac:dyDescent="0.25">
      <c r="A9" s="12" t="s">
        <v>62</v>
      </c>
      <c r="B9" s="44">
        <v>3.1049350013031898E-3</v>
      </c>
      <c r="C9" s="45">
        <v>2.2026049405037308E-3</v>
      </c>
      <c r="D9" s="45">
        <v>1.8708797466793138E-2</v>
      </c>
      <c r="E9" s="45">
        <v>1.1040420961582226E-2</v>
      </c>
      <c r="F9" s="45">
        <v>1.2750497483036381E-2</v>
      </c>
      <c r="G9" s="45">
        <v>1.1467771116892558E-3</v>
      </c>
      <c r="H9" s="45">
        <v>3.0550346741433504E-3</v>
      </c>
      <c r="I9" s="45">
        <v>1.4917632780580744E-2</v>
      </c>
      <c r="J9" s="45">
        <v>1.6672360958182683E-2</v>
      </c>
      <c r="K9" s="46">
        <v>3.0727433346160521E-3</v>
      </c>
      <c r="M9" s="18" t="str">
        <f t="shared" si="0"/>
        <v>TRUMPET</v>
      </c>
      <c r="N9" s="17" t="b">
        <f t="shared" si="1"/>
        <v>0</v>
      </c>
      <c r="Q9" s="23" t="s">
        <v>9</v>
      </c>
      <c r="R9" s="26">
        <f>IF(ISERR($O$45)," ",$O$45)</f>
        <v>0.5</v>
      </c>
      <c r="S9" s="17">
        <f>(10 - COUNTIF($N36:$N45,"#N/A"))</f>
        <v>10</v>
      </c>
      <c r="U9" s="18" t="str">
        <f t="shared" si="2"/>
        <v>TRUMPET</v>
      </c>
      <c r="V9" s="18">
        <f t="shared" si="3"/>
        <v>1.1467771116892558E-3</v>
      </c>
      <c r="W9" s="18">
        <f t="shared" si="4"/>
        <v>1.055827828814475E-3</v>
      </c>
    </row>
    <row r="10" spans="1:23" x14ac:dyDescent="0.25">
      <c r="A10" s="12" t="s">
        <v>62</v>
      </c>
      <c r="B10" s="44">
        <v>3.2599905614497937E-3</v>
      </c>
      <c r="C10" s="45">
        <v>1.9670633863822264E-3</v>
      </c>
      <c r="D10" s="45">
        <v>2.4109324711373177E-2</v>
      </c>
      <c r="E10" s="45">
        <v>1.498099335598788E-2</v>
      </c>
      <c r="F10" s="45">
        <v>1.3425542979140882E-2</v>
      </c>
      <c r="G10" s="45">
        <v>6.20916419570329E-5</v>
      </c>
      <c r="H10" s="45">
        <v>7.4870442884146723E-3</v>
      </c>
      <c r="I10" s="45">
        <v>1.6478643687999377E-2</v>
      </c>
      <c r="J10" s="45">
        <v>2.2037817360148801E-2</v>
      </c>
      <c r="K10" s="46">
        <v>9.5527482852486925E-5</v>
      </c>
      <c r="M10" s="18" t="str">
        <f t="shared" si="0"/>
        <v>TRUMPET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TRUMPET</v>
      </c>
      <c r="V10" s="18">
        <f t="shared" si="3"/>
        <v>6.20916419570329E-5</v>
      </c>
      <c r="W10" s="18">
        <f t="shared" si="4"/>
        <v>3.3435840895454025E-5</v>
      </c>
    </row>
    <row r="11" spans="1:23" x14ac:dyDescent="0.25">
      <c r="A11" s="12" t="s">
        <v>62</v>
      </c>
      <c r="B11" s="44">
        <v>1.1362301361383595E-3</v>
      </c>
      <c r="C11" s="45">
        <v>1.3355601564136559E-3</v>
      </c>
      <c r="D11" s="45">
        <v>2.3609092837395741E-2</v>
      </c>
      <c r="E11" s="45">
        <v>1.4821014434490777E-2</v>
      </c>
      <c r="F11" s="45">
        <v>1.1831553163090671E-2</v>
      </c>
      <c r="G11" s="45">
        <v>9.6279786111135111E-4</v>
      </c>
      <c r="H11" s="45">
        <v>7.5762966224223356E-3</v>
      </c>
      <c r="I11" s="45">
        <v>1.4861845502901901E-2</v>
      </c>
      <c r="J11" s="45">
        <v>2.3086436577773515E-2</v>
      </c>
      <c r="K11" s="46">
        <v>1.8086436800632466E-3</v>
      </c>
      <c r="M11" s="18" t="str">
        <f t="shared" si="0"/>
        <v>TRUMPET</v>
      </c>
      <c r="N11" s="17" t="b">
        <f t="shared" si="1"/>
        <v>0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TRUMPET</v>
      </c>
      <c r="V11" s="18">
        <f t="shared" si="3"/>
        <v>9.6279786111135111E-4</v>
      </c>
      <c r="W11" s="18">
        <f t="shared" si="4"/>
        <v>1.7343227502700839E-4</v>
      </c>
    </row>
    <row r="12" spans="1:23" x14ac:dyDescent="0.25">
      <c r="A12" s="12" t="s">
        <v>62</v>
      </c>
      <c r="B12" s="44">
        <v>5.4370852575870016E-3</v>
      </c>
      <c r="C12" s="45">
        <v>4.6217061776983696E-3</v>
      </c>
      <c r="D12" s="45">
        <v>2.5161111870980545E-2</v>
      </c>
      <c r="E12" s="45">
        <v>1.5615420439044762E-2</v>
      </c>
      <c r="F12" s="45">
        <v>1.0301636427790244E-2</v>
      </c>
      <c r="G12" s="45">
        <v>1.3804682031426678E-3</v>
      </c>
      <c r="H12" s="45">
        <v>1.1755546655870301E-2</v>
      </c>
      <c r="I12" s="45">
        <v>1.4101573400498805E-2</v>
      </c>
      <c r="J12" s="45">
        <v>2.9784856517493328E-2</v>
      </c>
      <c r="K12" s="46">
        <v>1.299303851333534E-3</v>
      </c>
      <c r="M12" s="18" t="str">
        <f t="shared" si="0"/>
        <v>ANTONIA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ANTONIA</v>
      </c>
      <c r="V12" s="18">
        <f t="shared" si="3"/>
        <v>1.299303851333534E-3</v>
      </c>
      <c r="W12" s="18">
        <f t="shared" si="4"/>
        <v>8.1164351809133797E-5</v>
      </c>
    </row>
    <row r="13" spans="1:23" x14ac:dyDescent="0.25">
      <c r="A13" s="12" t="s">
        <v>62</v>
      </c>
      <c r="B13" s="44">
        <v>6.5113750802448661E-3</v>
      </c>
      <c r="C13" s="45">
        <v>4.6659710826113809E-3</v>
      </c>
      <c r="D13" s="45">
        <v>2.6030792725586723E-2</v>
      </c>
      <c r="E13" s="45">
        <v>1.6691352083765158E-2</v>
      </c>
      <c r="F13" s="45">
        <v>1.1894423818958746E-2</v>
      </c>
      <c r="G13" s="45">
        <v>6.6599090289637917E-4</v>
      </c>
      <c r="H13" s="45">
        <v>1.1228199991745125E-2</v>
      </c>
      <c r="I13" s="45">
        <v>1.5894153856367183E-2</v>
      </c>
      <c r="J13" s="45">
        <v>2.7226072193711884E-2</v>
      </c>
      <c r="K13" s="46">
        <v>3.1865190002328299E-4</v>
      </c>
      <c r="M13" s="18" t="str">
        <f t="shared" si="0"/>
        <v>ANTONIA</v>
      </c>
      <c r="N13" s="17" t="b">
        <f t="shared" si="1"/>
        <v>0</v>
      </c>
      <c r="Q13" s="23" t="s">
        <v>13</v>
      </c>
      <c r="R13" s="26">
        <f>IF(ISERR($O$85)," ",$O$85)</f>
        <v>0.2</v>
      </c>
      <c r="S13" s="17">
        <f>(10 - COUNTIF($N76:$N85,"#N/A"))</f>
        <v>10</v>
      </c>
      <c r="U13" s="18" t="str">
        <f t="shared" si="2"/>
        <v>ANTONIA</v>
      </c>
      <c r="V13" s="18">
        <f t="shared" si="3"/>
        <v>3.1865190002328299E-4</v>
      </c>
      <c r="W13" s="18">
        <f t="shared" si="4"/>
        <v>3.4733900287309619E-4</v>
      </c>
    </row>
    <row r="14" spans="1:23" ht="15.75" thickBot="1" x14ac:dyDescent="0.3">
      <c r="A14" s="12" t="s">
        <v>62</v>
      </c>
      <c r="B14" s="44">
        <v>2.5421135447378923E-3</v>
      </c>
      <c r="C14" s="45">
        <v>1.4688289020246097E-3</v>
      </c>
      <c r="D14" s="45">
        <v>2.4920004588251471E-2</v>
      </c>
      <c r="E14" s="45">
        <v>1.5181843760484169E-2</v>
      </c>
      <c r="F14" s="45">
        <v>1.1609081410957603E-2</v>
      </c>
      <c r="G14" s="45">
        <v>1.2493870846000078E-3</v>
      </c>
      <c r="H14" s="45">
        <v>6.9165753126380347E-3</v>
      </c>
      <c r="I14" s="45">
        <v>1.4389879852191508E-2</v>
      </c>
      <c r="J14" s="45">
        <v>2.4876666014661295E-2</v>
      </c>
      <c r="K14" s="46">
        <v>8.8706899068908586E-4</v>
      </c>
      <c r="M14" s="18" t="str">
        <f t="shared" si="0"/>
        <v>ANTONIA</v>
      </c>
      <c r="N14" s="17" t="b">
        <f t="shared" si="1"/>
        <v>0</v>
      </c>
      <c r="Q14" s="23" t="s">
        <v>14</v>
      </c>
      <c r="R14" s="26">
        <f>IF(ISERR($O$95)," ",$O$95)</f>
        <v>0.3</v>
      </c>
      <c r="S14" s="17">
        <f>(10 - COUNTIF($N86:$N95,"#N/A"))</f>
        <v>10</v>
      </c>
      <c r="U14" s="18" t="str">
        <f t="shared" si="2"/>
        <v>ANTONIA</v>
      </c>
      <c r="V14" s="18">
        <f t="shared" si="3"/>
        <v>8.8706899068908586E-4</v>
      </c>
      <c r="W14" s="18">
        <f t="shared" si="4"/>
        <v>3.6231809391092194E-4</v>
      </c>
    </row>
    <row r="15" spans="1:23" ht="15.75" thickBot="1" x14ac:dyDescent="0.3">
      <c r="A15" s="13" t="s">
        <v>62</v>
      </c>
      <c r="B15" s="47">
        <v>7.1850419364627195E-3</v>
      </c>
      <c r="C15" s="48">
        <v>5.6822881155907702E-3</v>
      </c>
      <c r="D15" s="48">
        <v>2.4002397295770844E-2</v>
      </c>
      <c r="E15" s="48">
        <v>1.4794751605840369E-2</v>
      </c>
      <c r="F15" s="48">
        <v>1.0900258280754265E-2</v>
      </c>
      <c r="G15" s="48">
        <v>6.7156995736766031E-4</v>
      </c>
      <c r="H15" s="48">
        <v>1.174125403699015E-2</v>
      </c>
      <c r="I15" s="48">
        <v>1.6017398034856845E-2</v>
      </c>
      <c r="J15" s="48">
        <v>2.796657829720291E-2</v>
      </c>
      <c r="K15" s="49">
        <v>9.5442471547215173E-4</v>
      </c>
      <c r="M15" s="19" t="str">
        <f t="shared" si="0"/>
        <v>TRUMPET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0.3</v>
      </c>
      <c r="S15" s="21">
        <f>(10 - COUNTIF($N96:$N105,"#N/A"))</f>
        <v>10</v>
      </c>
      <c r="U15" s="19" t="str">
        <f t="shared" si="2"/>
        <v>TRUMPET</v>
      </c>
      <c r="V15" s="19">
        <f t="shared" si="3"/>
        <v>6.7156995736766031E-4</v>
      </c>
      <c r="W15" s="19">
        <f t="shared" si="4"/>
        <v>2.8285475810449143E-4</v>
      </c>
    </row>
    <row r="16" spans="1:23" ht="15.75" thickBot="1" x14ac:dyDescent="0.3">
      <c r="A16" s="11" t="s">
        <v>63</v>
      </c>
      <c r="B16" s="41">
        <v>8.6234382429585012E-3</v>
      </c>
      <c r="C16" s="42">
        <v>5.2110015636946949E-4</v>
      </c>
      <c r="D16" s="42">
        <v>1.5128820341421021E-2</v>
      </c>
      <c r="E16" s="42">
        <v>8.5380192519500277E-3</v>
      </c>
      <c r="F16" s="42">
        <v>1.3312724729840067E-2</v>
      </c>
      <c r="G16" s="42">
        <v>4.4043254104236731E-4</v>
      </c>
      <c r="H16" s="42">
        <v>9.7024780512320261E-3</v>
      </c>
      <c r="I16" s="42">
        <v>2.7096465301691085E-2</v>
      </c>
      <c r="J16" s="42">
        <v>2.0652717768657208E-2</v>
      </c>
      <c r="K16" s="43">
        <v>1.4798686068516267E-3</v>
      </c>
      <c r="M16" s="16" t="str">
        <f t="shared" si="0"/>
        <v>TRUMPET</v>
      </c>
      <c r="N16" s="20" t="b">
        <f t="shared" si="1"/>
        <v>0</v>
      </c>
      <c r="U16" s="16" t="str">
        <f t="shared" si="2"/>
        <v>TRUMPET</v>
      </c>
      <c r="V16" s="16">
        <f t="shared" si="3"/>
        <v>4.4043254104236731E-4</v>
      </c>
      <c r="W16" s="16">
        <f t="shared" si="4"/>
        <v>8.0667615327102184E-5</v>
      </c>
    </row>
    <row r="17" spans="1:23" ht="15.75" thickBot="1" x14ac:dyDescent="0.3">
      <c r="A17" s="12" t="s">
        <v>63</v>
      </c>
      <c r="B17" s="44">
        <v>1.8631205502041677E-2</v>
      </c>
      <c r="C17" s="45">
        <v>8.6779572519978324E-3</v>
      </c>
      <c r="D17" s="45">
        <v>2.438424536719988E-2</v>
      </c>
      <c r="E17" s="45">
        <v>1.4215646022161344E-2</v>
      </c>
      <c r="F17" s="45">
        <v>1.2256142300121182E-2</v>
      </c>
      <c r="G17" s="45">
        <v>3.494167777800667E-3</v>
      </c>
      <c r="H17" s="45">
        <v>1.4050441878236477E-2</v>
      </c>
      <c r="I17" s="45">
        <v>2.8869238988026454E-2</v>
      </c>
      <c r="J17" s="45">
        <v>2.6980082265512548E-2</v>
      </c>
      <c r="K17" s="46">
        <v>4.510364558939441E-3</v>
      </c>
      <c r="M17" s="18" t="str">
        <f t="shared" si="0"/>
        <v>TRUMPET</v>
      </c>
      <c r="N17" s="17" t="b">
        <f t="shared" si="1"/>
        <v>0</v>
      </c>
      <c r="Q17" s="61" t="s">
        <v>21</v>
      </c>
      <c r="R17" s="126">
        <f>COUNTIF($N6:$N105,TRUE)/(100 - COUNTIF($N6:$N105,"#N/A"))</f>
        <v>0.23</v>
      </c>
      <c r="S17" s="127"/>
      <c r="U17" s="18" t="str">
        <f t="shared" si="2"/>
        <v>TRUMPET</v>
      </c>
      <c r="V17" s="18">
        <f t="shared" si="3"/>
        <v>3.494167777800667E-3</v>
      </c>
      <c r="W17" s="18">
        <f t="shared" si="4"/>
        <v>1.0161967811387739E-3</v>
      </c>
    </row>
    <row r="18" spans="1:23" x14ac:dyDescent="0.25">
      <c r="A18" s="12" t="s">
        <v>63</v>
      </c>
      <c r="B18" s="44">
        <v>2.2992321853061298E-2</v>
      </c>
      <c r="C18" s="45">
        <v>1.299461445563084E-2</v>
      </c>
      <c r="D18" s="45">
        <v>2.7410475832522058E-2</v>
      </c>
      <c r="E18" s="45">
        <v>1.5683172394919936E-2</v>
      </c>
      <c r="F18" s="45">
        <v>1.1915268233334872E-2</v>
      </c>
      <c r="G18" s="45">
        <v>4.1351372611713177E-3</v>
      </c>
      <c r="H18" s="45">
        <v>1.8247132791845404E-2</v>
      </c>
      <c r="I18" s="45">
        <v>2.6875484735799978E-2</v>
      </c>
      <c r="J18" s="45">
        <v>3.4235950378781091E-2</v>
      </c>
      <c r="K18" s="46">
        <v>5.6880815814649346E-3</v>
      </c>
      <c r="M18" s="18" t="str">
        <f t="shared" si="0"/>
        <v>TRUMPET</v>
      </c>
      <c r="N18" s="17" t="b">
        <f t="shared" si="1"/>
        <v>0</v>
      </c>
      <c r="U18" s="18" t="str">
        <f t="shared" si="2"/>
        <v>TRUMPET</v>
      </c>
      <c r="V18" s="18">
        <f t="shared" si="3"/>
        <v>4.1351372611713177E-3</v>
      </c>
      <c r="W18" s="18">
        <f t="shared" si="4"/>
        <v>1.5529443202936168E-3</v>
      </c>
    </row>
    <row r="19" spans="1:23" x14ac:dyDescent="0.25">
      <c r="A19" s="12" t="s">
        <v>63</v>
      </c>
      <c r="B19" s="44">
        <v>1.4363507249942984E-2</v>
      </c>
      <c r="C19" s="45">
        <v>5.680867619024331E-3</v>
      </c>
      <c r="D19" s="45">
        <v>1.8598163785142088E-2</v>
      </c>
      <c r="E19" s="45">
        <v>1.0293883518793337E-2</v>
      </c>
      <c r="F19" s="45">
        <v>1.1118816749034669E-2</v>
      </c>
      <c r="G19" s="45">
        <v>1.1087815532828458E-3</v>
      </c>
      <c r="H19" s="45">
        <v>1.2944296357729805E-2</v>
      </c>
      <c r="I19" s="45">
        <v>2.6698603403213401E-2</v>
      </c>
      <c r="J19" s="45">
        <v>2.6154316911243845E-2</v>
      </c>
      <c r="K19" s="46">
        <v>1.906445448610801E-3</v>
      </c>
      <c r="M19" s="18" t="str">
        <f t="shared" si="0"/>
        <v>TRUMPET</v>
      </c>
      <c r="N19" s="17" t="b">
        <f t="shared" si="1"/>
        <v>0</v>
      </c>
      <c r="U19" s="18" t="str">
        <f t="shared" si="2"/>
        <v>TRUMPET</v>
      </c>
      <c r="V19" s="18">
        <f t="shared" si="3"/>
        <v>1.1087815532828458E-3</v>
      </c>
      <c r="W19" s="18">
        <f t="shared" si="4"/>
        <v>7.9766389532795511E-4</v>
      </c>
    </row>
    <row r="20" spans="1:23" x14ac:dyDescent="0.25">
      <c r="A20" s="12" t="s">
        <v>63</v>
      </c>
      <c r="B20" s="44">
        <v>1.8462812847302383E-2</v>
      </c>
      <c r="C20" s="45">
        <v>1.0744574369704652E-2</v>
      </c>
      <c r="D20" s="45">
        <v>2.4063416068107413E-2</v>
      </c>
      <c r="E20" s="45">
        <v>1.3909994946845413E-2</v>
      </c>
      <c r="F20" s="45">
        <v>1.0960046768199982E-2</v>
      </c>
      <c r="G20" s="45">
        <v>3.5336503311782573E-3</v>
      </c>
      <c r="H20" s="45">
        <v>1.7710315803410488E-2</v>
      </c>
      <c r="I20" s="45">
        <v>2.6884352268430591E-2</v>
      </c>
      <c r="J20" s="45">
        <v>3.171808982185588E-2</v>
      </c>
      <c r="K20" s="46">
        <v>3.4558277891918493E-3</v>
      </c>
      <c r="M20" s="18" t="str">
        <f t="shared" si="0"/>
        <v>ANTONIA</v>
      </c>
      <c r="N20" s="17" t="b">
        <f t="shared" si="1"/>
        <v>0</v>
      </c>
      <c r="U20" s="18" t="str">
        <f t="shared" si="2"/>
        <v>ANTONIA</v>
      </c>
      <c r="V20" s="18">
        <f t="shared" si="3"/>
        <v>3.4558277891918493E-3</v>
      </c>
      <c r="W20" s="18">
        <f t="shared" si="4"/>
        <v>7.7822541986407971E-5</v>
      </c>
    </row>
    <row r="21" spans="1:23" x14ac:dyDescent="0.25">
      <c r="A21" s="12" t="s">
        <v>63</v>
      </c>
      <c r="B21" s="44">
        <v>2.4895518932362588E-2</v>
      </c>
      <c r="C21" s="45">
        <v>1.607696012324121E-2</v>
      </c>
      <c r="D21" s="45">
        <v>3.3346895779041819E-2</v>
      </c>
      <c r="E21" s="45">
        <v>2.1021371792382268E-2</v>
      </c>
      <c r="F21" s="45">
        <v>1.2059413238425055E-2</v>
      </c>
      <c r="G21" s="45">
        <v>3.070942506626189E-3</v>
      </c>
      <c r="H21" s="45">
        <v>2.0317361244098386E-2</v>
      </c>
      <c r="I21" s="45">
        <v>2.2161365382193661E-2</v>
      </c>
      <c r="J21" s="45">
        <v>3.6186571693048827E-2</v>
      </c>
      <c r="K21" s="46">
        <v>5.0001933224549169E-3</v>
      </c>
      <c r="M21" s="18" t="str">
        <f t="shared" si="0"/>
        <v>TRUMPET</v>
      </c>
      <c r="N21" s="17" t="b">
        <f t="shared" si="1"/>
        <v>0</v>
      </c>
      <c r="U21" s="18" t="str">
        <f t="shared" si="2"/>
        <v>TRUMPET</v>
      </c>
      <c r="V21" s="18">
        <f t="shared" si="3"/>
        <v>3.070942506626189E-3</v>
      </c>
      <c r="W21" s="18">
        <f t="shared" si="4"/>
        <v>1.9292508158287279E-3</v>
      </c>
    </row>
    <row r="22" spans="1:23" x14ac:dyDescent="0.25">
      <c r="A22" s="12" t="s">
        <v>63</v>
      </c>
      <c r="B22" s="44">
        <v>1.0029479351740436E-2</v>
      </c>
      <c r="C22" s="45">
        <v>3.0576150231443992E-3</v>
      </c>
      <c r="D22" s="45">
        <v>1.9961775015233683E-2</v>
      </c>
      <c r="E22" s="45">
        <v>1.0908445948438162E-2</v>
      </c>
      <c r="F22" s="45">
        <v>1.1774836679289342E-2</v>
      </c>
      <c r="G22" s="45">
        <v>1.4494665109731927E-3</v>
      </c>
      <c r="H22" s="45">
        <v>8.4904917543529371E-3</v>
      </c>
      <c r="I22" s="45">
        <v>2.4062061894189329E-2</v>
      </c>
      <c r="J22" s="45">
        <v>2.2838389892604481E-2</v>
      </c>
      <c r="K22" s="46">
        <v>1.1018809260160455E-3</v>
      </c>
      <c r="M22" s="18" t="str">
        <f t="shared" si="0"/>
        <v>ANTONIA</v>
      </c>
      <c r="N22" s="17" t="b">
        <f t="shared" si="1"/>
        <v>0</v>
      </c>
      <c r="U22" s="18" t="str">
        <f t="shared" si="2"/>
        <v>ANTONIA</v>
      </c>
      <c r="V22" s="18">
        <f t="shared" si="3"/>
        <v>1.1018809260160455E-3</v>
      </c>
      <c r="W22" s="18">
        <f t="shared" si="4"/>
        <v>3.4758558495714726E-4</v>
      </c>
    </row>
    <row r="23" spans="1:23" x14ac:dyDescent="0.25">
      <c r="A23" s="12" t="s">
        <v>63</v>
      </c>
      <c r="B23" s="44">
        <v>1.7372070519049369E-2</v>
      </c>
      <c r="C23" s="45">
        <v>1.0638436267082843E-2</v>
      </c>
      <c r="D23" s="45">
        <v>2.630178012342077E-2</v>
      </c>
      <c r="E23" s="45">
        <v>1.4990662465741064E-2</v>
      </c>
      <c r="F23" s="45">
        <v>1.0051929878677038E-2</v>
      </c>
      <c r="G23" s="45">
        <v>2.5763672890214977E-3</v>
      </c>
      <c r="H23" s="45">
        <v>1.4886284800228682E-2</v>
      </c>
      <c r="I23" s="45">
        <v>2.3157109403294383E-2</v>
      </c>
      <c r="J23" s="45">
        <v>3.1254902786123098E-2</v>
      </c>
      <c r="K23" s="46">
        <v>2.7170475019881891E-3</v>
      </c>
      <c r="M23" s="18" t="str">
        <f t="shared" si="0"/>
        <v>TRUMPET</v>
      </c>
      <c r="N23" s="17" t="b">
        <f t="shared" si="1"/>
        <v>0</v>
      </c>
      <c r="U23" s="18" t="str">
        <f t="shared" si="2"/>
        <v>TRUMPET</v>
      </c>
      <c r="V23" s="18">
        <f t="shared" si="3"/>
        <v>2.5763672890214977E-3</v>
      </c>
      <c r="W23" s="18">
        <f t="shared" si="4"/>
        <v>1.4068021296669139E-4</v>
      </c>
    </row>
    <row r="24" spans="1:23" ht="15.75" thickBot="1" x14ac:dyDescent="0.3">
      <c r="A24" s="12" t="s">
        <v>63</v>
      </c>
      <c r="B24" s="44">
        <v>5.1852250154049706E-3</v>
      </c>
      <c r="C24" s="45">
        <v>2.0509277574308864E-3</v>
      </c>
      <c r="D24" s="45">
        <v>1.6905900778736646E-2</v>
      </c>
      <c r="E24" s="45">
        <v>8.9580855340977567E-3</v>
      </c>
      <c r="F24" s="45">
        <v>1.1797270319763267E-2</v>
      </c>
      <c r="G24" s="45">
        <v>4.2170403106367004E-4</v>
      </c>
      <c r="H24" s="50">
        <v>4.6797240053027406E-3</v>
      </c>
      <c r="I24" s="45">
        <v>2.5406828456100768E-2</v>
      </c>
      <c r="J24" s="45">
        <v>1.8950672792452557E-2</v>
      </c>
      <c r="K24" s="46">
        <v>4.8578427384726557E-4</v>
      </c>
      <c r="M24" s="18" t="str">
        <f t="shared" si="0"/>
        <v>TRUMPET</v>
      </c>
      <c r="N24" s="17" t="b">
        <f t="shared" si="1"/>
        <v>0</v>
      </c>
      <c r="U24" s="18" t="str">
        <f t="shared" si="2"/>
        <v>TRUMPET</v>
      </c>
      <c r="V24" s="18">
        <f t="shared" si="3"/>
        <v>4.2170403106367004E-4</v>
      </c>
      <c r="W24" s="18">
        <f t="shared" si="4"/>
        <v>6.4080242783595524E-5</v>
      </c>
    </row>
    <row r="25" spans="1:23" ht="15.75" thickBot="1" x14ac:dyDescent="0.3">
      <c r="A25" s="13" t="s">
        <v>63</v>
      </c>
      <c r="B25" s="47">
        <v>9.7362211840040999E-3</v>
      </c>
      <c r="C25" s="48">
        <v>2.6520451024144055E-3</v>
      </c>
      <c r="D25" s="48">
        <v>1.9444416411763928E-2</v>
      </c>
      <c r="E25" s="48">
        <v>1.0408984029390177E-2</v>
      </c>
      <c r="F25" s="48">
        <v>1.127518107348954E-2</v>
      </c>
      <c r="G25" s="48">
        <v>1.4163281895292598E-3</v>
      </c>
      <c r="H25" s="48">
        <v>8.0006880187844728E-3</v>
      </c>
      <c r="I25" s="48">
        <v>2.4389103690469545E-2</v>
      </c>
      <c r="J25" s="48">
        <v>2.219848882515265E-2</v>
      </c>
      <c r="K25" s="49">
        <v>8.5734538303994679E-4</v>
      </c>
      <c r="M25" s="19" t="str">
        <f t="shared" si="0"/>
        <v>ANTONIA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ANTONIA</v>
      </c>
      <c r="V25" s="19">
        <f t="shared" si="3"/>
        <v>8.5734538303994679E-4</v>
      </c>
      <c r="W25" s="19">
        <f t="shared" si="4"/>
        <v>5.5898280648931302E-4</v>
      </c>
    </row>
    <row r="26" spans="1:23" x14ac:dyDescent="0.25">
      <c r="A26" s="11" t="s">
        <v>64</v>
      </c>
      <c r="B26" s="41">
        <v>2.5146898715710318E-2</v>
      </c>
      <c r="C26" s="42">
        <v>1.8674963217103446E-2</v>
      </c>
      <c r="D26" s="42">
        <v>3.8842398212305326E-3</v>
      </c>
      <c r="E26" s="42">
        <v>1.9641606981545094E-3</v>
      </c>
      <c r="F26" s="42">
        <v>1.0870924301122123E-2</v>
      </c>
      <c r="G26" s="42">
        <v>2.2382071735518412E-3</v>
      </c>
      <c r="H26" s="42">
        <v>2.4568328563028478E-2</v>
      </c>
      <c r="I26" s="42">
        <v>2.8638418435386833E-2</v>
      </c>
      <c r="J26" s="42">
        <v>3.1650500981104515E-2</v>
      </c>
      <c r="K26" s="43">
        <v>1.6884380257946906E-3</v>
      </c>
      <c r="M26" s="16" t="str">
        <f t="shared" si="0"/>
        <v>ANTONIA</v>
      </c>
      <c r="N26" s="20" t="b">
        <f t="shared" si="1"/>
        <v>0</v>
      </c>
      <c r="U26" s="16" t="str">
        <f t="shared" si="2"/>
        <v>ANTONIA</v>
      </c>
      <c r="V26" s="16">
        <f t="shared" si="3"/>
        <v>1.6884380257946906E-3</v>
      </c>
      <c r="W26" s="16">
        <f t="shared" si="4"/>
        <v>2.7572267235981881E-4</v>
      </c>
    </row>
    <row r="27" spans="1:23" x14ac:dyDescent="0.25">
      <c r="A27" s="12" t="s">
        <v>64</v>
      </c>
      <c r="B27" s="44">
        <v>2.4724956988613118E-2</v>
      </c>
      <c r="C27" s="45">
        <v>1.8278244817712827E-2</v>
      </c>
      <c r="D27" s="45">
        <v>5.6347589993166573E-3</v>
      </c>
      <c r="E27" s="45">
        <v>4.7128160514860185E-4</v>
      </c>
      <c r="F27" s="45">
        <v>9.7262089002223499E-3</v>
      </c>
      <c r="G27" s="45">
        <v>7.6568470622239261E-4</v>
      </c>
      <c r="H27" s="45">
        <v>2.4192028635641703E-2</v>
      </c>
      <c r="I27" s="45">
        <v>2.600549834826273E-2</v>
      </c>
      <c r="J27" s="45">
        <v>3.3406023833821338E-2</v>
      </c>
      <c r="K27" s="46">
        <v>7.7165055666848087E-4</v>
      </c>
      <c r="M27" s="18" t="str">
        <f t="shared" si="0"/>
        <v>BLOOM</v>
      </c>
      <c r="N27" s="17" t="b">
        <f t="shared" si="1"/>
        <v>0</v>
      </c>
      <c r="U27" s="18" t="str">
        <f t="shared" si="2"/>
        <v>BLOOM</v>
      </c>
      <c r="V27" s="18">
        <f t="shared" si="3"/>
        <v>4.7128160514860185E-4</v>
      </c>
      <c r="W27" s="18">
        <f t="shared" si="4"/>
        <v>2.9440310107379077E-4</v>
      </c>
    </row>
    <row r="28" spans="1:23" x14ac:dyDescent="0.25">
      <c r="A28" s="12" t="s">
        <v>64</v>
      </c>
      <c r="B28" s="44">
        <v>2.60457687775052E-2</v>
      </c>
      <c r="C28" s="45">
        <v>1.9155914474332625E-2</v>
      </c>
      <c r="D28" s="45">
        <v>2.7437880011260581E-3</v>
      </c>
      <c r="E28" s="45">
        <v>2.879586957146768E-3</v>
      </c>
      <c r="F28" s="45">
        <v>8.002680821184438E-3</v>
      </c>
      <c r="G28" s="45">
        <v>9.8724962862519437E-4</v>
      </c>
      <c r="H28" s="45">
        <v>2.5593928790880585E-2</v>
      </c>
      <c r="I28" s="45">
        <v>2.8266739771292237E-2</v>
      </c>
      <c r="J28" s="45">
        <v>3.432209106647055E-2</v>
      </c>
      <c r="K28" s="46">
        <v>1.2887120885258629E-4</v>
      </c>
      <c r="M28" s="18" t="str">
        <f t="shared" si="0"/>
        <v>ANTONIA</v>
      </c>
      <c r="N28" s="17" t="b">
        <f t="shared" si="1"/>
        <v>0</v>
      </c>
      <c r="U28" s="18" t="str">
        <f t="shared" si="2"/>
        <v>ANTONIA</v>
      </c>
      <c r="V28" s="18">
        <f t="shared" si="3"/>
        <v>1.2887120885258629E-4</v>
      </c>
      <c r="W28" s="18">
        <f t="shared" si="4"/>
        <v>8.5837841977260809E-4</v>
      </c>
    </row>
    <row r="29" spans="1:23" x14ac:dyDescent="0.25">
      <c r="A29" s="12" t="s">
        <v>64</v>
      </c>
      <c r="B29" s="44">
        <v>2.6755669559094399E-2</v>
      </c>
      <c r="C29" s="45">
        <v>1.949716190923638E-2</v>
      </c>
      <c r="D29" s="45">
        <v>5.2361839854505425E-3</v>
      </c>
      <c r="E29" s="45">
        <v>8.1575123858971046E-4</v>
      </c>
      <c r="F29" s="45">
        <v>9.4070805890786799E-3</v>
      </c>
      <c r="G29" s="45">
        <v>1.8654264231063714E-3</v>
      </c>
      <c r="H29" s="45">
        <v>2.6235483431928414E-2</v>
      </c>
      <c r="I29" s="45">
        <v>2.9370056570788967E-2</v>
      </c>
      <c r="J29" s="45">
        <v>3.4545095212473967E-2</v>
      </c>
      <c r="K29" s="46">
        <v>1.6003945241370695E-3</v>
      </c>
      <c r="M29" s="18" t="str">
        <f t="shared" si="0"/>
        <v>BLOOM</v>
      </c>
      <c r="N29" s="17" t="b">
        <f t="shared" si="1"/>
        <v>0</v>
      </c>
      <c r="U29" s="18" t="str">
        <f t="shared" si="2"/>
        <v>BLOOM</v>
      </c>
      <c r="V29" s="18">
        <f t="shared" si="3"/>
        <v>8.1575123858971046E-4</v>
      </c>
      <c r="W29" s="18">
        <f t="shared" si="4"/>
        <v>7.8464328554735899E-4</v>
      </c>
    </row>
    <row r="30" spans="1:23" x14ac:dyDescent="0.25">
      <c r="A30" s="12" t="s">
        <v>64</v>
      </c>
      <c r="B30" s="44">
        <v>2.634666904589909E-2</v>
      </c>
      <c r="C30" s="45">
        <v>1.995864663793458E-2</v>
      </c>
      <c r="D30" s="45">
        <v>4.3986023379458117E-4</v>
      </c>
      <c r="E30" s="45">
        <v>4.2362088861459882E-3</v>
      </c>
      <c r="F30" s="45">
        <v>9.3256569588641789E-3</v>
      </c>
      <c r="G30" s="45">
        <v>1.1480433652481059E-3</v>
      </c>
      <c r="H30" s="45">
        <v>2.6465535266492403E-2</v>
      </c>
      <c r="I30" s="45">
        <v>2.8686305802467525E-2</v>
      </c>
      <c r="J30" s="45">
        <v>3.2627784195252765E-2</v>
      </c>
      <c r="K30" s="46">
        <v>1.3662150550354957E-4</v>
      </c>
      <c r="M30" s="18" t="str">
        <f t="shared" si="0"/>
        <v>ANTONIA</v>
      </c>
      <c r="N30" s="17" t="b">
        <f t="shared" si="1"/>
        <v>0</v>
      </c>
      <c r="U30" s="18" t="str">
        <f t="shared" si="2"/>
        <v>ANTONIA</v>
      </c>
      <c r="V30" s="18">
        <f t="shared" si="3"/>
        <v>1.3662150550354957E-4</v>
      </c>
      <c r="W30" s="18">
        <f t="shared" si="4"/>
        <v>3.0323872829103159E-4</v>
      </c>
    </row>
    <row r="31" spans="1:23" x14ac:dyDescent="0.25">
      <c r="A31" s="12" t="s">
        <v>64</v>
      </c>
      <c r="B31" s="44">
        <v>2.9978084228051802E-2</v>
      </c>
      <c r="C31" s="45">
        <v>2.2493194331714157E-2</v>
      </c>
      <c r="D31" s="45">
        <v>3.3878043222395939E-3</v>
      </c>
      <c r="E31" s="45">
        <v>2.2114341775153271E-3</v>
      </c>
      <c r="F31" s="45">
        <v>8.4872315466033854E-3</v>
      </c>
      <c r="G31" s="45">
        <v>1.5305858053840092E-3</v>
      </c>
      <c r="H31" s="45">
        <v>2.9554739013496992E-2</v>
      </c>
      <c r="I31" s="45">
        <v>2.975575766984815E-2</v>
      </c>
      <c r="J31" s="45">
        <v>3.7259077632627993E-2</v>
      </c>
      <c r="K31" s="46">
        <v>1.4398517706867035E-3</v>
      </c>
      <c r="M31" s="18" t="str">
        <f t="shared" si="0"/>
        <v>ANTONIA</v>
      </c>
      <c r="N31" s="17" t="b">
        <f t="shared" si="1"/>
        <v>0</v>
      </c>
      <c r="U31" s="18" t="str">
        <f t="shared" si="2"/>
        <v>ANTONIA</v>
      </c>
      <c r="V31" s="18">
        <f t="shared" si="3"/>
        <v>1.4398517706867035E-3</v>
      </c>
      <c r="W31" s="18">
        <f t="shared" si="4"/>
        <v>9.0734034697305659E-5</v>
      </c>
    </row>
    <row r="32" spans="1:23" x14ac:dyDescent="0.25">
      <c r="A32" s="12" t="s">
        <v>64</v>
      </c>
      <c r="B32" s="44">
        <v>2.3940822234869218E-2</v>
      </c>
      <c r="C32" s="45">
        <v>1.8116078548390882E-2</v>
      </c>
      <c r="D32" s="45">
        <v>1.4918964280274116E-3</v>
      </c>
      <c r="E32" s="45">
        <v>2.9219491239448024E-3</v>
      </c>
      <c r="F32" s="45">
        <v>8.3944623116309174E-3</v>
      </c>
      <c r="G32" s="45">
        <v>1.4034234171096151E-4</v>
      </c>
      <c r="H32" s="45">
        <v>2.530931290052511E-2</v>
      </c>
      <c r="I32" s="45">
        <v>2.7793208629463481E-2</v>
      </c>
      <c r="J32" s="45">
        <v>3.1892417280248102E-2</v>
      </c>
      <c r="K32" s="46">
        <v>9.1773484158963383E-4</v>
      </c>
      <c r="M32" s="18" t="str">
        <f t="shared" si="0"/>
        <v>TRUMPET</v>
      </c>
      <c r="N32" s="17" t="b">
        <f t="shared" si="1"/>
        <v>0</v>
      </c>
      <c r="U32" s="18" t="str">
        <f t="shared" si="2"/>
        <v>TRUMPET</v>
      </c>
      <c r="V32" s="18">
        <f t="shared" si="3"/>
        <v>1.4034234171096151E-4</v>
      </c>
      <c r="W32" s="18">
        <f t="shared" si="4"/>
        <v>7.7739249987867232E-4</v>
      </c>
    </row>
    <row r="33" spans="1:23" x14ac:dyDescent="0.25">
      <c r="A33" s="12" t="s">
        <v>64</v>
      </c>
      <c r="B33" s="44">
        <v>2.6602154337444082E-2</v>
      </c>
      <c r="C33" s="45">
        <v>1.9075553557869503E-2</v>
      </c>
      <c r="D33" s="45">
        <v>3.9973511073238162E-3</v>
      </c>
      <c r="E33" s="45">
        <v>1.6152240494857542E-3</v>
      </c>
      <c r="F33" s="45">
        <v>8.188555771524629E-3</v>
      </c>
      <c r="G33" s="45">
        <v>6.5635492285846374E-4</v>
      </c>
      <c r="H33" s="45">
        <v>2.6696967438712721E-2</v>
      </c>
      <c r="I33" s="45">
        <v>2.8958293375001155E-2</v>
      </c>
      <c r="J33" s="45">
        <v>3.5786326023266424E-2</v>
      </c>
      <c r="K33" s="46">
        <v>9.6094011378035273E-4</v>
      </c>
      <c r="M33" s="18" t="str">
        <f t="shared" si="0"/>
        <v>TRUMPET</v>
      </c>
      <c r="N33" s="17" t="b">
        <f t="shared" si="1"/>
        <v>0</v>
      </c>
      <c r="U33" s="18" t="str">
        <f t="shared" si="2"/>
        <v>TRUMPET</v>
      </c>
      <c r="V33" s="18">
        <f t="shared" si="3"/>
        <v>6.5635492285846374E-4</v>
      </c>
      <c r="W33" s="18">
        <f t="shared" si="4"/>
        <v>3.0458519092188899E-4</v>
      </c>
    </row>
    <row r="34" spans="1:23" ht="15.75" thickBot="1" x14ac:dyDescent="0.3">
      <c r="A34" s="12" t="s">
        <v>64</v>
      </c>
      <c r="B34" s="44">
        <v>2.7081186610696473E-2</v>
      </c>
      <c r="C34" s="45">
        <v>1.8927011928392339E-2</v>
      </c>
      <c r="D34" s="45">
        <v>3.6928949347491795E-3</v>
      </c>
      <c r="E34" s="45">
        <v>1.4340282039053548E-3</v>
      </c>
      <c r="F34" s="45">
        <v>8.341399089815793E-3</v>
      </c>
      <c r="G34" s="45">
        <v>1.1215453478435446E-3</v>
      </c>
      <c r="H34" s="45">
        <v>2.6749904851887413E-2</v>
      </c>
      <c r="I34" s="45">
        <v>2.9671219071413346E-2</v>
      </c>
      <c r="J34" s="45">
        <v>3.4170608153359802E-2</v>
      </c>
      <c r="K34" s="46">
        <v>3.5456002718837858E-5</v>
      </c>
      <c r="M34" s="18" t="str">
        <f t="shared" si="0"/>
        <v>ANTONIA</v>
      </c>
      <c r="N34" s="17" t="b">
        <f t="shared" si="1"/>
        <v>0</v>
      </c>
      <c r="U34" s="18" t="str">
        <f t="shared" si="2"/>
        <v>ANTONIA</v>
      </c>
      <c r="V34" s="18">
        <f t="shared" si="3"/>
        <v>3.5456002718837858E-5</v>
      </c>
      <c r="W34" s="18">
        <f t="shared" si="4"/>
        <v>1.0860893451247067E-3</v>
      </c>
    </row>
    <row r="35" spans="1:23" ht="15.75" thickBot="1" x14ac:dyDescent="0.3">
      <c r="A35" s="13" t="s">
        <v>64</v>
      </c>
      <c r="B35" s="47">
        <v>2.2990841615210131E-2</v>
      </c>
      <c r="C35" s="48">
        <v>1.7062788678270525E-2</v>
      </c>
      <c r="D35" s="48">
        <v>2.4444978948262516E-3</v>
      </c>
      <c r="E35" s="48">
        <v>2.0791533749360998E-3</v>
      </c>
      <c r="F35" s="48">
        <v>9.1396049366704729E-3</v>
      </c>
      <c r="G35" s="48">
        <v>3.5579231499149704E-5</v>
      </c>
      <c r="H35" s="48">
        <v>2.3822304033000091E-2</v>
      </c>
      <c r="I35" s="48">
        <v>2.6854076538335717E-2</v>
      </c>
      <c r="J35" s="48">
        <v>3.0311070545826446E-2</v>
      </c>
      <c r="K35" s="49">
        <v>9.7333572690636028E-4</v>
      </c>
      <c r="M35" s="19" t="str">
        <f t="shared" si="0"/>
        <v>TRUMPET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TRUMPET</v>
      </c>
      <c r="V35" s="19">
        <f t="shared" si="3"/>
        <v>3.5579231499149704E-5</v>
      </c>
      <c r="W35" s="19">
        <f t="shared" si="4"/>
        <v>9.3775649540721057E-4</v>
      </c>
    </row>
    <row r="36" spans="1:23" x14ac:dyDescent="0.25">
      <c r="A36" s="11" t="s">
        <v>65</v>
      </c>
      <c r="B36" s="41">
        <v>2.8339346778931407E-2</v>
      </c>
      <c r="C36" s="42">
        <v>2.1324044443566767E-2</v>
      </c>
      <c r="D36" s="42">
        <v>7.7149801748543946E-3</v>
      </c>
      <c r="E36" s="42">
        <v>3.4934467016741605E-5</v>
      </c>
      <c r="F36" s="42">
        <v>9.2203263320850392E-3</v>
      </c>
      <c r="G36" s="42">
        <v>2.9855492588536058E-3</v>
      </c>
      <c r="H36" s="42">
        <v>2.699000052938965E-2</v>
      </c>
      <c r="I36" s="42">
        <v>2.8357532133413996E-2</v>
      </c>
      <c r="J36" s="42">
        <v>3.6983102499796625E-2</v>
      </c>
      <c r="K36" s="43">
        <v>2.7471699261368164E-3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3.4934467016741605E-5</v>
      </c>
      <c r="W36" s="16">
        <f t="shared" si="4"/>
        <v>2.7122354591200748E-3</v>
      </c>
    </row>
    <row r="37" spans="1:23" x14ac:dyDescent="0.25">
      <c r="A37" s="12" t="s">
        <v>65</v>
      </c>
      <c r="B37" s="44">
        <v>3.3022852269586074E-2</v>
      </c>
      <c r="C37" s="45">
        <v>2.4901624519501543E-2</v>
      </c>
      <c r="D37" s="45">
        <v>1.2761938308550626E-2</v>
      </c>
      <c r="E37" s="45">
        <v>4.3784472574038193E-3</v>
      </c>
      <c r="F37" s="45">
        <v>6.3570412851130164E-3</v>
      </c>
      <c r="G37" s="45">
        <v>1.0685991647542551E-3</v>
      </c>
      <c r="H37" s="45">
        <v>3.1624129211389115E-2</v>
      </c>
      <c r="I37" s="45">
        <v>2.636061175176798E-2</v>
      </c>
      <c r="J37" s="45">
        <v>4.4965133184188655E-2</v>
      </c>
      <c r="K37" s="46">
        <v>2.3221132467047137E-3</v>
      </c>
      <c r="M37" s="18" t="str">
        <f t="shared" si="0"/>
        <v>TRUMPET</v>
      </c>
      <c r="N37" s="17" t="b">
        <f t="shared" si="1"/>
        <v>0</v>
      </c>
      <c r="U37" s="18" t="str">
        <f t="shared" si="2"/>
        <v>TRUMPET</v>
      </c>
      <c r="V37" s="18">
        <f t="shared" si="3"/>
        <v>1.0685991647542551E-3</v>
      </c>
      <c r="W37" s="18">
        <f t="shared" si="4"/>
        <v>1.2535140819504586E-3</v>
      </c>
    </row>
    <row r="38" spans="1:23" x14ac:dyDescent="0.25">
      <c r="A38" s="12" t="s">
        <v>65</v>
      </c>
      <c r="B38" s="44">
        <v>3.1574530989458394E-2</v>
      </c>
      <c r="C38" s="45">
        <v>2.3190765814567294E-2</v>
      </c>
      <c r="D38" s="45">
        <v>1.162729178150897E-2</v>
      </c>
      <c r="E38" s="45">
        <v>3.5804510112149111E-3</v>
      </c>
      <c r="F38" s="45">
        <v>9.2150225886929189E-3</v>
      </c>
      <c r="G38" s="45">
        <v>2.5392285788208512E-3</v>
      </c>
      <c r="H38" s="45">
        <v>2.9694852212950172E-2</v>
      </c>
      <c r="I38" s="45">
        <v>2.8151368773590035E-2</v>
      </c>
      <c r="J38" s="45">
        <v>4.0370124566095934E-2</v>
      </c>
      <c r="K38" s="46">
        <v>3.5098830472762486E-3</v>
      </c>
      <c r="M38" s="18" t="str">
        <f t="shared" si="0"/>
        <v>TRUMPET</v>
      </c>
      <c r="N38" s="17" t="b">
        <f t="shared" si="1"/>
        <v>0</v>
      </c>
      <c r="U38" s="18" t="str">
        <f t="shared" si="2"/>
        <v>TRUMPET</v>
      </c>
      <c r="V38" s="18">
        <f t="shared" si="3"/>
        <v>2.5392285788208512E-3</v>
      </c>
      <c r="W38" s="18">
        <f t="shared" si="4"/>
        <v>9.7065446845539735E-4</v>
      </c>
    </row>
    <row r="39" spans="1:23" x14ac:dyDescent="0.25">
      <c r="A39" s="12" t="s">
        <v>65</v>
      </c>
      <c r="B39" s="44">
        <v>3.0571418325358739E-2</v>
      </c>
      <c r="C39" s="45">
        <v>2.2859037103546857E-2</v>
      </c>
      <c r="D39" s="45">
        <v>8.66456866203048E-3</v>
      </c>
      <c r="E39" s="45">
        <v>1.248082008083868E-3</v>
      </c>
      <c r="F39" s="45">
        <v>7.6599330283347103E-3</v>
      </c>
      <c r="G39" s="45">
        <v>1.696988855069029E-3</v>
      </c>
      <c r="H39" s="45">
        <v>2.9639641574179754E-2</v>
      </c>
      <c r="I39" s="45">
        <v>2.7971355073790071E-2</v>
      </c>
      <c r="J39" s="45">
        <v>4.0683387822821215E-2</v>
      </c>
      <c r="K39" s="46">
        <v>2.1700821819557198E-3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1.248082008083868E-3</v>
      </c>
      <c r="W39" s="18">
        <f t="shared" si="4"/>
        <v>4.4890684698516104E-4</v>
      </c>
    </row>
    <row r="40" spans="1:23" x14ac:dyDescent="0.25">
      <c r="A40" s="12" t="s">
        <v>65</v>
      </c>
      <c r="B40" s="44">
        <v>3.1546683769396358E-2</v>
      </c>
      <c r="C40" s="45">
        <v>2.3727890147017504E-2</v>
      </c>
      <c r="D40" s="45">
        <v>6.8581789210086959E-3</v>
      </c>
      <c r="E40" s="45">
        <v>5.2491671130823134E-4</v>
      </c>
      <c r="F40" s="45">
        <v>7.2191019522437772E-3</v>
      </c>
      <c r="G40" s="45">
        <v>1.7174406356851991E-3</v>
      </c>
      <c r="H40" s="45">
        <v>3.0273591448157992E-2</v>
      </c>
      <c r="I40" s="45">
        <v>2.8497783291821895E-2</v>
      </c>
      <c r="J40" s="45">
        <v>4.1458293053103931E-2</v>
      </c>
      <c r="K40" s="46">
        <v>2.3127287010551497E-3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5.2491671130823134E-4</v>
      </c>
      <c r="W40" s="18">
        <f t="shared" si="4"/>
        <v>1.1925239243769678E-3</v>
      </c>
    </row>
    <row r="41" spans="1:23" x14ac:dyDescent="0.25">
      <c r="A41" s="12" t="s">
        <v>65</v>
      </c>
      <c r="B41" s="44">
        <v>3.4519944963426384E-2</v>
      </c>
      <c r="C41" s="45">
        <v>2.6004523464096294E-2</v>
      </c>
      <c r="D41" s="45">
        <v>7.870085485620678E-3</v>
      </c>
      <c r="E41" s="45">
        <v>2.5312769338250302E-4</v>
      </c>
      <c r="F41" s="45">
        <v>7.4774460643118323E-3</v>
      </c>
      <c r="G41" s="45">
        <v>2.0718578893859745E-3</v>
      </c>
      <c r="H41" s="45">
        <v>3.278403952052996E-2</v>
      </c>
      <c r="I41" s="45">
        <v>2.9132825614286005E-2</v>
      </c>
      <c r="J41" s="45">
        <v>4.3915987062620801E-2</v>
      </c>
      <c r="K41" s="46">
        <v>3.2871007297332715E-3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2.5312769338250302E-4</v>
      </c>
      <c r="W41" s="18">
        <f t="shared" si="4"/>
        <v>1.8187301960034714E-3</v>
      </c>
    </row>
    <row r="42" spans="1:23" x14ac:dyDescent="0.25">
      <c r="A42" s="12" t="s">
        <v>65</v>
      </c>
      <c r="B42" s="44">
        <v>2.9646749309319622E-2</v>
      </c>
      <c r="C42" s="45">
        <v>2.2892003345825453E-2</v>
      </c>
      <c r="D42" s="45">
        <v>7.7442662754584404E-3</v>
      </c>
      <c r="E42" s="45">
        <v>1.1707545046791591E-3</v>
      </c>
      <c r="F42" s="45">
        <v>6.6145713214176638E-3</v>
      </c>
      <c r="G42" s="45">
        <v>2.0621505093426293E-4</v>
      </c>
      <c r="H42" s="45">
        <v>3.0989227408108479E-2</v>
      </c>
      <c r="I42" s="45">
        <v>2.6818609012106424E-2</v>
      </c>
      <c r="J42" s="45">
        <v>4.1999746245082667E-2</v>
      </c>
      <c r="K42" s="46">
        <v>1.0972419316449015E-3</v>
      </c>
      <c r="M42" s="18" t="str">
        <f t="shared" si="0"/>
        <v>TRUMPET</v>
      </c>
      <c r="N42" s="17" t="b">
        <f t="shared" si="1"/>
        <v>0</v>
      </c>
      <c r="U42" s="18" t="str">
        <f t="shared" si="2"/>
        <v>TRUMPET</v>
      </c>
      <c r="V42" s="18">
        <f t="shared" si="3"/>
        <v>2.0621505093426293E-4</v>
      </c>
      <c r="W42" s="18">
        <f t="shared" si="4"/>
        <v>8.9102688071063859E-4</v>
      </c>
    </row>
    <row r="43" spans="1:23" x14ac:dyDescent="0.25">
      <c r="A43" s="12" t="s">
        <v>65</v>
      </c>
      <c r="B43" s="44">
        <v>3.6385022989399642E-2</v>
      </c>
      <c r="C43" s="45">
        <v>2.7390901798580152E-2</v>
      </c>
      <c r="D43" s="45">
        <v>1.0515106636179859E-2</v>
      </c>
      <c r="E43" s="45">
        <v>1.9341839037334829E-3</v>
      </c>
      <c r="F43" s="45">
        <v>7.2931024464227088E-3</v>
      </c>
      <c r="G43" s="45">
        <v>2.2580810027714969E-3</v>
      </c>
      <c r="H43" s="45">
        <v>3.3008010564183905E-2</v>
      </c>
      <c r="I43" s="45">
        <v>2.8840852175823134E-2</v>
      </c>
      <c r="J43" s="45">
        <v>4.4870107255541997E-2</v>
      </c>
      <c r="K43" s="46">
        <v>4.1176370798487079E-3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1.9341839037334829E-3</v>
      </c>
      <c r="W43" s="18">
        <f t="shared" si="4"/>
        <v>3.2389709903801397E-4</v>
      </c>
    </row>
    <row r="44" spans="1:23" ht="15.75" thickBot="1" x14ac:dyDescent="0.3">
      <c r="A44" s="12" t="s">
        <v>65</v>
      </c>
      <c r="B44" s="44">
        <v>2.9960196440442226E-2</v>
      </c>
      <c r="C44" s="45">
        <v>2.1959328482222453E-2</v>
      </c>
      <c r="D44" s="45">
        <v>9.8760567387485149E-3</v>
      </c>
      <c r="E44" s="45">
        <v>2.6717276298221966E-3</v>
      </c>
      <c r="F44" s="45">
        <v>8.3253717807493799E-3</v>
      </c>
      <c r="G44" s="45">
        <v>1.9451332283343913E-3</v>
      </c>
      <c r="H44" s="45">
        <v>2.9627942547411419E-2</v>
      </c>
      <c r="I44" s="45">
        <v>2.8796604048517721E-2</v>
      </c>
      <c r="J44" s="45">
        <v>3.9894507576473948E-2</v>
      </c>
      <c r="K44" s="46">
        <v>2.4567012645946495E-3</v>
      </c>
      <c r="M44" s="18" t="str">
        <f t="shared" si="0"/>
        <v>TRUMPET</v>
      </c>
      <c r="N44" s="17" t="b">
        <f t="shared" si="1"/>
        <v>0</v>
      </c>
      <c r="U44" s="18" t="str">
        <f t="shared" si="2"/>
        <v>TRUMPET</v>
      </c>
      <c r="V44" s="18">
        <f t="shared" si="3"/>
        <v>1.9451332283343913E-3</v>
      </c>
      <c r="W44" s="18">
        <f t="shared" si="4"/>
        <v>5.1156803626025826E-4</v>
      </c>
    </row>
    <row r="45" spans="1:23" ht="15.75" thickBot="1" x14ac:dyDescent="0.3">
      <c r="A45" s="13" t="s">
        <v>65</v>
      </c>
      <c r="B45" s="47">
        <v>2.7228399291919177E-2</v>
      </c>
      <c r="C45" s="48">
        <v>2.072682248228621E-2</v>
      </c>
      <c r="D45" s="48">
        <v>4.0247735606345585E-3</v>
      </c>
      <c r="E45" s="48">
        <v>2.2958100277003478E-3</v>
      </c>
      <c r="F45" s="48">
        <v>6.8003011673323042E-3</v>
      </c>
      <c r="G45" s="48">
        <v>5.0502364621407341E-4</v>
      </c>
      <c r="H45" s="48">
        <v>2.5958965037055068E-2</v>
      </c>
      <c r="I45" s="48">
        <v>2.6867859529493922E-2</v>
      </c>
      <c r="J45" s="48">
        <v>3.5531436316076526E-2</v>
      </c>
      <c r="K45" s="49">
        <v>7.8999429288812567E-6</v>
      </c>
      <c r="M45" s="19" t="str">
        <f t="shared" si="0"/>
        <v>ANTONIA</v>
      </c>
      <c r="N45" s="21" t="b">
        <f t="shared" si="1"/>
        <v>0</v>
      </c>
      <c r="O45" s="30">
        <f>COUNTIF($N36:$N45,TRUE)/(10 - COUNTIF($N36:$N45,"#N/A"))</f>
        <v>0.5</v>
      </c>
      <c r="U45" s="19" t="str">
        <f t="shared" si="2"/>
        <v>ANTONIA</v>
      </c>
      <c r="V45" s="19">
        <f t="shared" si="3"/>
        <v>7.8999429288812567E-6</v>
      </c>
      <c r="W45" s="19">
        <f t="shared" si="4"/>
        <v>4.9712370328519216E-4</v>
      </c>
    </row>
    <row r="46" spans="1:23" x14ac:dyDescent="0.25">
      <c r="A46" s="11" t="b">
        <v>1</v>
      </c>
      <c r="B46" s="41">
        <v>3.5372365827783185E-2</v>
      </c>
      <c r="C46" s="42">
        <v>2.6603590910938564E-2</v>
      </c>
      <c r="D46" s="42">
        <v>2.9036731868693762E-2</v>
      </c>
      <c r="E46" s="42">
        <v>1.7135134389730407E-2</v>
      </c>
      <c r="F46" s="42">
        <v>3.202384669574918E-3</v>
      </c>
      <c r="G46" s="42">
        <v>3.2613256448320348E-4</v>
      </c>
      <c r="H46" s="42">
        <v>3.4014328548705924E-2</v>
      </c>
      <c r="I46" s="42">
        <v>2.1897962318779055E-2</v>
      </c>
      <c r="J46" s="42">
        <v>5.4427118057692514E-2</v>
      </c>
      <c r="K46" s="43">
        <v>3.0517270990333863E-3</v>
      </c>
      <c r="M46" s="16" t="str">
        <f t="shared" si="0"/>
        <v>TRUMPET</v>
      </c>
      <c r="N46" s="20" t="b">
        <f t="shared" si="1"/>
        <v>0</v>
      </c>
      <c r="U46" s="16" t="str">
        <f t="shared" si="2"/>
        <v>TRUMPET</v>
      </c>
      <c r="V46" s="16">
        <f t="shared" si="3"/>
        <v>3.2613256448320348E-4</v>
      </c>
      <c r="W46" s="16">
        <f t="shared" si="4"/>
        <v>2.7255945345501828E-3</v>
      </c>
    </row>
    <row r="47" spans="1:23" x14ac:dyDescent="0.25">
      <c r="A47" s="12" t="b">
        <v>1</v>
      </c>
      <c r="B47" s="44">
        <v>4.1201396375048348E-2</v>
      </c>
      <c r="C47" s="45">
        <v>3.2102339497175621E-2</v>
      </c>
      <c r="D47" s="45">
        <v>3.1718865077621457E-2</v>
      </c>
      <c r="E47" s="45">
        <v>1.8140761097823581E-2</v>
      </c>
      <c r="F47" s="45">
        <v>2.1827543686608469E-3</v>
      </c>
      <c r="G47" s="45">
        <v>1.6246166192664794E-3</v>
      </c>
      <c r="H47" s="45">
        <v>3.8655247307204772E-2</v>
      </c>
      <c r="I47" s="45">
        <v>2.1468362024630507E-2</v>
      </c>
      <c r="J47" s="45">
        <v>6.0956833810759933E-2</v>
      </c>
      <c r="K47" s="46">
        <v>3.6902170841602035E-3</v>
      </c>
      <c r="M47" s="18" t="str">
        <f t="shared" si="0"/>
        <v>TRUMPET</v>
      </c>
      <c r="N47" s="17" t="b">
        <f t="shared" si="1"/>
        <v>0</v>
      </c>
      <c r="U47" s="18" t="str">
        <f t="shared" si="2"/>
        <v>TRUMPET</v>
      </c>
      <c r="V47" s="18">
        <f t="shared" si="3"/>
        <v>1.6246166192664794E-3</v>
      </c>
      <c r="W47" s="18">
        <f t="shared" si="4"/>
        <v>5.5813774939436752E-4</v>
      </c>
    </row>
    <row r="48" spans="1:23" x14ac:dyDescent="0.25">
      <c r="A48" s="12" t="b">
        <v>1</v>
      </c>
      <c r="B48" s="44">
        <v>3.3908860088900206E-2</v>
      </c>
      <c r="C48" s="45">
        <v>2.6677376187339771E-2</v>
      </c>
      <c r="D48" s="45">
        <v>2.9249181735267762E-2</v>
      </c>
      <c r="E48" s="45">
        <v>1.662634413230929E-2</v>
      </c>
      <c r="F48" s="45">
        <v>2.2507051899972232E-3</v>
      </c>
      <c r="G48" s="45">
        <v>2.5869826756908312E-4</v>
      </c>
      <c r="H48" s="45">
        <v>3.1746963900438546E-2</v>
      </c>
      <c r="I48" s="45">
        <v>1.9677529873475024E-2</v>
      </c>
      <c r="J48" s="45">
        <v>5.2840548682058598E-2</v>
      </c>
      <c r="K48" s="46">
        <v>1.5540854487342106E-3</v>
      </c>
      <c r="M48" s="18" t="str">
        <f t="shared" si="0"/>
        <v>TRUMPET</v>
      </c>
      <c r="N48" s="17" t="b">
        <f t="shared" si="1"/>
        <v>0</v>
      </c>
      <c r="U48" s="18" t="str">
        <f t="shared" si="2"/>
        <v>TRUMPET</v>
      </c>
      <c r="V48" s="18">
        <f t="shared" si="3"/>
        <v>2.5869826756908312E-4</v>
      </c>
      <c r="W48" s="18">
        <f t="shared" si="4"/>
        <v>1.2953871811651274E-3</v>
      </c>
    </row>
    <row r="49" spans="1:23" x14ac:dyDescent="0.25">
      <c r="A49" s="12" t="b">
        <v>1</v>
      </c>
      <c r="B49" s="44">
        <v>3.7394705774882304E-2</v>
      </c>
      <c r="C49" s="45">
        <v>2.866087693923066E-2</v>
      </c>
      <c r="D49" s="45">
        <v>3.3464103903440789E-2</v>
      </c>
      <c r="E49" s="45">
        <v>2.0048245968377894E-2</v>
      </c>
      <c r="F49" s="45">
        <v>2.7338328425377117E-3</v>
      </c>
      <c r="G49" s="45">
        <v>9.4478819288610835E-4</v>
      </c>
      <c r="H49" s="45">
        <v>3.4176274918439643E-2</v>
      </c>
      <c r="I49" s="45">
        <v>2.043737176806858E-2</v>
      </c>
      <c r="J49" s="45">
        <v>5.5508663453513254E-2</v>
      </c>
      <c r="K49" s="46">
        <v>2.9505198665093438E-3</v>
      </c>
      <c r="M49" s="18" t="str">
        <f t="shared" si="0"/>
        <v>TRUMPET</v>
      </c>
      <c r="N49" s="17" t="b">
        <f t="shared" si="1"/>
        <v>0</v>
      </c>
      <c r="U49" s="18" t="str">
        <f t="shared" si="2"/>
        <v>TRUMPET</v>
      </c>
      <c r="V49" s="18">
        <f t="shared" si="3"/>
        <v>9.4478819288610835E-4</v>
      </c>
      <c r="W49" s="18">
        <f t="shared" si="4"/>
        <v>1.7890446496516034E-3</v>
      </c>
    </row>
    <row r="50" spans="1:23" x14ac:dyDescent="0.25">
      <c r="A50" s="12" t="b">
        <v>1</v>
      </c>
      <c r="B50" s="44">
        <v>3.4026132137168312E-2</v>
      </c>
      <c r="C50" s="45">
        <v>2.7062995525844437E-2</v>
      </c>
      <c r="D50" s="45">
        <v>3.2494254177307794E-2</v>
      </c>
      <c r="E50" s="45">
        <v>1.9054846846176414E-2</v>
      </c>
      <c r="F50" s="45">
        <v>2.6088909495059175E-3</v>
      </c>
      <c r="G50" s="45">
        <v>3.5246468273867444E-4</v>
      </c>
      <c r="H50" s="45">
        <v>3.1569657899451167E-2</v>
      </c>
      <c r="I50" s="45">
        <v>1.8503330444516158E-2</v>
      </c>
      <c r="J50" s="45">
        <v>5.3352862821675992E-2</v>
      </c>
      <c r="K50" s="46">
        <v>2.1828432554074698E-3</v>
      </c>
      <c r="M50" s="18" t="str">
        <f t="shared" si="0"/>
        <v>TRUMPET</v>
      </c>
      <c r="N50" s="17" t="b">
        <f t="shared" si="1"/>
        <v>0</v>
      </c>
      <c r="U50" s="18" t="str">
        <f t="shared" si="2"/>
        <v>TRUMPET</v>
      </c>
      <c r="V50" s="18">
        <f t="shared" si="3"/>
        <v>3.5246468273867444E-4</v>
      </c>
      <c r="W50" s="18">
        <f t="shared" si="4"/>
        <v>1.8303785726687953E-3</v>
      </c>
    </row>
    <row r="51" spans="1:23" x14ac:dyDescent="0.25">
      <c r="A51" s="12" t="b">
        <v>1</v>
      </c>
      <c r="B51" s="44">
        <v>4.2957915248199897E-2</v>
      </c>
      <c r="C51" s="45">
        <v>3.5270126066069885E-2</v>
      </c>
      <c r="D51" s="45">
        <v>3.1821688110708998E-2</v>
      </c>
      <c r="E51" s="45">
        <v>1.7738383502453738E-2</v>
      </c>
      <c r="F51" s="45">
        <v>1.0754107093352786E-3</v>
      </c>
      <c r="G51" s="45">
        <v>9.0599562882351511E-4</v>
      </c>
      <c r="H51" s="45">
        <v>3.9519449193400731E-2</v>
      </c>
      <c r="I51" s="45">
        <v>1.8747980682042555E-2</v>
      </c>
      <c r="J51" s="45">
        <v>6.2457002449650634E-2</v>
      </c>
      <c r="K51" s="46">
        <v>3.0959890322526107E-3</v>
      </c>
      <c r="M51" s="18" t="str">
        <f t="shared" si="0"/>
        <v>TRUMPET</v>
      </c>
      <c r="N51" s="17" t="b">
        <f t="shared" si="1"/>
        <v>0</v>
      </c>
      <c r="U51" s="18" t="str">
        <f t="shared" si="2"/>
        <v>TRUMPET</v>
      </c>
      <c r="V51" s="18">
        <f t="shared" si="3"/>
        <v>9.0599562882351511E-4</v>
      </c>
      <c r="W51" s="18">
        <f t="shared" si="4"/>
        <v>1.6941508051176351E-4</v>
      </c>
    </row>
    <row r="52" spans="1:23" x14ac:dyDescent="0.25">
      <c r="A52" s="12" t="b">
        <v>1</v>
      </c>
      <c r="B52" s="44">
        <v>3.5879266351517031E-2</v>
      </c>
      <c r="C52" s="45">
        <v>2.9527575291196161E-2</v>
      </c>
      <c r="D52" s="45">
        <v>3.1294620773677354E-2</v>
      </c>
      <c r="E52" s="45">
        <v>1.8612492262566407E-2</v>
      </c>
      <c r="F52" s="45">
        <v>2.8304707332447131E-3</v>
      </c>
      <c r="G52" s="45">
        <v>2.488997818519325E-4</v>
      </c>
      <c r="H52" s="45">
        <v>3.5999269812077572E-2</v>
      </c>
      <c r="I52" s="45">
        <v>1.8112862973379988E-2</v>
      </c>
      <c r="J52" s="45">
        <v>5.7113241138647505E-2</v>
      </c>
      <c r="K52" s="46">
        <v>1.9924770677843002E-3</v>
      </c>
      <c r="M52" s="18" t="str">
        <f t="shared" si="0"/>
        <v>TRUMPET</v>
      </c>
      <c r="N52" s="17" t="b">
        <f t="shared" si="1"/>
        <v>0</v>
      </c>
      <c r="U52" s="18" t="str">
        <f t="shared" si="2"/>
        <v>TRUMPET</v>
      </c>
      <c r="V52" s="18">
        <f t="shared" si="3"/>
        <v>2.488997818519325E-4</v>
      </c>
      <c r="W52" s="18">
        <f t="shared" si="4"/>
        <v>1.7435772859323677E-3</v>
      </c>
    </row>
    <row r="53" spans="1:23" x14ac:dyDescent="0.25">
      <c r="A53" s="12" t="b">
        <v>1</v>
      </c>
      <c r="B53" s="44">
        <v>3.3081063388052619E-2</v>
      </c>
      <c r="C53" s="45">
        <v>2.6391678581191153E-2</v>
      </c>
      <c r="D53" s="45">
        <v>2.9138001612852793E-2</v>
      </c>
      <c r="E53" s="45">
        <v>1.6943813709745032E-2</v>
      </c>
      <c r="F53" s="45">
        <v>3.7355579578668757E-3</v>
      </c>
      <c r="G53" s="45">
        <v>5.0668771090301226E-6</v>
      </c>
      <c r="H53" s="45">
        <v>3.1049823789571839E-2</v>
      </c>
      <c r="I53" s="45">
        <v>1.8357893831733536E-2</v>
      </c>
      <c r="J53" s="45">
        <v>5.0680344517748777E-2</v>
      </c>
      <c r="K53" s="46">
        <v>1.4034612901015773E-3</v>
      </c>
      <c r="M53" s="18" t="str">
        <f t="shared" si="0"/>
        <v>TRUMPET</v>
      </c>
      <c r="N53" s="17" t="b">
        <f t="shared" si="1"/>
        <v>0</v>
      </c>
      <c r="U53" s="18" t="str">
        <f t="shared" si="2"/>
        <v>TRUMPET</v>
      </c>
      <c r="V53" s="18">
        <f t="shared" si="3"/>
        <v>5.0668771090301226E-6</v>
      </c>
      <c r="W53" s="18">
        <f t="shared" si="4"/>
        <v>1.3983944129925471E-3</v>
      </c>
    </row>
    <row r="54" spans="1:23" ht="15.75" thickBot="1" x14ac:dyDescent="0.3">
      <c r="A54" s="12" t="b">
        <v>1</v>
      </c>
      <c r="B54" s="44">
        <v>3.5590702497553597E-2</v>
      </c>
      <c r="C54" s="45">
        <v>2.8913925143014385E-2</v>
      </c>
      <c r="D54" s="45">
        <v>2.9731558859293645E-2</v>
      </c>
      <c r="E54" s="45">
        <v>1.6554156447044575E-2</v>
      </c>
      <c r="F54" s="45">
        <v>8.0187187002876345E-4</v>
      </c>
      <c r="G54" s="45">
        <v>5.2546302325688111E-4</v>
      </c>
      <c r="H54" s="45">
        <v>3.4018187374815538E-2</v>
      </c>
      <c r="I54" s="45">
        <v>1.9283249762871154E-2</v>
      </c>
      <c r="J54" s="45">
        <v>5.6274128080855496E-2</v>
      </c>
      <c r="K54" s="46">
        <v>1.3511642275620033E-3</v>
      </c>
      <c r="M54" s="18" t="str">
        <f t="shared" si="0"/>
        <v>TRUMPET</v>
      </c>
      <c r="N54" s="17" t="b">
        <f t="shared" si="1"/>
        <v>0</v>
      </c>
      <c r="U54" s="18" t="str">
        <f t="shared" si="2"/>
        <v>TRUMPET</v>
      </c>
      <c r="V54" s="18">
        <f t="shared" si="3"/>
        <v>5.2546302325688111E-4</v>
      </c>
      <c r="W54" s="18">
        <f t="shared" si="4"/>
        <v>2.7640884677188234E-4</v>
      </c>
    </row>
    <row r="55" spans="1:23" ht="15.75" thickBot="1" x14ac:dyDescent="0.3">
      <c r="A55" s="13" t="b">
        <v>1</v>
      </c>
      <c r="B55" s="47">
        <v>3.2019328420203379E-2</v>
      </c>
      <c r="C55" s="48">
        <v>2.531191385365985E-2</v>
      </c>
      <c r="D55" s="48">
        <v>2.696423799852889E-2</v>
      </c>
      <c r="E55" s="48">
        <v>1.5204957476832214E-2</v>
      </c>
      <c r="F55" s="48">
        <v>2.633433964160839E-3</v>
      </c>
      <c r="G55" s="48">
        <v>3.9011778128107298E-4</v>
      </c>
      <c r="H55" s="48">
        <v>3.0195711486704142E-2</v>
      </c>
      <c r="I55" s="48">
        <v>1.9692731603185371E-2</v>
      </c>
      <c r="J55" s="48">
        <v>4.8778867512793984E-2</v>
      </c>
      <c r="K55" s="49">
        <v>2.8194339718321752E-4</v>
      </c>
      <c r="M55" s="19" t="str">
        <f t="shared" si="0"/>
        <v>ANTONIA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ANTONIA</v>
      </c>
      <c r="V55" s="19">
        <f t="shared" si="3"/>
        <v>2.8194339718321752E-4</v>
      </c>
      <c r="W55" s="19">
        <f t="shared" si="4"/>
        <v>1.0817438409785546E-4</v>
      </c>
    </row>
    <row r="56" spans="1:23" x14ac:dyDescent="0.25">
      <c r="A56" s="11" t="s">
        <v>66</v>
      </c>
      <c r="B56" s="41">
        <v>3.8022727580605667E-2</v>
      </c>
      <c r="C56" s="42">
        <v>3.0129859963041107E-2</v>
      </c>
      <c r="D56" s="42">
        <v>2.3863652400757669E-2</v>
      </c>
      <c r="E56" s="42">
        <v>1.3979267069331832E-2</v>
      </c>
      <c r="F56" s="42">
        <v>8.4884002515852285E-3</v>
      </c>
      <c r="G56" s="42">
        <v>9.9636859260209421E-4</v>
      </c>
      <c r="H56" s="42">
        <v>3.8878896831160241E-2</v>
      </c>
      <c r="I56" s="42">
        <v>2.0348298084968443E-2</v>
      </c>
      <c r="J56" s="42">
        <v>5.5622656161083861E-2</v>
      </c>
      <c r="K56" s="43">
        <v>5.194520816281847E-3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9.9636859260209421E-4</v>
      </c>
      <c r="W56" s="16">
        <f t="shared" si="4"/>
        <v>4.1981522236797528E-3</v>
      </c>
    </row>
    <row r="57" spans="1:23" x14ac:dyDescent="0.25">
      <c r="A57" s="12" t="s">
        <v>66</v>
      </c>
      <c r="B57" s="44">
        <v>3.8259287685831866E-2</v>
      </c>
      <c r="C57" s="45">
        <v>3.1405685843470685E-2</v>
      </c>
      <c r="D57" s="45">
        <v>2.6057347168963355E-2</v>
      </c>
      <c r="E57" s="45">
        <v>1.5333360743054818E-2</v>
      </c>
      <c r="F57" s="45">
        <v>8.5077970649337243E-3</v>
      </c>
      <c r="G57" s="45">
        <v>5.2861327475613434E-4</v>
      </c>
      <c r="H57" s="45">
        <v>3.819975806681928E-2</v>
      </c>
      <c r="I57" s="45">
        <v>1.897048770590129E-2</v>
      </c>
      <c r="J57" s="45">
        <v>5.4786774142824957E-2</v>
      </c>
      <c r="K57" s="46">
        <v>5.2889683290175864E-3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5.2861327475613434E-4</v>
      </c>
      <c r="W57" s="18">
        <f t="shared" si="4"/>
        <v>4.7603550542614521E-3</v>
      </c>
    </row>
    <row r="58" spans="1:23" x14ac:dyDescent="0.25">
      <c r="A58" s="12" t="s">
        <v>66</v>
      </c>
      <c r="B58" s="44">
        <v>3.7608239388541603E-2</v>
      </c>
      <c r="C58" s="45">
        <v>3.065772618863899E-2</v>
      </c>
      <c r="D58" s="45">
        <v>2.4401251454433961E-2</v>
      </c>
      <c r="E58" s="45">
        <v>1.3912507733487938E-2</v>
      </c>
      <c r="F58" s="45">
        <v>6.6322756489952117E-3</v>
      </c>
      <c r="G58" s="45">
        <v>9.3025348199809663E-4</v>
      </c>
      <c r="H58" s="45">
        <v>3.8275065507509622E-2</v>
      </c>
      <c r="I58" s="45">
        <v>1.9218310223570793E-2</v>
      </c>
      <c r="J58" s="45">
        <v>5.6446803469431941E-2</v>
      </c>
      <c r="K58" s="46">
        <v>3.9639073165135541E-3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9.3025348199809663E-4</v>
      </c>
      <c r="W58" s="18">
        <f t="shared" si="4"/>
        <v>3.0336538345154575E-3</v>
      </c>
    </row>
    <row r="59" spans="1:23" x14ac:dyDescent="0.25">
      <c r="A59" s="12" t="s">
        <v>66</v>
      </c>
      <c r="B59" s="44">
        <v>3.9233573209391935E-2</v>
      </c>
      <c r="C59" s="45">
        <v>3.1460753124471066E-2</v>
      </c>
      <c r="D59" s="45">
        <v>2.6583475146111812E-2</v>
      </c>
      <c r="E59" s="45">
        <v>1.5444380388925125E-2</v>
      </c>
      <c r="F59" s="45">
        <v>6.5002287621737254E-3</v>
      </c>
      <c r="G59" s="45">
        <v>1.1733844822709406E-3</v>
      </c>
      <c r="H59" s="45">
        <v>3.9447854305222428E-2</v>
      </c>
      <c r="I59" s="45">
        <v>1.8785494207354661E-2</v>
      </c>
      <c r="J59" s="45">
        <v>5.9450877933231061E-2</v>
      </c>
      <c r="K59" s="46">
        <v>4.8456497694738332E-3</v>
      </c>
      <c r="M59" s="18" t="str">
        <f t="shared" si="0"/>
        <v>TRUMPET</v>
      </c>
      <c r="N59" s="17" t="b">
        <f t="shared" si="1"/>
        <v>1</v>
      </c>
      <c r="U59" s="18" t="str">
        <f t="shared" si="2"/>
        <v>TRUMPET</v>
      </c>
      <c r="V59" s="18">
        <f t="shared" si="3"/>
        <v>1.1733844822709406E-3</v>
      </c>
      <c r="W59" s="18">
        <f t="shared" si="4"/>
        <v>3.6722652872028926E-3</v>
      </c>
    </row>
    <row r="60" spans="1:23" x14ac:dyDescent="0.25">
      <c r="A60" s="12" t="s">
        <v>66</v>
      </c>
      <c r="B60" s="44">
        <v>3.9294702646497134E-2</v>
      </c>
      <c r="C60" s="45">
        <v>3.1453838805490304E-2</v>
      </c>
      <c r="D60" s="45">
        <v>2.5518639211287743E-2</v>
      </c>
      <c r="E60" s="45">
        <v>1.4770154078596949E-2</v>
      </c>
      <c r="F60" s="45">
        <v>6.7069438050416227E-3</v>
      </c>
      <c r="G60" s="45">
        <v>8.9382010530988714E-4</v>
      </c>
      <c r="H60" s="45">
        <v>3.9310753331618146E-2</v>
      </c>
      <c r="I60" s="45">
        <v>1.9902023347179741E-2</v>
      </c>
      <c r="J60" s="45">
        <v>5.7692674326303532E-2</v>
      </c>
      <c r="K60" s="46">
        <v>4.858592290870923E-3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8.9382010530988714E-4</v>
      </c>
      <c r="W60" s="18">
        <f t="shared" si="4"/>
        <v>3.9647721855610354E-3</v>
      </c>
    </row>
    <row r="61" spans="1:23" x14ac:dyDescent="0.25">
      <c r="A61" s="12" t="s">
        <v>66</v>
      </c>
      <c r="B61" s="44">
        <v>3.5327486840455981E-2</v>
      </c>
      <c r="C61" s="45">
        <v>2.9003755867638335E-2</v>
      </c>
      <c r="D61" s="45">
        <v>2.5238428204401194E-2</v>
      </c>
      <c r="E61" s="45">
        <v>1.4066148554629992E-2</v>
      </c>
      <c r="F61" s="45">
        <v>5.5950201058100595E-3</v>
      </c>
      <c r="G61" s="45">
        <v>1.5410105134084154E-3</v>
      </c>
      <c r="H61" s="45">
        <v>3.606990261674712E-2</v>
      </c>
      <c r="I61" s="45">
        <v>1.8154333169977731E-2</v>
      </c>
      <c r="J61" s="45">
        <v>5.6791738649258246E-2</v>
      </c>
      <c r="K61" s="46">
        <v>3.8425023387652344E-3</v>
      </c>
      <c r="M61" s="18" t="str">
        <f t="shared" si="0"/>
        <v>TRUMPET</v>
      </c>
      <c r="N61" s="17" t="b">
        <f t="shared" si="1"/>
        <v>1</v>
      </c>
      <c r="U61" s="18" t="str">
        <f t="shared" si="2"/>
        <v>TRUMPET</v>
      </c>
      <c r="V61" s="18">
        <f t="shared" si="3"/>
        <v>1.5410105134084154E-3</v>
      </c>
      <c r="W61" s="18">
        <f t="shared" si="4"/>
        <v>2.301491825356819E-3</v>
      </c>
    </row>
    <row r="62" spans="1:23" x14ac:dyDescent="0.25">
      <c r="A62" s="12" t="s">
        <v>66</v>
      </c>
      <c r="B62" s="44">
        <v>4.0155146602220422E-2</v>
      </c>
      <c r="C62" s="45">
        <v>3.2585414744945557E-2</v>
      </c>
      <c r="D62" s="45">
        <v>2.4166120304843709E-2</v>
      </c>
      <c r="E62" s="45">
        <v>1.3746691673293333E-2</v>
      </c>
      <c r="F62" s="45">
        <v>5.3936172079669343E-3</v>
      </c>
      <c r="G62" s="45">
        <v>1.5545194053732054E-3</v>
      </c>
      <c r="H62" s="45">
        <v>4.0722275856072944E-2</v>
      </c>
      <c r="I62" s="45">
        <v>1.9672806822395958E-2</v>
      </c>
      <c r="J62" s="45">
        <v>5.9367599783493409E-2</v>
      </c>
      <c r="K62" s="46">
        <v>4.0285395587747238E-3</v>
      </c>
      <c r="M62" s="18" t="str">
        <f t="shared" si="0"/>
        <v>TRUMPET</v>
      </c>
      <c r="N62" s="17" t="b">
        <f t="shared" si="1"/>
        <v>1</v>
      </c>
      <c r="U62" s="18" t="str">
        <f t="shared" si="2"/>
        <v>TRUMPET</v>
      </c>
      <c r="V62" s="18">
        <f t="shared" si="3"/>
        <v>1.5545194053732054E-3</v>
      </c>
      <c r="W62" s="18">
        <f t="shared" si="4"/>
        <v>2.4740201534015184E-3</v>
      </c>
    </row>
    <row r="63" spans="1:23" x14ac:dyDescent="0.25">
      <c r="A63" s="12" t="s">
        <v>66</v>
      </c>
      <c r="B63" s="44">
        <v>3.3307567985561615E-2</v>
      </c>
      <c r="C63" s="45">
        <v>2.7710791715297525E-2</v>
      </c>
      <c r="D63" s="45">
        <v>2.5177042595543611E-2</v>
      </c>
      <c r="E63" s="45">
        <v>1.460533230962693E-2</v>
      </c>
      <c r="F63" s="45">
        <v>7.3752241579287756E-3</v>
      </c>
      <c r="G63" s="45">
        <v>1.2490982493194563E-3</v>
      </c>
      <c r="H63" s="45">
        <v>3.4956373293127868E-2</v>
      </c>
      <c r="I63" s="45">
        <v>1.7135565190814415E-2</v>
      </c>
      <c r="J63" s="45">
        <v>5.3640787805584983E-2</v>
      </c>
      <c r="K63" s="46">
        <v>3.3211504609197916E-3</v>
      </c>
      <c r="M63" s="18" t="str">
        <f t="shared" si="0"/>
        <v>TRUMPET</v>
      </c>
      <c r="N63" s="17" t="b">
        <f t="shared" si="1"/>
        <v>1</v>
      </c>
      <c r="U63" s="18" t="str">
        <f t="shared" si="2"/>
        <v>TRUMPET</v>
      </c>
      <c r="V63" s="18">
        <f t="shared" si="3"/>
        <v>1.2490982493194563E-3</v>
      </c>
      <c r="W63" s="18">
        <f t="shared" si="4"/>
        <v>2.0720522116003354E-3</v>
      </c>
    </row>
    <row r="64" spans="1:23" ht="15.75" thickBot="1" x14ac:dyDescent="0.3">
      <c r="A64" s="12" t="s">
        <v>66</v>
      </c>
      <c r="B64" s="44">
        <v>4.1506347244501904E-2</v>
      </c>
      <c r="C64" s="45">
        <v>3.4508830994964018E-2</v>
      </c>
      <c r="D64" s="45">
        <v>3.0670504347516205E-2</v>
      </c>
      <c r="E64" s="45">
        <v>1.8085080637697031E-2</v>
      </c>
      <c r="F64" s="45">
        <v>7.5933972700277944E-3</v>
      </c>
      <c r="G64" s="45">
        <v>1.7538044007980695E-4</v>
      </c>
      <c r="H64" s="45">
        <v>4.0717086729977973E-2</v>
      </c>
      <c r="I64" s="45">
        <v>1.7036469401584438E-2</v>
      </c>
      <c r="J64" s="45">
        <v>6.0782446843932102E-2</v>
      </c>
      <c r="K64" s="46">
        <v>5.9805009172192508E-3</v>
      </c>
      <c r="M64" s="18" t="str">
        <f t="shared" si="0"/>
        <v>TRUMPET</v>
      </c>
      <c r="N64" s="17" t="b">
        <f t="shared" si="1"/>
        <v>1</v>
      </c>
      <c r="U64" s="18" t="str">
        <f t="shared" si="2"/>
        <v>TRUMPET</v>
      </c>
      <c r="V64" s="18">
        <f t="shared" si="3"/>
        <v>1.7538044007980695E-4</v>
      </c>
      <c r="W64" s="18">
        <f t="shared" si="4"/>
        <v>5.8051204771394438E-3</v>
      </c>
    </row>
    <row r="65" spans="1:23" ht="15.75" thickBot="1" x14ac:dyDescent="0.3">
      <c r="A65" s="13" t="s">
        <v>66</v>
      </c>
      <c r="B65" s="47">
        <v>4.2855590776534516E-2</v>
      </c>
      <c r="C65" s="48">
        <v>3.7833699795997898E-2</v>
      </c>
      <c r="D65" s="48">
        <v>2.9050377927092641E-2</v>
      </c>
      <c r="E65" s="48">
        <v>1.7047268137140085E-2</v>
      </c>
      <c r="F65" s="48">
        <v>8.1447873821286765E-3</v>
      </c>
      <c r="G65" s="48">
        <v>3.4524625753287221E-4</v>
      </c>
      <c r="H65" s="48">
        <v>4.1980735763004033E-2</v>
      </c>
      <c r="I65" s="48">
        <v>1.367314317663283E-2</v>
      </c>
      <c r="J65" s="48">
        <v>5.8721968336025727E-2</v>
      </c>
      <c r="K65" s="49">
        <v>4.0475105481665918E-3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TRUMPET</v>
      </c>
      <c r="V65" s="19">
        <f t="shared" si="3"/>
        <v>3.4524625753287221E-4</v>
      </c>
      <c r="W65" s="19">
        <f t="shared" si="4"/>
        <v>3.7022642906337196E-3</v>
      </c>
    </row>
    <row r="66" spans="1:23" x14ac:dyDescent="0.25">
      <c r="A66" s="11" t="s">
        <v>67</v>
      </c>
      <c r="B66" s="41">
        <v>7.8633110255094743E-3</v>
      </c>
      <c r="C66" s="42">
        <v>4.302946601014053E-4</v>
      </c>
      <c r="D66" s="42">
        <v>1.5368901098610683E-2</v>
      </c>
      <c r="E66" s="42">
        <v>7.1338046549933153E-3</v>
      </c>
      <c r="F66" s="42">
        <v>1.4460548942467514E-2</v>
      </c>
      <c r="G66" s="42">
        <v>2.4459525713543323E-3</v>
      </c>
      <c r="H66" s="42">
        <v>6.4814607888571962E-4</v>
      </c>
      <c r="I66" s="42">
        <v>2.546385592297315E-2</v>
      </c>
      <c r="J66" s="42">
        <v>9.4123293537273847E-3</v>
      </c>
      <c r="K66" s="43">
        <v>5.7302883474026883E-4</v>
      </c>
      <c r="M66" s="16" t="str">
        <f t="shared" si="0"/>
        <v>MISSISSIPPI</v>
      </c>
      <c r="N66" s="20" t="b">
        <f t="shared" si="1"/>
        <v>0</v>
      </c>
      <c r="U66" s="16" t="str">
        <f t="shared" si="2"/>
        <v>MISSISSIPPI</v>
      </c>
      <c r="V66" s="16">
        <f t="shared" si="3"/>
        <v>4.302946601014053E-4</v>
      </c>
      <c r="W66" s="16">
        <f t="shared" si="4"/>
        <v>1.4273417463886353E-4</v>
      </c>
    </row>
    <row r="67" spans="1:23" x14ac:dyDescent="0.25">
      <c r="A67" s="12" t="s">
        <v>67</v>
      </c>
      <c r="B67" s="44">
        <v>4.4574933439546216E-3</v>
      </c>
      <c r="C67" s="45">
        <v>5.1237065524986289E-4</v>
      </c>
      <c r="D67" s="45">
        <v>1.9359936875920036E-2</v>
      </c>
      <c r="E67" s="45">
        <v>9.6437878399564005E-3</v>
      </c>
      <c r="F67" s="45">
        <v>1.3939012906186616E-2</v>
      </c>
      <c r="G67" s="45">
        <v>2.3660871610015222E-3</v>
      </c>
      <c r="H67" s="45">
        <v>9.4111745774205086E-4</v>
      </c>
      <c r="I67" s="45">
        <v>2.118300272126919E-2</v>
      </c>
      <c r="J67" s="45">
        <v>1.1499768889910979E-2</v>
      </c>
      <c r="K67" s="46">
        <v>4.7082128327220751E-5</v>
      </c>
      <c r="M67" s="18" t="str">
        <f t="shared" si="0"/>
        <v>ANTONIA</v>
      </c>
      <c r="N67" s="17" t="b">
        <f t="shared" si="1"/>
        <v>0</v>
      </c>
      <c r="U67" s="18" t="str">
        <f t="shared" si="2"/>
        <v>ANTONIA</v>
      </c>
      <c r="V67" s="18">
        <f t="shared" si="3"/>
        <v>4.7082128327220751E-5</v>
      </c>
      <c r="W67" s="18">
        <f t="shared" si="4"/>
        <v>4.6528852692264214E-4</v>
      </c>
    </row>
    <row r="68" spans="1:23" x14ac:dyDescent="0.25">
      <c r="A68" s="12" t="s">
        <v>67</v>
      </c>
      <c r="B68" s="44">
        <v>9.3221977152249079E-3</v>
      </c>
      <c r="C68" s="45">
        <v>2.4548725918519913E-3</v>
      </c>
      <c r="D68" s="45">
        <v>1.81580614460818E-2</v>
      </c>
      <c r="E68" s="45">
        <v>8.7543281569527967E-3</v>
      </c>
      <c r="F68" s="45">
        <v>1.3992286527409374E-2</v>
      </c>
      <c r="G68" s="45">
        <v>3.2111990665833496E-3</v>
      </c>
      <c r="H68" s="45">
        <v>2.7725511814592763E-3</v>
      </c>
      <c r="I68" s="45">
        <v>2.4945968866151112E-2</v>
      </c>
      <c r="J68" s="45">
        <v>1.3341164175688813E-2</v>
      </c>
      <c r="K68" s="46">
        <v>1.4307945624752608E-3</v>
      </c>
      <c r="M68" s="18" t="str">
        <f t="shared" si="0"/>
        <v>ANTONIA</v>
      </c>
      <c r="N68" s="17" t="b">
        <f t="shared" si="1"/>
        <v>0</v>
      </c>
      <c r="U68" s="18" t="str">
        <f t="shared" si="2"/>
        <v>ANTONIA</v>
      </c>
      <c r="V68" s="18">
        <f t="shared" si="3"/>
        <v>1.4307945624752608E-3</v>
      </c>
      <c r="W68" s="18">
        <f t="shared" si="4"/>
        <v>1.0240780293767305E-3</v>
      </c>
    </row>
    <row r="69" spans="1:23" x14ac:dyDescent="0.25">
      <c r="A69" s="12" t="s">
        <v>67</v>
      </c>
      <c r="B69" s="44">
        <v>8.4246494179181369E-3</v>
      </c>
      <c r="C69" s="45">
        <v>2.0386442473415874E-3</v>
      </c>
      <c r="D69" s="45">
        <v>1.655686252746514E-2</v>
      </c>
      <c r="E69" s="45">
        <v>7.4597279451014374E-3</v>
      </c>
      <c r="F69" s="45">
        <v>1.3179449536956506E-2</v>
      </c>
      <c r="G69" s="45">
        <v>3.1233477898810246E-3</v>
      </c>
      <c r="H69" s="45">
        <v>1.8929491941635235E-3</v>
      </c>
      <c r="I69" s="45">
        <v>2.4690063798597908E-2</v>
      </c>
      <c r="J69" s="45">
        <v>1.210838155257625E-2</v>
      </c>
      <c r="K69" s="46">
        <v>2.367377912517411E-4</v>
      </c>
      <c r="M69" s="18" t="str">
        <f t="shared" si="0"/>
        <v>ANTONIA</v>
      </c>
      <c r="N69" s="17" t="b">
        <f t="shared" si="1"/>
        <v>0</v>
      </c>
      <c r="U69" s="18" t="str">
        <f t="shared" si="2"/>
        <v>ANTONIA</v>
      </c>
      <c r="V69" s="18">
        <f t="shared" si="3"/>
        <v>2.367377912517411E-4</v>
      </c>
      <c r="W69" s="18">
        <f t="shared" si="4"/>
        <v>1.6562114029117824E-3</v>
      </c>
    </row>
    <row r="70" spans="1:23" x14ac:dyDescent="0.25">
      <c r="A70" s="12" t="s">
        <v>67</v>
      </c>
      <c r="B70" s="44">
        <v>5.4951885434218056E-3</v>
      </c>
      <c r="C70" s="45">
        <v>1.4345561266439801E-3</v>
      </c>
      <c r="D70" s="45">
        <v>1.8594419312109256E-2</v>
      </c>
      <c r="E70" s="45">
        <v>9.1751436108894521E-3</v>
      </c>
      <c r="F70" s="45">
        <v>1.6796722107419323E-2</v>
      </c>
      <c r="G70" s="45">
        <v>5.5439668778261824E-3</v>
      </c>
      <c r="H70" s="45">
        <v>3.7679549811143048E-3</v>
      </c>
      <c r="I70" s="45">
        <v>2.7611374366107E-2</v>
      </c>
      <c r="J70" s="45">
        <v>2.7038282897540039E-3</v>
      </c>
      <c r="K70" s="46">
        <v>1.7232729742237803E-3</v>
      </c>
      <c r="M70" s="18" t="str">
        <f t="shared" ref="M70:M105" si="5">INDEX($B$5:$K$5,MATCH(MIN($B70:$K70),$B70:$K70,0))</f>
        <v>MISSISSIPPI</v>
      </c>
      <c r="N70" s="17" t="b">
        <f t="shared" ref="N70:N105" si="6">$M70 = $A70</f>
        <v>0</v>
      </c>
      <c r="U70" s="18" t="str">
        <f t="shared" ref="U70:U105" si="7">INDEX($B$5:$K$5,MATCH(MIN($B70:$K70),$B70:$K70,0))</f>
        <v>MISSISSIPPI</v>
      </c>
      <c r="V70" s="18">
        <f t="shared" si="3"/>
        <v>1.4345561266439801E-3</v>
      </c>
      <c r="W70" s="18">
        <f t="shared" si="4"/>
        <v>2.8871684757980024E-4</v>
      </c>
    </row>
    <row r="71" spans="1:23" x14ac:dyDescent="0.25">
      <c r="A71" s="12" t="s">
        <v>67</v>
      </c>
      <c r="B71" s="44">
        <v>2.9533949343516774E-3</v>
      </c>
      <c r="C71" s="45">
        <v>3.5294846350515836E-3</v>
      </c>
      <c r="D71" s="45">
        <v>1.6280883052837938E-2</v>
      </c>
      <c r="E71" s="45">
        <v>7.0247918034903826E-3</v>
      </c>
      <c r="F71" s="45">
        <v>1.5422673223361126E-2</v>
      </c>
      <c r="G71" s="45">
        <v>4.3288934748196692E-3</v>
      </c>
      <c r="H71" s="45">
        <v>5.6084525504012384E-3</v>
      </c>
      <c r="I71" s="45">
        <v>2.5633321901870686E-2</v>
      </c>
      <c r="J71" s="45">
        <v>3.6089051334717293E-3</v>
      </c>
      <c r="K71" s="46">
        <v>2.7508318858755505E-4</v>
      </c>
      <c r="M71" s="18" t="str">
        <f t="shared" si="5"/>
        <v>ANTONIA</v>
      </c>
      <c r="N71" s="17" t="b">
        <f t="shared" si="6"/>
        <v>0</v>
      </c>
      <c r="U71" s="18" t="str">
        <f t="shared" si="7"/>
        <v>ANTONIA</v>
      </c>
      <c r="V71" s="18">
        <f t="shared" ref="V71:V105" si="8">MIN(B71:K71)</f>
        <v>2.7508318858755505E-4</v>
      </c>
      <c r="W71" s="18">
        <f t="shared" ref="W71:W105" si="9">SMALL(B71:K71,2)-V71</f>
        <v>2.6783117457641224E-3</v>
      </c>
    </row>
    <row r="72" spans="1:23" x14ac:dyDescent="0.25">
      <c r="A72" s="12" t="s">
        <v>67</v>
      </c>
      <c r="B72" s="44">
        <v>5.7115219818469759E-3</v>
      </c>
      <c r="C72" s="45">
        <v>1.2365972119888248E-3</v>
      </c>
      <c r="D72" s="45">
        <v>1.6422729227874563E-2</v>
      </c>
      <c r="E72" s="45">
        <v>7.9074269743471554E-3</v>
      </c>
      <c r="F72" s="45">
        <v>1.4102679976221423E-2</v>
      </c>
      <c r="G72" s="45">
        <v>2.5880402664857564E-3</v>
      </c>
      <c r="H72" s="45">
        <v>9.5411908150809521E-4</v>
      </c>
      <c r="I72" s="45">
        <v>2.5865940364523127E-2</v>
      </c>
      <c r="J72" s="45">
        <v>1.1690822325500297E-2</v>
      </c>
      <c r="K72" s="46">
        <v>9.0761182387586684E-4</v>
      </c>
      <c r="M72" s="18" t="str">
        <f t="shared" si="5"/>
        <v>ANTONIA</v>
      </c>
      <c r="N72" s="17" t="b">
        <f t="shared" si="6"/>
        <v>0</v>
      </c>
      <c r="U72" s="18" t="str">
        <f t="shared" si="7"/>
        <v>ANTONIA</v>
      </c>
      <c r="V72" s="18">
        <f t="shared" si="8"/>
        <v>9.0761182387586684E-4</v>
      </c>
      <c r="W72" s="18">
        <f t="shared" si="9"/>
        <v>4.650725763222837E-5</v>
      </c>
    </row>
    <row r="73" spans="1:23" x14ac:dyDescent="0.25">
      <c r="A73" s="12" t="s">
        <v>67</v>
      </c>
      <c r="B73" s="44">
        <v>2.5815521166016389E-3</v>
      </c>
      <c r="C73" s="45">
        <v>2.9446020781136832E-3</v>
      </c>
      <c r="D73" s="45">
        <v>1.7268493137206142E-2</v>
      </c>
      <c r="E73" s="45">
        <v>8.2857911546899664E-3</v>
      </c>
      <c r="F73" s="45">
        <v>1.3822965101616423E-2</v>
      </c>
      <c r="G73" s="45">
        <v>2.0080694154943142E-3</v>
      </c>
      <c r="H73" s="45">
        <v>2.7107918562003855E-3</v>
      </c>
      <c r="I73" s="45">
        <v>2.2425741206103682E-2</v>
      </c>
      <c r="J73" s="45">
        <v>9.3416402553132064E-3</v>
      </c>
      <c r="K73" s="46">
        <v>5.8961770094318865E-4</v>
      </c>
      <c r="M73" s="18" t="str">
        <f t="shared" si="5"/>
        <v>ANTONIA</v>
      </c>
      <c r="N73" s="17" t="b">
        <f t="shared" si="6"/>
        <v>0</v>
      </c>
      <c r="U73" s="18" t="str">
        <f t="shared" si="7"/>
        <v>ANTONIA</v>
      </c>
      <c r="V73" s="18">
        <f t="shared" si="8"/>
        <v>5.8961770094318865E-4</v>
      </c>
      <c r="W73" s="18">
        <f t="shared" si="9"/>
        <v>1.4184517145511256E-3</v>
      </c>
    </row>
    <row r="74" spans="1:23" ht="15.75" thickBot="1" x14ac:dyDescent="0.3">
      <c r="A74" s="12" t="s">
        <v>67</v>
      </c>
      <c r="B74" s="44">
        <v>4.5135100855316496E-3</v>
      </c>
      <c r="C74" s="45">
        <v>1.0821275635385895E-3</v>
      </c>
      <c r="D74" s="45">
        <v>1.6130303287833186E-2</v>
      </c>
      <c r="E74" s="45">
        <v>7.3284742197789812E-3</v>
      </c>
      <c r="F74" s="45">
        <v>1.2872467035865552E-2</v>
      </c>
      <c r="G74" s="45">
        <v>2.0932104867391306E-3</v>
      </c>
      <c r="H74" s="45">
        <v>4.2228725860906507E-4</v>
      </c>
      <c r="I74" s="45">
        <v>2.3744716500162473E-2</v>
      </c>
      <c r="J74" s="45">
        <v>1.1244097895304589E-2</v>
      </c>
      <c r="K74" s="46">
        <v>4.1790639290174587E-4</v>
      </c>
      <c r="M74" s="18" t="str">
        <f t="shared" si="5"/>
        <v>ANTONIA</v>
      </c>
      <c r="N74" s="17" t="b">
        <f t="shared" si="6"/>
        <v>0</v>
      </c>
      <c r="U74" s="18" t="str">
        <f t="shared" si="7"/>
        <v>ANTONIA</v>
      </c>
      <c r="V74" s="18">
        <f t="shared" si="8"/>
        <v>4.1790639290174587E-4</v>
      </c>
      <c r="W74" s="18">
        <f t="shared" si="9"/>
        <v>4.3808657073192078E-6</v>
      </c>
    </row>
    <row r="75" spans="1:23" ht="15.75" thickBot="1" x14ac:dyDescent="0.3">
      <c r="A75" s="13" t="s">
        <v>67</v>
      </c>
      <c r="B75" s="47">
        <v>5.0252551647136171E-3</v>
      </c>
      <c r="C75" s="48">
        <v>9.4320077337846711E-4</v>
      </c>
      <c r="D75" s="48">
        <v>1.7447883625215432E-2</v>
      </c>
      <c r="E75" s="48">
        <v>8.0444394505496085E-3</v>
      </c>
      <c r="F75" s="48">
        <v>1.2385273007774414E-2</v>
      </c>
      <c r="G75" s="48">
        <v>2.5639653713787781E-3</v>
      </c>
      <c r="H75" s="48">
        <v>4.7889237871655277E-4</v>
      </c>
      <c r="I75" s="48">
        <v>2.4084957763071589E-2</v>
      </c>
      <c r="J75" s="48">
        <v>1.2041797429628361E-2</v>
      </c>
      <c r="K75" s="49">
        <v>1.9362858985318317E-4</v>
      </c>
      <c r="M75" s="19" t="str">
        <f t="shared" si="5"/>
        <v>ANTONIA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ANTONIA</v>
      </c>
      <c r="V75" s="19">
        <f t="shared" si="8"/>
        <v>1.9362858985318317E-4</v>
      </c>
      <c r="W75" s="19">
        <f t="shared" si="9"/>
        <v>2.852637888633696E-4</v>
      </c>
    </row>
    <row r="76" spans="1:23" x14ac:dyDescent="0.25">
      <c r="A76" s="11" t="s">
        <v>68</v>
      </c>
      <c r="B76" s="41">
        <v>2.6031088345077284E-2</v>
      </c>
      <c r="C76" s="42">
        <v>3.0004380737382957E-2</v>
      </c>
      <c r="D76" s="42">
        <v>3.7151526986653159E-2</v>
      </c>
      <c r="E76" s="42">
        <v>2.3842797708937959E-2</v>
      </c>
      <c r="F76" s="42">
        <v>1.1842114514782662E-2</v>
      </c>
      <c r="G76" s="42">
        <v>1.1647622936508742E-3</v>
      </c>
      <c r="H76" s="42">
        <v>3.182877290943293E-2</v>
      </c>
      <c r="I76" s="42">
        <v>1.0244076473813341E-3</v>
      </c>
      <c r="J76" s="42">
        <v>5.0249768082761798E-2</v>
      </c>
      <c r="K76" s="43">
        <v>2.1167615934620104E-3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1.0244076473813341E-3</v>
      </c>
      <c r="W76" s="16">
        <f t="shared" si="9"/>
        <v>1.4035464626954014E-4</v>
      </c>
    </row>
    <row r="77" spans="1:23" x14ac:dyDescent="0.25">
      <c r="A77" s="12" t="s">
        <v>68</v>
      </c>
      <c r="B77" s="44">
        <v>3.2274974687548544E-2</v>
      </c>
      <c r="C77" s="45">
        <v>3.528631928996398E-2</v>
      </c>
      <c r="D77" s="45">
        <v>3.7448056849461814E-2</v>
      </c>
      <c r="E77" s="45">
        <v>2.4228780662202042E-2</v>
      </c>
      <c r="F77" s="45">
        <v>1.1112753674147434E-2</v>
      </c>
      <c r="G77" s="45">
        <v>1.0838054407114883E-3</v>
      </c>
      <c r="H77" s="45">
        <v>3.9085938848564414E-2</v>
      </c>
      <c r="I77" s="45">
        <v>1.8843833080436322E-3</v>
      </c>
      <c r="J77" s="45">
        <v>5.7817080759291581E-2</v>
      </c>
      <c r="K77" s="46">
        <v>2.9913809523084648E-3</v>
      </c>
      <c r="M77" s="18" t="str">
        <f t="shared" si="5"/>
        <v>TRUMPET</v>
      </c>
      <c r="N77" s="17" t="b">
        <f t="shared" si="6"/>
        <v>0</v>
      </c>
      <c r="U77" s="18" t="str">
        <f t="shared" si="7"/>
        <v>TRUMPET</v>
      </c>
      <c r="V77" s="18">
        <f t="shared" si="8"/>
        <v>1.0838054407114883E-3</v>
      </c>
      <c r="W77" s="18">
        <f t="shared" si="9"/>
        <v>8.0057786733214384E-4</v>
      </c>
    </row>
    <row r="78" spans="1:23" x14ac:dyDescent="0.25">
      <c r="A78" s="12" t="s">
        <v>68</v>
      </c>
      <c r="B78" s="44">
        <v>3.5418113665053999E-2</v>
      </c>
      <c r="C78" s="45">
        <v>3.6842736220103992E-2</v>
      </c>
      <c r="D78" s="45">
        <v>3.6438994703897831E-2</v>
      </c>
      <c r="E78" s="45">
        <v>2.3037682576562649E-2</v>
      </c>
      <c r="F78" s="45">
        <v>1.144660707361563E-2</v>
      </c>
      <c r="G78" s="45">
        <v>7.1887876134984E-4</v>
      </c>
      <c r="H78" s="45">
        <v>4.0814331500337704E-2</v>
      </c>
      <c r="I78" s="45">
        <v>4.5320532740338489E-3</v>
      </c>
      <c r="J78" s="45">
        <v>5.8963149798468319E-2</v>
      </c>
      <c r="K78" s="46">
        <v>3.61497864233751E-3</v>
      </c>
      <c r="M78" s="18" t="str">
        <f t="shared" si="5"/>
        <v>TRUMPET</v>
      </c>
      <c r="N78" s="17" t="b">
        <f t="shared" si="6"/>
        <v>0</v>
      </c>
      <c r="U78" s="18" t="str">
        <f t="shared" si="7"/>
        <v>TRUMPET</v>
      </c>
      <c r="V78" s="18">
        <f t="shared" si="8"/>
        <v>7.1887876134984E-4</v>
      </c>
      <c r="W78" s="18">
        <f t="shared" si="9"/>
        <v>2.89609988098767E-3</v>
      </c>
    </row>
    <row r="79" spans="1:23" x14ac:dyDescent="0.25">
      <c r="A79" s="12" t="s">
        <v>68</v>
      </c>
      <c r="B79" s="44">
        <v>3.7519236719109957E-2</v>
      </c>
      <c r="C79" s="45">
        <v>3.7282100522177293E-2</v>
      </c>
      <c r="D79" s="45">
        <v>4.0962225482486014E-2</v>
      </c>
      <c r="E79" s="45">
        <v>2.6767992185780222E-2</v>
      </c>
      <c r="F79" s="45">
        <v>1.043755186063593E-2</v>
      </c>
      <c r="G79" s="45">
        <v>1.9432283460110071E-4</v>
      </c>
      <c r="H79" s="45">
        <v>4.2723667842801696E-2</v>
      </c>
      <c r="I79" s="45">
        <v>4.9144372801474094E-3</v>
      </c>
      <c r="J79" s="45">
        <v>6.3338730139968255E-2</v>
      </c>
      <c r="K79" s="46">
        <v>4.9342304063658667E-3</v>
      </c>
      <c r="M79" s="18" t="str">
        <f t="shared" si="5"/>
        <v>TRUMPET</v>
      </c>
      <c r="N79" s="17" t="b">
        <f t="shared" si="6"/>
        <v>0</v>
      </c>
      <c r="U79" s="18" t="str">
        <f t="shared" si="7"/>
        <v>TRUMPET</v>
      </c>
      <c r="V79" s="18">
        <f t="shared" si="8"/>
        <v>1.9432283460110071E-4</v>
      </c>
      <c r="W79" s="18">
        <f t="shared" si="9"/>
        <v>4.7201144455463091E-3</v>
      </c>
    </row>
    <row r="80" spans="1:23" x14ac:dyDescent="0.25">
      <c r="A80" s="12" t="s">
        <v>68</v>
      </c>
      <c r="B80" s="44">
        <v>4.0287992274891299E-2</v>
      </c>
      <c r="C80" s="45">
        <v>4.0917970182029029E-2</v>
      </c>
      <c r="D80" s="45">
        <v>4.448437413458399E-2</v>
      </c>
      <c r="E80" s="45">
        <v>2.8918568313286971E-2</v>
      </c>
      <c r="F80" s="45">
        <v>1.0072088479170911E-2</v>
      </c>
      <c r="G80" s="45">
        <v>1.8693140268443353E-4</v>
      </c>
      <c r="H80" s="45">
        <v>4.5373441985278262E-2</v>
      </c>
      <c r="I80" s="45">
        <v>1.460280359378667E-3</v>
      </c>
      <c r="J80" s="45">
        <v>6.8611735139021218E-2</v>
      </c>
      <c r="K80" s="46">
        <v>5.2219955979567814E-3</v>
      </c>
      <c r="M80" s="18" t="str">
        <f t="shared" si="5"/>
        <v>TRUMPET</v>
      </c>
      <c r="N80" s="17" t="b">
        <f t="shared" si="6"/>
        <v>0</v>
      </c>
      <c r="U80" s="18" t="str">
        <f t="shared" si="7"/>
        <v>TRUMPET</v>
      </c>
      <c r="V80" s="18">
        <f t="shared" si="8"/>
        <v>1.8693140268443353E-4</v>
      </c>
      <c r="W80" s="18">
        <f t="shared" si="9"/>
        <v>1.2733489566942335E-3</v>
      </c>
    </row>
    <row r="81" spans="1:23" x14ac:dyDescent="0.25">
      <c r="A81" s="12" t="s">
        <v>68</v>
      </c>
      <c r="B81" s="44">
        <v>3.3174093765594603E-2</v>
      </c>
      <c r="C81" s="45">
        <v>3.5045571029109206E-2</v>
      </c>
      <c r="D81" s="45">
        <v>3.9986511644213671E-2</v>
      </c>
      <c r="E81" s="45">
        <v>2.5802878408469523E-2</v>
      </c>
      <c r="F81" s="45">
        <v>1.084149201241103E-2</v>
      </c>
      <c r="G81" s="45">
        <v>2.3981109961756456E-5</v>
      </c>
      <c r="H81" s="45">
        <v>3.9170028679879065E-2</v>
      </c>
      <c r="I81" s="45">
        <v>3.589849504061441E-3</v>
      </c>
      <c r="J81" s="45">
        <v>5.9885349926499944E-2</v>
      </c>
      <c r="K81" s="46">
        <v>3.9594185251509159E-3</v>
      </c>
      <c r="M81" s="18" t="str">
        <f t="shared" si="5"/>
        <v>TRUMPET</v>
      </c>
      <c r="N81" s="17" t="b">
        <f t="shared" si="6"/>
        <v>0</v>
      </c>
      <c r="U81" s="18" t="str">
        <f t="shared" si="7"/>
        <v>TRUMPET</v>
      </c>
      <c r="V81" s="18">
        <f t="shared" si="8"/>
        <v>2.3981109961756456E-5</v>
      </c>
      <c r="W81" s="18">
        <f t="shared" si="9"/>
        <v>3.5658683940996846E-3</v>
      </c>
    </row>
    <row r="82" spans="1:23" x14ac:dyDescent="0.25">
      <c r="A82" s="12" t="s">
        <v>68</v>
      </c>
      <c r="B82" s="44">
        <v>2.7884808711703374E-2</v>
      </c>
      <c r="C82" s="45">
        <v>3.2371251052568287E-2</v>
      </c>
      <c r="D82" s="45">
        <v>3.7561442160210748E-2</v>
      </c>
      <c r="E82" s="45">
        <v>2.405978265987703E-2</v>
      </c>
      <c r="F82" s="45">
        <v>9.7537252944252511E-3</v>
      </c>
      <c r="G82" s="45">
        <v>1.3769543794081695E-3</v>
      </c>
      <c r="H82" s="45">
        <v>3.5072146361962701E-2</v>
      </c>
      <c r="I82" s="45">
        <v>6.8294799019569252E-5</v>
      </c>
      <c r="J82" s="45">
        <v>5.5086885637764607E-2</v>
      </c>
      <c r="K82" s="46">
        <v>9.8285051922018633E-4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6.8294799019569252E-5</v>
      </c>
      <c r="W82" s="18">
        <f t="shared" si="9"/>
        <v>9.1455572020061708E-4</v>
      </c>
    </row>
    <row r="83" spans="1:23" x14ac:dyDescent="0.25">
      <c r="A83" s="12" t="s">
        <v>68</v>
      </c>
      <c r="B83" s="44">
        <v>2.9636045793809698E-2</v>
      </c>
      <c r="C83" s="45">
        <v>3.2547406119300987E-2</v>
      </c>
      <c r="D83" s="45">
        <v>3.6897703972507696E-2</v>
      </c>
      <c r="E83" s="45">
        <v>2.3497939510123324E-2</v>
      </c>
      <c r="F83" s="45">
        <v>1.0820903739494866E-2</v>
      </c>
      <c r="G83" s="45">
        <v>7.2814608925288529E-4</v>
      </c>
      <c r="H83" s="45">
        <v>3.5817985542264279E-2</v>
      </c>
      <c r="I83" s="45">
        <v>2.6489003351307903E-3</v>
      </c>
      <c r="J83" s="45">
        <v>5.4825225648492217E-2</v>
      </c>
      <c r="K83" s="46">
        <v>2.6232114792825306E-3</v>
      </c>
      <c r="M83" s="18" t="str">
        <f t="shared" si="5"/>
        <v>TRUMPET</v>
      </c>
      <c r="N83" s="17" t="b">
        <f t="shared" si="6"/>
        <v>0</v>
      </c>
      <c r="U83" s="18" t="str">
        <f t="shared" si="7"/>
        <v>TRUMPET</v>
      </c>
      <c r="V83" s="18">
        <f t="shared" si="8"/>
        <v>7.2814608925288529E-4</v>
      </c>
      <c r="W83" s="18">
        <f t="shared" si="9"/>
        <v>1.8950653900296453E-3</v>
      </c>
    </row>
    <row r="84" spans="1:23" ht="15.75" thickBot="1" x14ac:dyDescent="0.3">
      <c r="A84" s="12" t="s">
        <v>68</v>
      </c>
      <c r="B84" s="44">
        <v>3.4412365922409482E-2</v>
      </c>
      <c r="C84" s="45">
        <v>3.6977266528750635E-2</v>
      </c>
      <c r="D84" s="45">
        <v>3.8823534299304678E-2</v>
      </c>
      <c r="E84" s="45">
        <v>2.4816554022141557E-2</v>
      </c>
      <c r="F84" s="45">
        <v>1.082226373774345E-2</v>
      </c>
      <c r="G84" s="45">
        <v>7.0269594395908205E-4</v>
      </c>
      <c r="H84" s="45">
        <v>4.0189070639520444E-2</v>
      </c>
      <c r="I84" s="45">
        <v>1.3974369695571517E-3</v>
      </c>
      <c r="J84" s="45">
        <v>6.0153059331439662E-2</v>
      </c>
      <c r="K84" s="46">
        <v>3.4987265621472777E-3</v>
      </c>
      <c r="M84" s="18" t="str">
        <f t="shared" si="5"/>
        <v>TRUMPET</v>
      </c>
      <c r="N84" s="17" t="b">
        <f t="shared" si="6"/>
        <v>0</v>
      </c>
      <c r="U84" s="18" t="str">
        <f t="shared" si="7"/>
        <v>TRUMPET</v>
      </c>
      <c r="V84" s="18">
        <f t="shared" si="8"/>
        <v>7.0269594395908205E-4</v>
      </c>
      <c r="W84" s="18">
        <f t="shared" si="9"/>
        <v>6.9474102559806969E-4</v>
      </c>
    </row>
    <row r="85" spans="1:23" ht="15.75" thickBot="1" x14ac:dyDescent="0.3">
      <c r="A85" s="13" t="s">
        <v>68</v>
      </c>
      <c r="B85" s="47">
        <v>3.1201038763075364E-2</v>
      </c>
      <c r="C85" s="48">
        <v>3.2746887862879902E-2</v>
      </c>
      <c r="D85" s="48">
        <v>3.9442341971781085E-2</v>
      </c>
      <c r="E85" s="48">
        <v>2.5332503778368855E-2</v>
      </c>
      <c r="F85" s="48">
        <v>1.0622656421888536E-2</v>
      </c>
      <c r="G85" s="48">
        <v>1.2343575569601041E-3</v>
      </c>
      <c r="H85" s="48">
        <v>3.6289298016704274E-2</v>
      </c>
      <c r="I85" s="48">
        <v>1.9427099096233323E-3</v>
      </c>
      <c r="J85" s="48">
        <v>5.7686015871200542E-2</v>
      </c>
      <c r="K85" s="49">
        <v>3.3980458087545899E-3</v>
      </c>
      <c r="M85" s="19" t="str">
        <f t="shared" si="5"/>
        <v>TRUMPET</v>
      </c>
      <c r="N85" s="21" t="b">
        <f t="shared" si="6"/>
        <v>0</v>
      </c>
      <c r="O85" s="30">
        <f>COUNTIF($N76:$N85,TRUE)/(10 - COUNTIF($N76:$N85,"#N/A"))</f>
        <v>0.2</v>
      </c>
      <c r="U85" s="19" t="str">
        <f t="shared" si="7"/>
        <v>TRUMPET</v>
      </c>
      <c r="V85" s="19">
        <f t="shared" si="8"/>
        <v>1.2343575569601041E-3</v>
      </c>
      <c r="W85" s="19">
        <f t="shared" si="9"/>
        <v>7.0835235266322825E-4</v>
      </c>
    </row>
    <row r="86" spans="1:23" x14ac:dyDescent="0.25">
      <c r="A86" s="11" t="s">
        <v>69</v>
      </c>
      <c r="B86" s="41">
        <v>1.146420751883398E-3</v>
      </c>
      <c r="C86" s="42">
        <v>4.4252126797727394E-3</v>
      </c>
      <c r="D86" s="42">
        <v>9.3654275998576071E-3</v>
      </c>
      <c r="E86" s="42">
        <v>3.8868128719689587E-3</v>
      </c>
      <c r="F86" s="42">
        <v>1.7612222432137191E-2</v>
      </c>
      <c r="G86" s="42">
        <v>1.6107814597108698E-3</v>
      </c>
      <c r="H86" s="42">
        <v>4.654181752975127E-3</v>
      </c>
      <c r="I86" s="42">
        <v>2.3228966897901729E-2</v>
      </c>
      <c r="J86" s="42">
        <v>1.2773069780673274E-3</v>
      </c>
      <c r="K86" s="43">
        <v>1.9510847826329511E-3</v>
      </c>
      <c r="M86" s="16" t="str">
        <f t="shared" si="5"/>
        <v>BANANAS</v>
      </c>
      <c r="N86" s="20" t="b">
        <f t="shared" si="6"/>
        <v>0</v>
      </c>
      <c r="U86" s="16" t="str">
        <f t="shared" si="7"/>
        <v>BANANAS</v>
      </c>
      <c r="V86" s="16">
        <f t="shared" si="8"/>
        <v>1.146420751883398E-3</v>
      </c>
      <c r="W86" s="16">
        <f t="shared" si="9"/>
        <v>1.3088622618392942E-4</v>
      </c>
    </row>
    <row r="87" spans="1:23" x14ac:dyDescent="0.25">
      <c r="A87" s="12" t="s">
        <v>69</v>
      </c>
      <c r="B87" s="44">
        <v>3.3513893426968533E-3</v>
      </c>
      <c r="C87" s="45">
        <v>1.5612520989530219E-3</v>
      </c>
      <c r="D87" s="45">
        <v>1.1050064153975914E-2</v>
      </c>
      <c r="E87" s="45">
        <v>4.9881048435802232E-3</v>
      </c>
      <c r="F87" s="45">
        <v>1.7911893666581847E-2</v>
      </c>
      <c r="G87" s="45">
        <v>2.7072421422543172E-3</v>
      </c>
      <c r="H87" s="45">
        <v>6.8566608688515329E-4</v>
      </c>
      <c r="I87" s="45">
        <v>2.5402985746704677E-2</v>
      </c>
      <c r="J87" s="45">
        <v>2.9048941200415998E-3</v>
      </c>
      <c r="K87" s="46">
        <v>4.7297687090983032E-5</v>
      </c>
      <c r="M87" s="18" t="str">
        <f t="shared" si="5"/>
        <v>ANTONIA</v>
      </c>
      <c r="N87" s="17" t="b">
        <f t="shared" si="6"/>
        <v>0</v>
      </c>
      <c r="U87" s="18" t="str">
        <f t="shared" si="7"/>
        <v>ANTONIA</v>
      </c>
      <c r="V87" s="18">
        <f t="shared" si="8"/>
        <v>4.7297687090983032E-5</v>
      </c>
      <c r="W87" s="18">
        <f t="shared" si="9"/>
        <v>6.3836839979417026E-4</v>
      </c>
    </row>
    <row r="88" spans="1:23" x14ac:dyDescent="0.25">
      <c r="A88" s="12" t="s">
        <v>69</v>
      </c>
      <c r="B88" s="44">
        <v>8.3377936902030714E-5</v>
      </c>
      <c r="C88" s="45">
        <v>3.7714562771113368E-3</v>
      </c>
      <c r="D88" s="45">
        <v>9.8150799735896542E-3</v>
      </c>
      <c r="E88" s="45">
        <v>3.6399561086905598E-3</v>
      </c>
      <c r="F88" s="45">
        <v>1.6540660128166757E-2</v>
      </c>
      <c r="G88" s="45">
        <v>1.8729255295866537E-3</v>
      </c>
      <c r="H88" s="45">
        <v>3.2328446688701801E-3</v>
      </c>
      <c r="I88" s="45">
        <v>2.3595411452642174E-2</v>
      </c>
      <c r="J88" s="45">
        <v>2.3304035908045737E-3</v>
      </c>
      <c r="K88" s="46">
        <v>1.4235313044946149E-3</v>
      </c>
      <c r="M88" s="18" t="str">
        <f t="shared" si="5"/>
        <v>BANANAS</v>
      </c>
      <c r="N88" s="17" t="b">
        <f t="shared" si="6"/>
        <v>0</v>
      </c>
      <c r="U88" s="18" t="str">
        <f t="shared" si="7"/>
        <v>BANANAS</v>
      </c>
      <c r="V88" s="18">
        <f t="shared" si="8"/>
        <v>8.3377936902030714E-5</v>
      </c>
      <c r="W88" s="18">
        <f t="shared" si="9"/>
        <v>1.3401533675925842E-3</v>
      </c>
    </row>
    <row r="89" spans="1:23" x14ac:dyDescent="0.25">
      <c r="A89" s="12" t="s">
        <v>69</v>
      </c>
      <c r="B89" s="44">
        <v>2.4769797664093915E-3</v>
      </c>
      <c r="C89" s="45">
        <v>5.3841401653953146E-3</v>
      </c>
      <c r="D89" s="45">
        <v>1.0144286576494053E-2</v>
      </c>
      <c r="E89" s="45">
        <v>4.0552598370128395E-3</v>
      </c>
      <c r="F89" s="45">
        <v>1.7958769740270327E-2</v>
      </c>
      <c r="G89" s="45">
        <v>2.212973899215894E-3</v>
      </c>
      <c r="H89" s="45">
        <v>5.2725590655614274E-3</v>
      </c>
      <c r="I89" s="45">
        <v>2.288982025833361E-2</v>
      </c>
      <c r="J89" s="45">
        <v>7.2667169035898344E-4</v>
      </c>
      <c r="K89" s="46">
        <v>1.3947202846952269E-3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7.2667169035898344E-4</v>
      </c>
      <c r="W89" s="18">
        <f t="shared" si="9"/>
        <v>6.6804859433624349E-4</v>
      </c>
    </row>
    <row r="90" spans="1:23" x14ac:dyDescent="0.25">
      <c r="A90" s="12" t="s">
        <v>69</v>
      </c>
      <c r="B90" s="44">
        <v>6.2541280467655752E-3</v>
      </c>
      <c r="C90" s="45">
        <v>8.8448868289095484E-4</v>
      </c>
      <c r="D90" s="45">
        <v>1.6086729922674858E-2</v>
      </c>
      <c r="E90" s="45">
        <v>8.8292843978488127E-3</v>
      </c>
      <c r="F90" s="45">
        <v>1.6590504705624197E-2</v>
      </c>
      <c r="G90" s="45">
        <v>1.3687818545202021E-3</v>
      </c>
      <c r="H90" s="45">
        <v>2.8254072252566417E-3</v>
      </c>
      <c r="I90" s="45">
        <v>2.2801733766742303E-2</v>
      </c>
      <c r="J90" s="45">
        <v>1.0675010557168352E-2</v>
      </c>
      <c r="K90" s="46">
        <v>7.4762614495509517E-4</v>
      </c>
      <c r="M90" s="18" t="str">
        <f t="shared" si="5"/>
        <v>ANTONIA</v>
      </c>
      <c r="N90" s="17" t="b">
        <f t="shared" si="6"/>
        <v>0</v>
      </c>
      <c r="U90" s="18" t="str">
        <f t="shared" si="7"/>
        <v>ANTONIA</v>
      </c>
      <c r="V90" s="18">
        <f t="shared" si="8"/>
        <v>7.4762614495509517E-4</v>
      </c>
      <c r="W90" s="18">
        <f t="shared" si="9"/>
        <v>1.3686253793585967E-4</v>
      </c>
    </row>
    <row r="91" spans="1:23" x14ac:dyDescent="0.25">
      <c r="A91" s="12" t="s">
        <v>69</v>
      </c>
      <c r="B91" s="44">
        <v>1.0631844435179116E-3</v>
      </c>
      <c r="C91" s="45">
        <v>2.6189410326717434E-3</v>
      </c>
      <c r="D91" s="45">
        <v>1.1167983197918431E-2</v>
      </c>
      <c r="E91" s="45">
        <v>4.4796660532479445E-3</v>
      </c>
      <c r="F91" s="45">
        <v>1.4995183392057493E-2</v>
      </c>
      <c r="G91" s="45">
        <v>1.301738749299008E-3</v>
      </c>
      <c r="H91" s="45">
        <v>1.8866593611508164E-3</v>
      </c>
      <c r="I91" s="45">
        <v>2.2411594191618551E-2</v>
      </c>
      <c r="J91" s="45">
        <v>5.7278269338748092E-3</v>
      </c>
      <c r="K91" s="46">
        <v>1.8382938248302635E-3</v>
      </c>
      <c r="M91" s="18" t="str">
        <f t="shared" si="5"/>
        <v>BANANAS</v>
      </c>
      <c r="N91" s="17" t="b">
        <f t="shared" si="6"/>
        <v>0</v>
      </c>
      <c r="U91" s="18" t="str">
        <f t="shared" si="7"/>
        <v>BANANAS</v>
      </c>
      <c r="V91" s="18">
        <f t="shared" si="8"/>
        <v>1.0631844435179116E-3</v>
      </c>
      <c r="W91" s="18">
        <f t="shared" si="9"/>
        <v>2.3855430578109639E-4</v>
      </c>
    </row>
    <row r="92" spans="1:23" x14ac:dyDescent="0.25">
      <c r="A92" s="12" t="s">
        <v>69</v>
      </c>
      <c r="B92" s="44">
        <v>6.6668296229315735E-3</v>
      </c>
      <c r="C92" s="45">
        <v>6.8504363096880128E-4</v>
      </c>
      <c r="D92" s="45">
        <v>1.5492462589530138E-2</v>
      </c>
      <c r="E92" s="45">
        <v>8.5677761976678344E-3</v>
      </c>
      <c r="F92" s="45">
        <v>1.7300012316629993E-2</v>
      </c>
      <c r="G92" s="45">
        <v>2.0799985051535475E-3</v>
      </c>
      <c r="H92" s="45">
        <v>2.8725247820458044E-3</v>
      </c>
      <c r="I92" s="45">
        <v>2.4995574014528368E-2</v>
      </c>
      <c r="J92" s="45">
        <v>9.1375712447095483E-3</v>
      </c>
      <c r="K92" s="46">
        <v>1.3287591615614826E-3</v>
      </c>
      <c r="M92" s="18" t="str">
        <f t="shared" si="5"/>
        <v>MISSISSIPPI</v>
      </c>
      <c r="N92" s="17" t="b">
        <f t="shared" si="6"/>
        <v>0</v>
      </c>
      <c r="U92" s="18" t="str">
        <f t="shared" si="7"/>
        <v>MISSISSIPPI</v>
      </c>
      <c r="V92" s="18">
        <f t="shared" si="8"/>
        <v>6.8504363096880128E-4</v>
      </c>
      <c r="W92" s="18">
        <f t="shared" si="9"/>
        <v>6.4371553059268134E-4</v>
      </c>
    </row>
    <row r="93" spans="1:23" x14ac:dyDescent="0.25">
      <c r="A93" s="12" t="s">
        <v>69</v>
      </c>
      <c r="B93" s="44">
        <v>2.4719152958256052E-3</v>
      </c>
      <c r="C93" s="45">
        <v>1.9267308448562802E-3</v>
      </c>
      <c r="D93" s="45">
        <v>1.1113992641411417E-2</v>
      </c>
      <c r="E93" s="45">
        <v>4.8707651778562844E-3</v>
      </c>
      <c r="F93" s="45">
        <v>1.8317727087374735E-2</v>
      </c>
      <c r="G93" s="45">
        <v>3.0372671642584655E-3</v>
      </c>
      <c r="H93" s="45">
        <v>2.7999441952512444E-3</v>
      </c>
      <c r="I93" s="45">
        <v>2.4760779014100696E-2</v>
      </c>
      <c r="J93" s="45">
        <v>3.8378845652786708E-4</v>
      </c>
      <c r="K93" s="46">
        <v>3.8781373449403144E-4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3.8378845652786708E-4</v>
      </c>
      <c r="W93" s="18">
        <f t="shared" si="9"/>
        <v>4.0252779661643576E-6</v>
      </c>
    </row>
    <row r="94" spans="1:23" ht="15.75" thickBot="1" x14ac:dyDescent="0.3">
      <c r="A94" s="12" t="s">
        <v>69</v>
      </c>
      <c r="B94" s="44">
        <v>4.5065597394441173E-3</v>
      </c>
      <c r="C94" s="45">
        <v>3.7629723566369802E-4</v>
      </c>
      <c r="D94" s="45">
        <v>1.413853066510468E-2</v>
      </c>
      <c r="E94" s="45">
        <v>7.2961347512055449E-3</v>
      </c>
      <c r="F94" s="45">
        <v>1.802227739053619E-2</v>
      </c>
      <c r="G94" s="45">
        <v>1.8035197323877628E-3</v>
      </c>
      <c r="H94" s="45">
        <v>9.4183184271447867E-4</v>
      </c>
      <c r="I94" s="45">
        <v>2.2490417673819329E-2</v>
      </c>
      <c r="J94" s="45">
        <v>7.3302490514130375E-3</v>
      </c>
      <c r="K94" s="46">
        <v>5.7898347946584282E-4</v>
      </c>
      <c r="M94" s="18" t="str">
        <f t="shared" si="5"/>
        <v>MISSISSIPPI</v>
      </c>
      <c r="N94" s="17" t="b">
        <f t="shared" si="6"/>
        <v>0</v>
      </c>
      <c r="U94" s="18" t="str">
        <f t="shared" si="7"/>
        <v>MISSISSIPPI</v>
      </c>
      <c r="V94" s="18">
        <f t="shared" si="8"/>
        <v>3.7629723566369802E-4</v>
      </c>
      <c r="W94" s="18">
        <f t="shared" si="9"/>
        <v>2.026862438021448E-4</v>
      </c>
    </row>
    <row r="95" spans="1:23" ht="15.75" thickBot="1" x14ac:dyDescent="0.3">
      <c r="A95" s="13" t="s">
        <v>69</v>
      </c>
      <c r="B95" s="47">
        <v>4.5582221515223578E-3</v>
      </c>
      <c r="C95" s="48">
        <v>7.4096186870496704E-3</v>
      </c>
      <c r="D95" s="48">
        <v>7.9465376983480357E-3</v>
      </c>
      <c r="E95" s="48">
        <v>2.3295343951888411E-3</v>
      </c>
      <c r="F95" s="48">
        <v>1.556869307928626E-2</v>
      </c>
      <c r="G95" s="48">
        <v>8.7851999633103278E-4</v>
      </c>
      <c r="H95" s="48">
        <v>6.5348119414083833E-3</v>
      </c>
      <c r="I95" s="48">
        <v>2.2489244622697562E-2</v>
      </c>
      <c r="J95" s="48">
        <v>8.1484990951605218E-6</v>
      </c>
      <c r="K95" s="49">
        <v>3.2267162245918904E-3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0.3</v>
      </c>
      <c r="U95" s="19" t="str">
        <f t="shared" si="7"/>
        <v>DAVE</v>
      </c>
      <c r="V95" s="19">
        <f t="shared" si="8"/>
        <v>8.1484990951605218E-6</v>
      </c>
      <c r="W95" s="19">
        <f t="shared" si="9"/>
        <v>8.7037149723587226E-4</v>
      </c>
    </row>
    <row r="96" spans="1:23" x14ac:dyDescent="0.25">
      <c r="A96" s="11" t="s">
        <v>70</v>
      </c>
      <c r="B96" s="41">
        <v>2.8155314402908544E-2</v>
      </c>
      <c r="C96" s="42">
        <v>2.3423731823150166E-2</v>
      </c>
      <c r="D96" s="42">
        <v>2.9587366121769848E-2</v>
      </c>
      <c r="E96" s="42">
        <v>1.8605525232242688E-2</v>
      </c>
      <c r="F96" s="42">
        <v>8.9573372194433117E-3</v>
      </c>
      <c r="G96" s="42">
        <v>1.1061667961145356E-3</v>
      </c>
      <c r="H96" s="42">
        <v>2.9139172404871308E-2</v>
      </c>
      <c r="I96" s="42">
        <v>1.8065068445519424E-2</v>
      </c>
      <c r="J96" s="42">
        <v>4.452489917889145E-2</v>
      </c>
      <c r="K96" s="43">
        <v>2.3544571879075367E-3</v>
      </c>
      <c r="M96" s="16" t="str">
        <f t="shared" si="5"/>
        <v>TRUMPET</v>
      </c>
      <c r="N96" s="20" t="b">
        <f t="shared" si="6"/>
        <v>0</v>
      </c>
      <c r="U96" s="16" t="str">
        <f t="shared" si="7"/>
        <v>TRUMPET</v>
      </c>
      <c r="V96" s="16">
        <f t="shared" si="8"/>
        <v>1.1061667961145356E-3</v>
      </c>
      <c r="W96" s="16">
        <f t="shared" si="9"/>
        <v>1.248290391793001E-3</v>
      </c>
    </row>
    <row r="97" spans="1:23" x14ac:dyDescent="0.25">
      <c r="A97" s="12" t="s">
        <v>70</v>
      </c>
      <c r="B97" s="44">
        <v>3.0039987966919153E-2</v>
      </c>
      <c r="C97" s="45">
        <v>2.4907616993956643E-2</v>
      </c>
      <c r="D97" s="45">
        <v>2.823945691342887E-2</v>
      </c>
      <c r="E97" s="45">
        <v>1.6822522475492856E-2</v>
      </c>
      <c r="F97" s="45">
        <v>6.4150264369455569E-3</v>
      </c>
      <c r="G97" s="45">
        <v>3.4500702228685946E-4</v>
      </c>
      <c r="H97" s="45">
        <v>2.9884052847462424E-2</v>
      </c>
      <c r="I97" s="45">
        <v>1.7674687099412521E-2</v>
      </c>
      <c r="J97" s="45">
        <v>4.7150004532130092E-2</v>
      </c>
      <c r="K97" s="46">
        <v>1.6753835967287592E-3</v>
      </c>
      <c r="M97" s="18" t="str">
        <f t="shared" si="5"/>
        <v>TRUMPET</v>
      </c>
      <c r="N97" s="17" t="b">
        <f t="shared" si="6"/>
        <v>0</v>
      </c>
      <c r="U97" s="18" t="str">
        <f t="shared" si="7"/>
        <v>TRUMPET</v>
      </c>
      <c r="V97" s="18">
        <f t="shared" si="8"/>
        <v>3.4500702228685946E-4</v>
      </c>
      <c r="W97" s="18">
        <f t="shared" si="9"/>
        <v>1.3303765744418997E-3</v>
      </c>
    </row>
    <row r="98" spans="1:23" x14ac:dyDescent="0.25">
      <c r="A98" s="12" t="s">
        <v>70</v>
      </c>
      <c r="B98" s="44">
        <v>2.3835828373996355E-2</v>
      </c>
      <c r="C98" s="45">
        <v>1.8406867617624202E-2</v>
      </c>
      <c r="D98" s="45">
        <v>1.9945042943813988E-2</v>
      </c>
      <c r="E98" s="45">
        <v>1.0908488132100876E-2</v>
      </c>
      <c r="F98" s="45">
        <v>9.1762419084944272E-3</v>
      </c>
      <c r="G98" s="45">
        <v>2.7163547909208859E-4</v>
      </c>
      <c r="H98" s="45">
        <v>2.3018326388167178E-2</v>
      </c>
      <c r="I98" s="45">
        <v>2.1378752245998958E-2</v>
      </c>
      <c r="J98" s="45">
        <v>3.6406968884357467E-2</v>
      </c>
      <c r="K98" s="46">
        <v>1.4148407423182673E-3</v>
      </c>
      <c r="M98" s="18" t="str">
        <f t="shared" si="5"/>
        <v>TRUMPET</v>
      </c>
      <c r="N98" s="17" t="b">
        <f t="shared" si="6"/>
        <v>0</v>
      </c>
      <c r="U98" s="18" t="str">
        <f t="shared" si="7"/>
        <v>TRUMPET</v>
      </c>
      <c r="V98" s="18">
        <f t="shared" si="8"/>
        <v>2.7163547909208859E-4</v>
      </c>
      <c r="W98" s="18">
        <f t="shared" si="9"/>
        <v>1.1432052632261787E-3</v>
      </c>
    </row>
    <row r="99" spans="1:23" x14ac:dyDescent="0.25">
      <c r="A99" s="12" t="s">
        <v>70</v>
      </c>
      <c r="B99" s="44">
        <v>2.1800659729318349E-2</v>
      </c>
      <c r="C99" s="45">
        <v>1.6043490867532553E-2</v>
      </c>
      <c r="D99" s="45">
        <v>2.788857827572741E-2</v>
      </c>
      <c r="E99" s="45">
        <v>1.7623634691873481E-2</v>
      </c>
      <c r="F99" s="45">
        <v>1.2926178276043053E-2</v>
      </c>
      <c r="G99" s="45">
        <v>1.7324142290765039E-3</v>
      </c>
      <c r="H99" s="45">
        <v>2.203199242406241E-2</v>
      </c>
      <c r="I99" s="45">
        <v>2.1291093479154553E-2</v>
      </c>
      <c r="J99" s="45">
        <v>3.5559530321364802E-2</v>
      </c>
      <c r="K99" s="46">
        <v>4.277148281389094E-3</v>
      </c>
      <c r="M99" s="18" t="str">
        <f t="shared" si="5"/>
        <v>TRUMPET</v>
      </c>
      <c r="N99" s="17" t="b">
        <f t="shared" si="6"/>
        <v>0</v>
      </c>
      <c r="U99" s="18" t="str">
        <f t="shared" si="7"/>
        <v>TRUMPET</v>
      </c>
      <c r="V99" s="18">
        <f t="shared" si="8"/>
        <v>1.7324142290765039E-3</v>
      </c>
      <c r="W99" s="18">
        <f t="shared" si="9"/>
        <v>2.5447340523125899E-3</v>
      </c>
    </row>
    <row r="100" spans="1:23" x14ac:dyDescent="0.25">
      <c r="A100" s="12" t="s">
        <v>70</v>
      </c>
      <c r="B100" s="44">
        <v>2.957571694572321E-2</v>
      </c>
      <c r="C100" s="45">
        <v>2.4323681327581809E-2</v>
      </c>
      <c r="D100" s="45">
        <v>2.5036385259783533E-2</v>
      </c>
      <c r="E100" s="45">
        <v>1.4435091825261613E-2</v>
      </c>
      <c r="F100" s="45">
        <v>6.4519708040593881E-3</v>
      </c>
      <c r="G100" s="45">
        <v>1.6157063565848482E-5</v>
      </c>
      <c r="H100" s="45">
        <v>2.9546967189490885E-2</v>
      </c>
      <c r="I100" s="45">
        <v>1.8394655222190456E-2</v>
      </c>
      <c r="J100" s="45">
        <v>4.655171741564551E-2</v>
      </c>
      <c r="K100" s="46">
        <v>1.2613365965727886E-3</v>
      </c>
      <c r="M100" s="18" t="str">
        <f t="shared" si="5"/>
        <v>TRUMPET</v>
      </c>
      <c r="N100" s="17" t="b">
        <f t="shared" si="6"/>
        <v>0</v>
      </c>
      <c r="U100" s="18" t="str">
        <f t="shared" si="7"/>
        <v>TRUMPET</v>
      </c>
      <c r="V100" s="18">
        <f t="shared" si="8"/>
        <v>1.6157063565848482E-5</v>
      </c>
      <c r="W100" s="18">
        <f t="shared" si="9"/>
        <v>1.2451795330069401E-3</v>
      </c>
    </row>
    <row r="101" spans="1:23" x14ac:dyDescent="0.25">
      <c r="A101" s="12" t="s">
        <v>70</v>
      </c>
      <c r="B101" s="44">
        <v>2.3282790020621606E-2</v>
      </c>
      <c r="C101" s="45">
        <v>2.0371271050062818E-2</v>
      </c>
      <c r="D101" s="45">
        <v>2.1909234668984267E-2</v>
      </c>
      <c r="E101" s="45">
        <v>1.1815361814101848E-2</v>
      </c>
      <c r="F101" s="45">
        <v>6.4289138045279205E-3</v>
      </c>
      <c r="G101" s="45">
        <v>1.2930129442724984E-3</v>
      </c>
      <c r="H101" s="45">
        <v>2.356513996274975E-2</v>
      </c>
      <c r="I101" s="45">
        <v>1.5126464598463958E-2</v>
      </c>
      <c r="J101" s="45">
        <v>4.036879683514593E-2</v>
      </c>
      <c r="K101" s="46">
        <v>8.6100868413031741E-4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8.6100868413031741E-4</v>
      </c>
      <c r="W101" s="18">
        <f t="shared" si="9"/>
        <v>4.3200426014218096E-4</v>
      </c>
    </row>
    <row r="102" spans="1:23" x14ac:dyDescent="0.25">
      <c r="A102" s="12" t="s">
        <v>70</v>
      </c>
      <c r="B102" s="44">
        <v>7.5855004197250761E-3</v>
      </c>
      <c r="C102" s="45">
        <v>3.8978034796899493E-3</v>
      </c>
      <c r="D102" s="45">
        <v>1.6287009727007543E-2</v>
      </c>
      <c r="E102" s="45">
        <v>8.9221130589590518E-3</v>
      </c>
      <c r="F102" s="45">
        <v>1.8579560191025628E-2</v>
      </c>
      <c r="G102" s="45">
        <v>2.6079471037611648E-3</v>
      </c>
      <c r="H102" s="45">
        <v>6.3321774580168584E-3</v>
      </c>
      <c r="I102" s="45">
        <v>2.2401781237184903E-2</v>
      </c>
      <c r="J102" s="45">
        <v>1.2659934471974464E-2</v>
      </c>
      <c r="K102" s="46">
        <v>2.2159406730197229E-3</v>
      </c>
      <c r="M102" s="18" t="str">
        <f t="shared" si="5"/>
        <v>ANTONIA</v>
      </c>
      <c r="N102" s="17" t="b">
        <f t="shared" si="6"/>
        <v>1</v>
      </c>
      <c r="U102" s="18" t="str">
        <f t="shared" si="7"/>
        <v>ANTONIA</v>
      </c>
      <c r="V102" s="18">
        <f t="shared" si="8"/>
        <v>2.2159406730197229E-3</v>
      </c>
      <c r="W102" s="18">
        <f t="shared" si="9"/>
        <v>3.9200643074144195E-4</v>
      </c>
    </row>
    <row r="103" spans="1:23" x14ac:dyDescent="0.25">
      <c r="A103" s="12" t="s">
        <v>70</v>
      </c>
      <c r="B103" s="44">
        <v>1.5449334578239035E-2</v>
      </c>
      <c r="C103" s="45">
        <v>1.1267055809112133E-2</v>
      </c>
      <c r="D103" s="45">
        <v>1.8841285612689981E-2</v>
      </c>
      <c r="E103" s="45">
        <v>1.0613059207369976E-2</v>
      </c>
      <c r="F103" s="45">
        <v>1.2980345403506278E-2</v>
      </c>
      <c r="G103" s="45">
        <v>1.4133990522953643E-3</v>
      </c>
      <c r="H103" s="45">
        <v>1.5620430827002728E-2</v>
      </c>
      <c r="I103" s="45">
        <v>2.0741207516259963E-2</v>
      </c>
      <c r="J103" s="45">
        <v>2.5963967231301122E-2</v>
      </c>
      <c r="K103" s="46">
        <v>7.6705991047578727E-4</v>
      </c>
      <c r="M103" s="18" t="str">
        <f t="shared" si="5"/>
        <v>ANTONIA</v>
      </c>
      <c r="N103" s="17" t="b">
        <f t="shared" si="6"/>
        <v>1</v>
      </c>
      <c r="U103" s="18" t="str">
        <f t="shared" si="7"/>
        <v>ANTONIA</v>
      </c>
      <c r="V103" s="18">
        <f t="shared" si="8"/>
        <v>7.6705991047578727E-4</v>
      </c>
      <c r="W103" s="18">
        <f t="shared" si="9"/>
        <v>6.4633914181957703E-4</v>
      </c>
    </row>
    <row r="104" spans="1:23" ht="15.75" thickBot="1" x14ac:dyDescent="0.3">
      <c r="A104" s="12" t="s">
        <v>70</v>
      </c>
      <c r="B104" s="44">
        <v>3.1500440535029803E-2</v>
      </c>
      <c r="C104" s="45">
        <v>2.5759566615938936E-2</v>
      </c>
      <c r="D104" s="45">
        <v>2.5921122860894437E-2</v>
      </c>
      <c r="E104" s="45">
        <v>1.583677201055704E-2</v>
      </c>
      <c r="F104" s="45">
        <v>8.7687707418036363E-3</v>
      </c>
      <c r="G104" s="45">
        <v>9.2245665803220109E-4</v>
      </c>
      <c r="H104" s="45">
        <v>3.0948968472445187E-2</v>
      </c>
      <c r="I104" s="45">
        <v>1.9772450782565142E-2</v>
      </c>
      <c r="J104" s="45">
        <v>4.4004617948429199E-2</v>
      </c>
      <c r="K104" s="46">
        <v>2.3522795846155726E-3</v>
      </c>
      <c r="M104" s="18" t="str">
        <f t="shared" si="5"/>
        <v>TRUMPET</v>
      </c>
      <c r="N104" s="17" t="b">
        <f t="shared" si="6"/>
        <v>0</v>
      </c>
      <c r="U104" s="18" t="str">
        <f t="shared" si="7"/>
        <v>TRUMPET</v>
      </c>
      <c r="V104" s="18">
        <f t="shared" si="8"/>
        <v>9.2245665803220109E-4</v>
      </c>
      <c r="W104" s="18">
        <f t="shared" si="9"/>
        <v>1.4298229265833715E-3</v>
      </c>
    </row>
    <row r="105" spans="1:23" ht="15.75" thickBot="1" x14ac:dyDescent="0.3">
      <c r="A105" s="13" t="s">
        <v>70</v>
      </c>
      <c r="B105" s="47">
        <v>1.8009561773859584E-2</v>
      </c>
      <c r="C105" s="48">
        <v>1.6791583681969896E-2</v>
      </c>
      <c r="D105" s="48">
        <v>1.8516531701757592E-2</v>
      </c>
      <c r="E105" s="48">
        <v>9.7426689895003925E-3</v>
      </c>
      <c r="F105" s="48">
        <v>6.9164929312720107E-3</v>
      </c>
      <c r="G105" s="48">
        <v>1.0687735841142807E-3</v>
      </c>
      <c r="H105" s="48">
        <v>1.9865928188440459E-2</v>
      </c>
      <c r="I105" s="48">
        <v>1.5804278014546883E-2</v>
      </c>
      <c r="J105" s="48">
        <v>3.3512058438285822E-2</v>
      </c>
      <c r="K105" s="49">
        <v>2.6035627767246926E-3</v>
      </c>
      <c r="M105" s="19" t="str">
        <f t="shared" si="5"/>
        <v>TRUMPET</v>
      </c>
      <c r="N105" s="21" t="b">
        <f t="shared" si="6"/>
        <v>0</v>
      </c>
      <c r="O105" s="30">
        <f>COUNTIF($N96:$N105,TRUE)/(10 - COUNTIF($N96:$N105,"#N/A"))</f>
        <v>0.3</v>
      </c>
      <c r="U105" s="19" t="str">
        <f t="shared" si="7"/>
        <v>TRUMPET</v>
      </c>
      <c r="V105" s="19">
        <f t="shared" si="8"/>
        <v>1.0687735841142807E-3</v>
      </c>
      <c r="W105" s="19">
        <f t="shared" si="9"/>
        <v>1.5347891926104119E-3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b">
        <v>1</v>
      </c>
      <c r="G5" s="1" t="s">
        <v>66</v>
      </c>
      <c r="H5" s="1" t="s">
        <v>67</v>
      </c>
      <c r="I5" s="1" t="s">
        <v>68</v>
      </c>
      <c r="J5" s="1" t="s">
        <v>69</v>
      </c>
      <c r="K5" s="10" t="s">
        <v>70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0.33015552502771683</v>
      </c>
      <c r="C6" s="42">
        <v>0.39872973519106131</v>
      </c>
      <c r="D6" s="42">
        <v>1.0868302188644781</v>
      </c>
      <c r="E6" s="42">
        <v>1.0204181069660769</v>
      </c>
      <c r="F6" s="42">
        <v>1.0303072301892844</v>
      </c>
      <c r="G6" s="42">
        <v>0.81415326875954874</v>
      </c>
      <c r="H6" s="42">
        <v>0.53365760296317533</v>
      </c>
      <c r="I6" s="42">
        <v>1.0005483916537727</v>
      </c>
      <c r="J6" s="42">
        <v>0.78445077617701198</v>
      </c>
      <c r="K6" s="43">
        <v>0.80427544201309975</v>
      </c>
      <c r="M6" s="16" t="str">
        <f t="shared" ref="M6:M69" si="0">INDEX($B$5:$K$5,MATCH(MIN($B6:$K6),$B6:$K6,0))</f>
        <v>BANANAS</v>
      </c>
      <c r="N6" s="20" t="b">
        <f t="shared" ref="N6:N69" si="1">$M6 = $A6</f>
        <v>1</v>
      </c>
      <c r="Q6" s="22" t="s">
        <v>7</v>
      </c>
      <c r="R6" s="25">
        <f>IF(ISERR($O$15)," ",$O$15)</f>
        <v>1</v>
      </c>
      <c r="S6" s="20">
        <f>(10 - COUNTIF($N6:$N15,"#N/A"))</f>
        <v>10</v>
      </c>
      <c r="U6" s="16" t="str">
        <f t="shared" ref="U6:U69" si="2">INDEX($B$5:$K$5,MATCH(MIN($B6:$K6),$B6:$K6,0))</f>
        <v>BANANAS</v>
      </c>
      <c r="V6" s="16">
        <f>MIN(B6:K6)</f>
        <v>0.33015552502771683</v>
      </c>
      <c r="W6" s="16">
        <f>SMALL(B6:K6,2)-V6</f>
        <v>6.8574210163344473E-2</v>
      </c>
    </row>
    <row r="7" spans="1:23" x14ac:dyDescent="0.25">
      <c r="A7" s="12" t="s">
        <v>62</v>
      </c>
      <c r="B7" s="44">
        <v>0.2705956705314333</v>
      </c>
      <c r="C7" s="45">
        <v>0.41709781274326713</v>
      </c>
      <c r="D7" s="45">
        <v>1.1014049079689414</v>
      </c>
      <c r="E7" s="45">
        <v>1.0501966204792506</v>
      </c>
      <c r="F7" s="45">
        <v>1.1093408421025592</v>
      </c>
      <c r="G7" s="45">
        <v>0.88540607170507379</v>
      </c>
      <c r="H7" s="45">
        <v>0.50116370919892694</v>
      </c>
      <c r="I7" s="45">
        <v>1.0420428788296692</v>
      </c>
      <c r="J7" s="45">
        <v>0.75143682351377417</v>
      </c>
      <c r="K7" s="46">
        <v>0.85657971509044051</v>
      </c>
      <c r="M7" s="18" t="str">
        <f t="shared" si="0"/>
        <v>BANANAS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BANANAS</v>
      </c>
      <c r="V7" s="18">
        <f t="shared" ref="V7:V70" si="3">MIN(B7:K7)</f>
        <v>0.2705956705314333</v>
      </c>
      <c r="W7" s="18">
        <f t="shared" ref="W7:W70" si="4">SMALL(B7:K7,2)-V7</f>
        <v>0.14650214221183383</v>
      </c>
    </row>
    <row r="8" spans="1:23" x14ac:dyDescent="0.25">
      <c r="A8" s="12" t="s">
        <v>62</v>
      </c>
      <c r="B8" s="44">
        <v>0.20682789454836889</v>
      </c>
      <c r="C8" s="45">
        <v>0.39324682276694861</v>
      </c>
      <c r="D8" s="45">
        <v>1.034130407817659</v>
      </c>
      <c r="E8" s="45">
        <v>0.97292600643601601</v>
      </c>
      <c r="F8" s="45">
        <v>0.99716966739828317</v>
      </c>
      <c r="G8" s="45">
        <v>0.7993569004029496</v>
      </c>
      <c r="H8" s="45">
        <v>0.49782969784114617</v>
      </c>
      <c r="I8" s="45">
        <v>0.96257945141706247</v>
      </c>
      <c r="J8" s="45">
        <v>0.7657618430536296</v>
      </c>
      <c r="K8" s="46">
        <v>0.74561352716341678</v>
      </c>
      <c r="M8" s="18" t="str">
        <f t="shared" si="0"/>
        <v>BANANAS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10</v>
      </c>
      <c r="U8" s="18" t="str">
        <f t="shared" si="2"/>
        <v>BANANAS</v>
      </c>
      <c r="V8" s="18">
        <f t="shared" si="3"/>
        <v>0.20682789454836889</v>
      </c>
      <c r="W8" s="18">
        <f t="shared" si="4"/>
        <v>0.18641892821857972</v>
      </c>
    </row>
    <row r="9" spans="1:23" x14ac:dyDescent="0.25">
      <c r="A9" s="12" t="s">
        <v>62</v>
      </c>
      <c r="B9" s="44">
        <v>0.22665480299985502</v>
      </c>
      <c r="C9" s="45">
        <v>0.49193737637545981</v>
      </c>
      <c r="D9" s="45">
        <v>1.0369010233275164</v>
      </c>
      <c r="E9" s="45">
        <v>1.01398888445702</v>
      </c>
      <c r="F9" s="45">
        <v>1.1105778880938744</v>
      </c>
      <c r="G9" s="45">
        <v>0.91023139484209414</v>
      </c>
      <c r="H9" s="45">
        <v>0.56932666138133114</v>
      </c>
      <c r="I9" s="45">
        <v>1.0599353404941052</v>
      </c>
      <c r="J9" s="45">
        <v>0.74649870180866407</v>
      </c>
      <c r="K9" s="46">
        <v>0.83211054069555301</v>
      </c>
      <c r="M9" s="18" t="str">
        <f t="shared" si="0"/>
        <v>BANANAS</v>
      </c>
      <c r="N9" s="17" t="b">
        <f t="shared" si="1"/>
        <v>1</v>
      </c>
      <c r="Q9" s="23" t="s">
        <v>9</v>
      </c>
      <c r="R9" s="26">
        <f>IF(ISERR($O$45)," ",$O$45)</f>
        <v>1</v>
      </c>
      <c r="S9" s="17">
        <f>(10 - COUNTIF($N36:$N45,"#N/A"))</f>
        <v>10</v>
      </c>
      <c r="U9" s="18" t="str">
        <f t="shared" si="2"/>
        <v>BANANAS</v>
      </c>
      <c r="V9" s="18">
        <f t="shared" si="3"/>
        <v>0.22665480299985502</v>
      </c>
      <c r="W9" s="18">
        <f t="shared" si="4"/>
        <v>0.26528257337560479</v>
      </c>
    </row>
    <row r="10" spans="1:23" x14ac:dyDescent="0.25">
      <c r="A10" s="12" t="s">
        <v>62</v>
      </c>
      <c r="B10" s="44">
        <v>0.22573384787091699</v>
      </c>
      <c r="C10" s="45">
        <v>0.37969994812314017</v>
      </c>
      <c r="D10" s="45">
        <v>1.0138783739749628</v>
      </c>
      <c r="E10" s="45">
        <v>0.95797097939991482</v>
      </c>
      <c r="F10" s="45">
        <v>1.0020723346025813</v>
      </c>
      <c r="G10" s="45">
        <v>0.78742868651379483</v>
      </c>
      <c r="H10" s="45">
        <v>0.49457180007031853</v>
      </c>
      <c r="I10" s="45">
        <v>0.97188228929951925</v>
      </c>
      <c r="J10" s="45">
        <v>0.71957164750532532</v>
      </c>
      <c r="K10" s="46">
        <v>0.74047982651987565</v>
      </c>
      <c r="M10" s="18" t="str">
        <f t="shared" si="0"/>
        <v>BANANAS</v>
      </c>
      <c r="N10" s="17" t="b">
        <f t="shared" si="1"/>
        <v>1</v>
      </c>
      <c r="Q10" s="23" t="s">
        <v>10</v>
      </c>
      <c r="R10" s="26">
        <f>IF(ISERR($O$55)," ",$O$55)</f>
        <v>0.8</v>
      </c>
      <c r="S10" s="17">
        <f>(10 - COUNTIF($N46:$N55,"#N/A"))</f>
        <v>10</v>
      </c>
      <c r="U10" s="18" t="str">
        <f t="shared" si="2"/>
        <v>BANANAS</v>
      </c>
      <c r="V10" s="18">
        <f t="shared" si="3"/>
        <v>0.22573384787091699</v>
      </c>
      <c r="W10" s="18">
        <f t="shared" si="4"/>
        <v>0.15396610025222318</v>
      </c>
    </row>
    <row r="11" spans="1:23" x14ac:dyDescent="0.25">
      <c r="A11" s="12" t="s">
        <v>62</v>
      </c>
      <c r="B11" s="44">
        <v>0.28549121994867177</v>
      </c>
      <c r="C11" s="45">
        <v>0.50079594541375549</v>
      </c>
      <c r="D11" s="45">
        <v>1.0665212307680276</v>
      </c>
      <c r="E11" s="45">
        <v>1.0242635049365028</v>
      </c>
      <c r="F11" s="45">
        <v>1.0285790808585449</v>
      </c>
      <c r="G11" s="45">
        <v>0.83315243030829289</v>
      </c>
      <c r="H11" s="45">
        <v>0.60559014180420367</v>
      </c>
      <c r="I11" s="45">
        <v>0.98593504740992932</v>
      </c>
      <c r="J11" s="45">
        <v>0.82076855444483843</v>
      </c>
      <c r="K11" s="46">
        <v>0.78053132403044323</v>
      </c>
      <c r="M11" s="18" t="str">
        <f t="shared" si="0"/>
        <v>BANANAS</v>
      </c>
      <c r="N11" s="17" t="b">
        <f t="shared" si="1"/>
        <v>1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BANANAS</v>
      </c>
      <c r="V11" s="18">
        <f t="shared" si="3"/>
        <v>0.28549121994867177</v>
      </c>
      <c r="W11" s="18">
        <f t="shared" si="4"/>
        <v>0.21530472546508372</v>
      </c>
    </row>
    <row r="12" spans="1:23" x14ac:dyDescent="0.25">
      <c r="A12" s="12" t="s">
        <v>62</v>
      </c>
      <c r="B12" s="44">
        <v>0.31303714713090175</v>
      </c>
      <c r="C12" s="45">
        <v>0.45487891434130473</v>
      </c>
      <c r="D12" s="45">
        <v>1.013442856107442</v>
      </c>
      <c r="E12" s="45">
        <v>0.94784771256195555</v>
      </c>
      <c r="F12" s="45">
        <v>0.91581284014268338</v>
      </c>
      <c r="G12" s="45">
        <v>0.72689408177791526</v>
      </c>
      <c r="H12" s="45">
        <v>0.61209329251993028</v>
      </c>
      <c r="I12" s="45">
        <v>0.90236189628676799</v>
      </c>
      <c r="J12" s="45">
        <v>0.8876611782770788</v>
      </c>
      <c r="K12" s="46">
        <v>0.67618215936331172</v>
      </c>
      <c r="M12" s="18" t="str">
        <f t="shared" si="0"/>
        <v>BANANAS</v>
      </c>
      <c r="N12" s="17" t="b">
        <f t="shared" si="1"/>
        <v>1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BANANAS</v>
      </c>
      <c r="V12" s="18">
        <f t="shared" si="3"/>
        <v>0.31303714713090175</v>
      </c>
      <c r="W12" s="18">
        <f t="shared" si="4"/>
        <v>0.14184176721040298</v>
      </c>
    </row>
    <row r="13" spans="1:23" x14ac:dyDescent="0.25">
      <c r="A13" s="12" t="s">
        <v>62</v>
      </c>
      <c r="B13" s="44">
        <v>0.30787580829997985</v>
      </c>
      <c r="C13" s="45">
        <v>0.40734088086421166</v>
      </c>
      <c r="D13" s="45">
        <v>1.0092587209868009</v>
      </c>
      <c r="E13" s="45">
        <v>0.94864581714371676</v>
      </c>
      <c r="F13" s="45">
        <v>0.92557190108015863</v>
      </c>
      <c r="G13" s="45">
        <v>0.71390276400996489</v>
      </c>
      <c r="H13" s="45">
        <v>0.55500265929104287</v>
      </c>
      <c r="I13" s="45">
        <v>0.91374002303072333</v>
      </c>
      <c r="J13" s="45">
        <v>0.79942968418236582</v>
      </c>
      <c r="K13" s="46">
        <v>0.67318672946433988</v>
      </c>
      <c r="M13" s="18" t="str">
        <f t="shared" si="0"/>
        <v>BANANAS</v>
      </c>
      <c r="N13" s="17" t="b">
        <f t="shared" si="1"/>
        <v>1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BANANAS</v>
      </c>
      <c r="V13" s="18">
        <f t="shared" si="3"/>
        <v>0.30787580829997985</v>
      </c>
      <c r="W13" s="18">
        <f t="shared" si="4"/>
        <v>9.9465072564231816E-2</v>
      </c>
    </row>
    <row r="14" spans="1:23" ht="15.75" thickBot="1" x14ac:dyDescent="0.3">
      <c r="A14" s="12" t="s">
        <v>62</v>
      </c>
      <c r="B14" s="44">
        <v>0.27883463346502452</v>
      </c>
      <c r="C14" s="45">
        <v>0.42757230737441088</v>
      </c>
      <c r="D14" s="45">
        <v>1.0575966500152427</v>
      </c>
      <c r="E14" s="45">
        <v>0.99268647010733058</v>
      </c>
      <c r="F14" s="45">
        <v>0.99367450229829279</v>
      </c>
      <c r="G14" s="45">
        <v>0.79186766206463399</v>
      </c>
      <c r="H14" s="45">
        <v>0.52712897275776771</v>
      </c>
      <c r="I14" s="45">
        <v>0.95506435528223554</v>
      </c>
      <c r="J14" s="45">
        <v>0.8285843435730309</v>
      </c>
      <c r="K14" s="46">
        <v>0.7581339616288375</v>
      </c>
      <c r="M14" s="18" t="str">
        <f t="shared" si="0"/>
        <v>BANANAS</v>
      </c>
      <c r="N14" s="17" t="b">
        <f t="shared" si="1"/>
        <v>1</v>
      </c>
      <c r="Q14" s="23" t="s">
        <v>14</v>
      </c>
      <c r="R14" s="26">
        <f>IF(ISERR($O$95)," ",$O$95)</f>
        <v>0.9</v>
      </c>
      <c r="S14" s="17">
        <f>(10 - COUNTIF($N86:$N95,"#N/A"))</f>
        <v>10</v>
      </c>
      <c r="U14" s="18" t="str">
        <f t="shared" si="2"/>
        <v>BANANAS</v>
      </c>
      <c r="V14" s="18">
        <f t="shared" si="3"/>
        <v>0.27883463346502452</v>
      </c>
      <c r="W14" s="18">
        <f t="shared" si="4"/>
        <v>0.14873767390938636</v>
      </c>
    </row>
    <row r="15" spans="1:23" ht="15.75" thickBot="1" x14ac:dyDescent="0.3">
      <c r="A15" s="13" t="s">
        <v>62</v>
      </c>
      <c r="B15" s="47">
        <v>0.27283575057325116</v>
      </c>
      <c r="C15" s="48">
        <v>0.40855749490853682</v>
      </c>
      <c r="D15" s="48">
        <v>0.94694715655413619</v>
      </c>
      <c r="E15" s="48">
        <v>0.88722274934542467</v>
      </c>
      <c r="F15" s="48">
        <v>0.87783468786297703</v>
      </c>
      <c r="G15" s="48">
        <v>0.67796437231852991</v>
      </c>
      <c r="H15" s="48">
        <v>0.53168124633275315</v>
      </c>
      <c r="I15" s="48">
        <v>0.8841332424760121</v>
      </c>
      <c r="J15" s="48">
        <v>0.7878344088199557</v>
      </c>
      <c r="K15" s="49">
        <v>0.62205455773030494</v>
      </c>
      <c r="M15" s="19" t="str">
        <f t="shared" si="0"/>
        <v>BANANAS</v>
      </c>
      <c r="N15" s="21" t="b">
        <f t="shared" si="1"/>
        <v>1</v>
      </c>
      <c r="O15" s="30">
        <f>COUNTIF($N6:$N15,TRUE)/(10 - COUNTIF($N6:$N15,"#N/A"))</f>
        <v>1</v>
      </c>
      <c r="Q15" s="24" t="s">
        <v>15</v>
      </c>
      <c r="R15" s="27">
        <f>IF(ISERR($O$105)," ",$O$105)</f>
        <v>0.7</v>
      </c>
      <c r="S15" s="21">
        <f>(10 - COUNTIF($N96:$N105,"#N/A"))</f>
        <v>10</v>
      </c>
      <c r="U15" s="19" t="str">
        <f t="shared" si="2"/>
        <v>BANANAS</v>
      </c>
      <c r="V15" s="19">
        <f t="shared" si="3"/>
        <v>0.27283575057325116</v>
      </c>
      <c r="W15" s="19">
        <f t="shared" si="4"/>
        <v>0.13572174433528567</v>
      </c>
    </row>
    <row r="16" spans="1:23" ht="15.75" thickBot="1" x14ac:dyDescent="0.3">
      <c r="A16" s="11" t="s">
        <v>63</v>
      </c>
      <c r="B16" s="41">
        <v>0.54487740111767813</v>
      </c>
      <c r="C16" s="42">
        <v>0.31603393144964093</v>
      </c>
      <c r="D16" s="42">
        <v>0.82755159981296733</v>
      </c>
      <c r="E16" s="42">
        <v>0.81675002038468636</v>
      </c>
      <c r="F16" s="42">
        <v>1.0142786960611798</v>
      </c>
      <c r="G16" s="42">
        <v>0.82304124910341958</v>
      </c>
      <c r="H16" s="42">
        <v>0.60105994741687896</v>
      </c>
      <c r="I16" s="42">
        <v>1.1941822913400293</v>
      </c>
      <c r="J16" s="42">
        <v>0.70390663908840845</v>
      </c>
      <c r="K16" s="43">
        <v>0.79216806941794027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0.31603393144964093</v>
      </c>
      <c r="W16" s="16">
        <f t="shared" si="4"/>
        <v>0.2288434696680372</v>
      </c>
    </row>
    <row r="17" spans="1:23" ht="15.75" thickBot="1" x14ac:dyDescent="0.3">
      <c r="A17" s="12" t="s">
        <v>63</v>
      </c>
      <c r="B17" s="44">
        <v>0.60471169542974468</v>
      </c>
      <c r="C17" s="45">
        <v>0.30899627912356731</v>
      </c>
      <c r="D17" s="45">
        <v>0.85103638726301101</v>
      </c>
      <c r="E17" s="45">
        <v>0.75088005831078541</v>
      </c>
      <c r="F17" s="45">
        <v>0.80937055473479125</v>
      </c>
      <c r="G17" s="45">
        <v>0.68391580731252155</v>
      </c>
      <c r="H17" s="45">
        <v>0.45147034299053207</v>
      </c>
      <c r="I17" s="45">
        <v>1.0790008913369733</v>
      </c>
      <c r="J17" s="45">
        <v>0.64573348871303293</v>
      </c>
      <c r="K17" s="46">
        <v>0.64649052245217087</v>
      </c>
      <c r="M17" s="18" t="str">
        <f t="shared" si="0"/>
        <v>MISSISSIPPI</v>
      </c>
      <c r="N17" s="17" t="b">
        <f t="shared" si="1"/>
        <v>1</v>
      </c>
      <c r="Q17" s="61" t="s">
        <v>21</v>
      </c>
      <c r="R17" s="126">
        <f>COUNTIF($N6:$N105,TRUE)/(100 - COUNTIF($N6:$N105,"#N/A"))</f>
        <v>0.93</v>
      </c>
      <c r="S17" s="127"/>
      <c r="U17" s="18" t="str">
        <f t="shared" si="2"/>
        <v>MISSISSIPPI</v>
      </c>
      <c r="V17" s="18">
        <f t="shared" si="3"/>
        <v>0.30899627912356731</v>
      </c>
      <c r="W17" s="18">
        <f t="shared" si="4"/>
        <v>0.14247406386696476</v>
      </c>
    </row>
    <row r="18" spans="1:23" x14ac:dyDescent="0.25">
      <c r="A18" s="12" t="s">
        <v>63</v>
      </c>
      <c r="B18" s="44">
        <v>0.66620141238423569</v>
      </c>
      <c r="C18" s="45">
        <v>0.40020978677896085</v>
      </c>
      <c r="D18" s="45">
        <v>0.85966008635814972</v>
      </c>
      <c r="E18" s="45">
        <v>0.71436908255310383</v>
      </c>
      <c r="F18" s="45">
        <v>0.73733459884933172</v>
      </c>
      <c r="G18" s="45">
        <v>0.63317700407152366</v>
      </c>
      <c r="H18" s="45">
        <v>0.52269423762142775</v>
      </c>
      <c r="I18" s="45">
        <v>1.0024057989196549</v>
      </c>
      <c r="J18" s="45">
        <v>0.78232153691471795</v>
      </c>
      <c r="K18" s="46">
        <v>0.59901744097852216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0.40020978677896085</v>
      </c>
      <c r="W18" s="18">
        <f t="shared" si="4"/>
        <v>0.1224844508424669</v>
      </c>
    </row>
    <row r="19" spans="1:23" x14ac:dyDescent="0.25">
      <c r="A19" s="12" t="s">
        <v>63</v>
      </c>
      <c r="B19" s="44">
        <v>0.53532294354412524</v>
      </c>
      <c r="C19" s="45">
        <v>0.24015115157685546</v>
      </c>
      <c r="D19" s="45">
        <v>0.75912280477618721</v>
      </c>
      <c r="E19" s="45">
        <v>0.69683951596028615</v>
      </c>
      <c r="F19" s="45">
        <v>0.83664662092172404</v>
      </c>
      <c r="G19" s="45">
        <v>0.68341126812612629</v>
      </c>
      <c r="H19" s="45">
        <v>0.49939802660330668</v>
      </c>
      <c r="I19" s="45">
        <v>1.0874619928801788</v>
      </c>
      <c r="J19" s="45">
        <v>0.69025676677111925</v>
      </c>
      <c r="K19" s="46">
        <v>0.63030932428462794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0.24015115157685546</v>
      </c>
      <c r="W19" s="18">
        <f t="shared" si="4"/>
        <v>0.25924687502645122</v>
      </c>
    </row>
    <row r="20" spans="1:23" x14ac:dyDescent="0.25">
      <c r="A20" s="12" t="s">
        <v>63</v>
      </c>
      <c r="B20" s="44">
        <v>0.57398438020144726</v>
      </c>
      <c r="C20" s="45">
        <v>0.37032996812756019</v>
      </c>
      <c r="D20" s="45">
        <v>0.81980943398824313</v>
      </c>
      <c r="E20" s="45">
        <v>0.71164130264717762</v>
      </c>
      <c r="F20" s="45">
        <v>0.75649747094366682</v>
      </c>
      <c r="G20" s="45">
        <v>0.66604354403283772</v>
      </c>
      <c r="H20" s="45">
        <v>0.56443014331893426</v>
      </c>
      <c r="I20" s="45">
        <v>1.0352550197000661</v>
      </c>
      <c r="J20" s="45">
        <v>0.76033610742911417</v>
      </c>
      <c r="K20" s="46">
        <v>0.58007356157519729</v>
      </c>
      <c r="M20" s="18" t="str">
        <f t="shared" si="0"/>
        <v>MISSISSIPPI</v>
      </c>
      <c r="N20" s="17" t="b">
        <f t="shared" si="1"/>
        <v>1</v>
      </c>
      <c r="U20" s="18" t="str">
        <f t="shared" si="2"/>
        <v>MISSISSIPPI</v>
      </c>
      <c r="V20" s="18">
        <f t="shared" si="3"/>
        <v>0.37032996812756019</v>
      </c>
      <c r="W20" s="18">
        <f t="shared" si="4"/>
        <v>0.19410017519137407</v>
      </c>
    </row>
    <row r="21" spans="1:23" x14ac:dyDescent="0.25">
      <c r="A21" s="12" t="s">
        <v>63</v>
      </c>
      <c r="B21" s="44">
        <v>0.70007805733876993</v>
      </c>
      <c r="C21" s="45">
        <v>0.51156441564428656</v>
      </c>
      <c r="D21" s="45">
        <v>0.97649698942649732</v>
      </c>
      <c r="E21" s="45">
        <v>0.83964735516071476</v>
      </c>
      <c r="F21" s="45">
        <v>0.72153561333221794</v>
      </c>
      <c r="G21" s="45">
        <v>0.57083550049704601</v>
      </c>
      <c r="H21" s="45">
        <v>0.57244074877639473</v>
      </c>
      <c r="I21" s="45">
        <v>0.88029137374513466</v>
      </c>
      <c r="J21" s="45">
        <v>0.81205679327413971</v>
      </c>
      <c r="K21" s="46">
        <v>0.55528284384215754</v>
      </c>
      <c r="M21" s="18" t="str">
        <f t="shared" si="0"/>
        <v>MISSISSIPPI</v>
      </c>
      <c r="N21" s="17" t="b">
        <f t="shared" si="1"/>
        <v>1</v>
      </c>
      <c r="U21" s="18" t="str">
        <f t="shared" si="2"/>
        <v>MISSISSIPPI</v>
      </c>
      <c r="V21" s="18">
        <f t="shared" si="3"/>
        <v>0.51156441564428656</v>
      </c>
      <c r="W21" s="18">
        <f t="shared" si="4"/>
        <v>4.3718428197870973E-2</v>
      </c>
    </row>
    <row r="22" spans="1:23" x14ac:dyDescent="0.25">
      <c r="A22" s="12" t="s">
        <v>63</v>
      </c>
      <c r="B22" s="44">
        <v>0.3961434404806517</v>
      </c>
      <c r="C22" s="45">
        <v>0.1006710069176959</v>
      </c>
      <c r="D22" s="45">
        <v>0.82839430167251749</v>
      </c>
      <c r="E22" s="45">
        <v>0.75663821792093378</v>
      </c>
      <c r="F22" s="45">
        <v>0.87845251313110806</v>
      </c>
      <c r="G22" s="45">
        <v>0.72105155270418764</v>
      </c>
      <c r="H22" s="45">
        <v>0.34282138042773946</v>
      </c>
      <c r="I22" s="45">
        <v>1.0494650469428273</v>
      </c>
      <c r="J22" s="45">
        <v>0.62147393742474055</v>
      </c>
      <c r="K22" s="46">
        <v>0.64843070683241655</v>
      </c>
      <c r="M22" s="18" t="str">
        <f t="shared" si="0"/>
        <v>MISSISSIPPI</v>
      </c>
      <c r="N22" s="17" t="b">
        <f t="shared" si="1"/>
        <v>1</v>
      </c>
      <c r="U22" s="18" t="str">
        <f t="shared" si="2"/>
        <v>MISSISSIPPI</v>
      </c>
      <c r="V22" s="18">
        <f t="shared" si="3"/>
        <v>0.1006710069176959</v>
      </c>
      <c r="W22" s="18">
        <f t="shared" si="4"/>
        <v>0.24215037351004357</v>
      </c>
    </row>
    <row r="23" spans="1:23" x14ac:dyDescent="0.25">
      <c r="A23" s="12" t="s">
        <v>63</v>
      </c>
      <c r="B23" s="44">
        <v>0.50351205184676429</v>
      </c>
      <c r="C23" s="45">
        <v>0.33179488037339011</v>
      </c>
      <c r="D23" s="45">
        <v>0.85874642713608351</v>
      </c>
      <c r="E23" s="45">
        <v>0.72820336255227214</v>
      </c>
      <c r="F23" s="45">
        <v>0.71054075350283985</v>
      </c>
      <c r="G23" s="45">
        <v>0.60819889460374565</v>
      </c>
      <c r="H23" s="45">
        <v>0.41844212179189555</v>
      </c>
      <c r="I23" s="45">
        <v>0.93640311422422839</v>
      </c>
      <c r="J23" s="45">
        <v>0.72551474015506912</v>
      </c>
      <c r="K23" s="46">
        <v>0.53170367205765856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0.33179488037339011</v>
      </c>
      <c r="W23" s="18">
        <f t="shared" si="4"/>
        <v>8.6647241418505438E-2</v>
      </c>
    </row>
    <row r="24" spans="1:23" ht="15.75" thickBot="1" x14ac:dyDescent="0.3">
      <c r="A24" s="12" t="s">
        <v>63</v>
      </c>
      <c r="B24" s="44">
        <v>0.42710678720499623</v>
      </c>
      <c r="C24" s="45">
        <v>0.15979344708280577</v>
      </c>
      <c r="D24" s="45">
        <v>0.88525367185830528</v>
      </c>
      <c r="E24" s="45">
        <v>0.84522278405684681</v>
      </c>
      <c r="F24" s="45">
        <v>0.99594078722924095</v>
      </c>
      <c r="G24" s="45">
        <v>0.83540895576595509</v>
      </c>
      <c r="H24" s="50">
        <v>0.4294723217164908</v>
      </c>
      <c r="I24" s="45">
        <v>1.1720686485060257</v>
      </c>
      <c r="J24" s="45">
        <v>0.67077268655093525</v>
      </c>
      <c r="K24" s="46">
        <v>0.78453041140236712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0.15979344708280577</v>
      </c>
      <c r="W24" s="18">
        <f t="shared" si="4"/>
        <v>0.26731334012219043</v>
      </c>
    </row>
    <row r="25" spans="1:23" ht="15.75" thickBot="1" x14ac:dyDescent="0.3">
      <c r="A25" s="13" t="s">
        <v>63</v>
      </c>
      <c r="B25" s="47">
        <v>0.41162981937623994</v>
      </c>
      <c r="C25" s="48">
        <v>0.11400074112115254</v>
      </c>
      <c r="D25" s="48">
        <v>0.82787003032928774</v>
      </c>
      <c r="E25" s="48">
        <v>0.75481382943999753</v>
      </c>
      <c r="F25" s="48">
        <v>0.880497668029108</v>
      </c>
      <c r="G25" s="48">
        <v>0.73791606240238317</v>
      </c>
      <c r="H25" s="48">
        <v>0.34815047319808617</v>
      </c>
      <c r="I25" s="48">
        <v>1.070530026751044</v>
      </c>
      <c r="J25" s="48">
        <v>0.6207790887481166</v>
      </c>
      <c r="K25" s="49">
        <v>0.65615044968079073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MISSISSIPPI</v>
      </c>
      <c r="V25" s="19">
        <f t="shared" si="3"/>
        <v>0.11400074112115254</v>
      </c>
      <c r="W25" s="19">
        <f t="shared" si="4"/>
        <v>0.23414973207693363</v>
      </c>
    </row>
    <row r="26" spans="1:23" x14ac:dyDescent="0.25">
      <c r="A26" s="11" t="s">
        <v>64</v>
      </c>
      <c r="B26" s="41">
        <v>0.87190423947395268</v>
      </c>
      <c r="C26" s="42">
        <v>0.79958883670361336</v>
      </c>
      <c r="D26" s="42">
        <v>0.21632685015726311</v>
      </c>
      <c r="E26" s="42">
        <v>0.25347900795681383</v>
      </c>
      <c r="F26" s="42">
        <v>0.85724378056601813</v>
      </c>
      <c r="G26" s="42">
        <v>0.74034678809994736</v>
      </c>
      <c r="H26" s="42">
        <v>0.87197461303319235</v>
      </c>
      <c r="I26" s="42">
        <v>1.1289788544526276</v>
      </c>
      <c r="J26" s="42">
        <v>0.8583346853986904</v>
      </c>
      <c r="K26" s="43">
        <v>0.66899617557130475</v>
      </c>
      <c r="M26" s="16" t="str">
        <f t="shared" si="0"/>
        <v>BLUE</v>
      </c>
      <c r="N26" s="20" t="b">
        <f t="shared" si="1"/>
        <v>1</v>
      </c>
      <c r="U26" s="16" t="str">
        <f t="shared" si="2"/>
        <v>BLUE</v>
      </c>
      <c r="V26" s="16">
        <f t="shared" si="3"/>
        <v>0.21632685015726311</v>
      </c>
      <c r="W26" s="16">
        <f t="shared" si="4"/>
        <v>3.7152157799550722E-2</v>
      </c>
    </row>
    <row r="27" spans="1:23" x14ac:dyDescent="0.25">
      <c r="A27" s="12" t="s">
        <v>64</v>
      </c>
      <c r="B27" s="44">
        <v>0.81654665056081188</v>
      </c>
      <c r="C27" s="45">
        <v>0.73561461630222968</v>
      </c>
      <c r="D27" s="45">
        <v>0.18788597496445583</v>
      </c>
      <c r="E27" s="45">
        <v>0.19885297732105101</v>
      </c>
      <c r="F27" s="45">
        <v>0.78214765959875487</v>
      </c>
      <c r="G27" s="45">
        <v>0.64382315209942509</v>
      </c>
      <c r="H27" s="45">
        <v>0.81707978925590186</v>
      </c>
      <c r="I27" s="45">
        <v>1.0492250031768389</v>
      </c>
      <c r="J27" s="45">
        <v>0.85493784632174352</v>
      </c>
      <c r="K27" s="46">
        <v>0.57393114534781131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0.18788597496445583</v>
      </c>
      <c r="W27" s="18">
        <f t="shared" si="4"/>
        <v>1.0967002356595174E-2</v>
      </c>
    </row>
    <row r="28" spans="1:23" x14ac:dyDescent="0.25">
      <c r="A28" s="12" t="s">
        <v>64</v>
      </c>
      <c r="B28" s="44">
        <v>0.90174037290803533</v>
      </c>
      <c r="C28" s="45">
        <v>0.82177588306328098</v>
      </c>
      <c r="D28" s="45">
        <v>0.13396780283245213</v>
      </c>
      <c r="E28" s="45">
        <v>0.210445150544875</v>
      </c>
      <c r="F28" s="45">
        <v>0.79816787034620118</v>
      </c>
      <c r="G28" s="45">
        <v>0.71771438245586805</v>
      </c>
      <c r="H28" s="45">
        <v>0.90459096450009835</v>
      </c>
      <c r="I28" s="45">
        <v>1.1300510466478717</v>
      </c>
      <c r="J28" s="45">
        <v>0.92767871479140507</v>
      </c>
      <c r="K28" s="46">
        <v>0.63398937042770853</v>
      </c>
      <c r="M28" s="18" t="str">
        <f t="shared" si="0"/>
        <v>BLUE</v>
      </c>
      <c r="N28" s="17" t="b">
        <f t="shared" si="1"/>
        <v>1</v>
      </c>
      <c r="U28" s="18" t="str">
        <f t="shared" si="2"/>
        <v>BLUE</v>
      </c>
      <c r="V28" s="18">
        <f t="shared" si="3"/>
        <v>0.13396780283245213</v>
      </c>
      <c r="W28" s="18">
        <f t="shared" si="4"/>
        <v>7.6477347712422872E-2</v>
      </c>
    </row>
    <row r="29" spans="1:23" x14ac:dyDescent="0.25">
      <c r="A29" s="12" t="s">
        <v>64</v>
      </c>
      <c r="B29" s="44">
        <v>0.88607387583224151</v>
      </c>
      <c r="C29" s="45">
        <v>0.79500643884514421</v>
      </c>
      <c r="D29" s="45">
        <v>0.24655332732445401</v>
      </c>
      <c r="E29" s="45">
        <v>0.26404624840640201</v>
      </c>
      <c r="F29" s="45">
        <v>0.79798260418965472</v>
      </c>
      <c r="G29" s="45">
        <v>0.70285737000910509</v>
      </c>
      <c r="H29" s="45">
        <v>0.88738029462858303</v>
      </c>
      <c r="I29" s="45">
        <v>1.1249404065756499</v>
      </c>
      <c r="J29" s="45">
        <v>0.90175018576535027</v>
      </c>
      <c r="K29" s="46">
        <v>0.63557177476003812</v>
      </c>
      <c r="M29" s="18" t="str">
        <f t="shared" si="0"/>
        <v>BLUE</v>
      </c>
      <c r="N29" s="17" t="b">
        <f t="shared" si="1"/>
        <v>1</v>
      </c>
      <c r="U29" s="18" t="str">
        <f t="shared" si="2"/>
        <v>BLUE</v>
      </c>
      <c r="V29" s="18">
        <f t="shared" si="3"/>
        <v>0.24655332732445401</v>
      </c>
      <c r="W29" s="18">
        <f t="shared" si="4"/>
        <v>1.7492921081947999E-2</v>
      </c>
    </row>
    <row r="30" spans="1:23" x14ac:dyDescent="0.25">
      <c r="A30" s="12" t="s">
        <v>64</v>
      </c>
      <c r="B30" s="44">
        <v>0.9569797226399176</v>
      </c>
      <c r="C30" s="45">
        <v>0.89369397399090489</v>
      </c>
      <c r="D30" s="45">
        <v>0.13024706047566906</v>
      </c>
      <c r="E30" s="45">
        <v>0.28550377148009859</v>
      </c>
      <c r="F30" s="45">
        <v>0.88357744536918548</v>
      </c>
      <c r="G30" s="45">
        <v>0.7822908942541672</v>
      </c>
      <c r="H30" s="45">
        <v>0.97154757488478694</v>
      </c>
      <c r="I30" s="45">
        <v>1.1762424662434297</v>
      </c>
      <c r="J30" s="45">
        <v>0.93989051271097923</v>
      </c>
      <c r="K30" s="46">
        <v>0.70244100159746958</v>
      </c>
      <c r="M30" s="18" t="str">
        <f t="shared" si="0"/>
        <v>BLUE</v>
      </c>
      <c r="N30" s="17" t="b">
        <f t="shared" si="1"/>
        <v>1</v>
      </c>
      <c r="U30" s="18" t="str">
        <f t="shared" si="2"/>
        <v>BLUE</v>
      </c>
      <c r="V30" s="18">
        <f t="shared" si="3"/>
        <v>0.13024706047566906</v>
      </c>
      <c r="W30" s="18">
        <f t="shared" si="4"/>
        <v>0.15525671100442953</v>
      </c>
    </row>
    <row r="31" spans="1:23" x14ac:dyDescent="0.25">
      <c r="A31" s="12" t="s">
        <v>64</v>
      </c>
      <c r="B31" s="44">
        <v>0.98173222238943469</v>
      </c>
      <c r="C31" s="45">
        <v>0.89524042732811848</v>
      </c>
      <c r="D31" s="45">
        <v>0.19094608927516055</v>
      </c>
      <c r="E31" s="45">
        <v>0.25179602192917022</v>
      </c>
      <c r="F31" s="45">
        <v>0.8060595580982457</v>
      </c>
      <c r="G31" s="45">
        <v>0.72832252947999421</v>
      </c>
      <c r="H31" s="45">
        <v>0.98486141547972617</v>
      </c>
      <c r="I31" s="45">
        <v>1.1536776816476051</v>
      </c>
      <c r="J31" s="45">
        <v>0.98565007648883651</v>
      </c>
      <c r="K31" s="46">
        <v>0.66868365246743122</v>
      </c>
      <c r="M31" s="18" t="str">
        <f t="shared" si="0"/>
        <v>BLUE</v>
      </c>
      <c r="N31" s="17" t="b">
        <f t="shared" si="1"/>
        <v>1</v>
      </c>
      <c r="U31" s="18" t="str">
        <f t="shared" si="2"/>
        <v>BLUE</v>
      </c>
      <c r="V31" s="18">
        <f t="shared" si="3"/>
        <v>0.19094608927516055</v>
      </c>
      <c r="W31" s="18">
        <f t="shared" si="4"/>
        <v>6.0849932654009675E-2</v>
      </c>
    </row>
    <row r="32" spans="1:23" x14ac:dyDescent="0.25">
      <c r="A32" s="12" t="s">
        <v>64</v>
      </c>
      <c r="B32" s="44">
        <v>0.89438804123699212</v>
      </c>
      <c r="C32" s="45">
        <v>0.84579566735793399</v>
      </c>
      <c r="D32" s="45">
        <v>0.21905894615532931</v>
      </c>
      <c r="E32" s="45">
        <v>0.35789963253551144</v>
      </c>
      <c r="F32" s="45">
        <v>0.85152321018731236</v>
      </c>
      <c r="G32" s="45">
        <v>0.74076693021850304</v>
      </c>
      <c r="H32" s="45">
        <v>0.93802330990947014</v>
      </c>
      <c r="I32" s="45">
        <v>1.1462560548638148</v>
      </c>
      <c r="J32" s="45">
        <v>0.91289313090276525</v>
      </c>
      <c r="K32" s="46">
        <v>0.66342953039045671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0.21905894615532931</v>
      </c>
      <c r="W32" s="18">
        <f t="shared" si="4"/>
        <v>0.13884068638018213</v>
      </c>
    </row>
    <row r="33" spans="1:23" x14ac:dyDescent="0.25">
      <c r="A33" s="12" t="s">
        <v>64</v>
      </c>
      <c r="B33" s="44">
        <v>0.90139545723784242</v>
      </c>
      <c r="C33" s="45">
        <v>0.80214747499631278</v>
      </c>
      <c r="D33" s="45">
        <v>0.20065221612538955</v>
      </c>
      <c r="E33" s="45">
        <v>0.25320128192323749</v>
      </c>
      <c r="F33" s="45">
        <v>0.78796791023629631</v>
      </c>
      <c r="G33" s="45">
        <v>0.6934674688964485</v>
      </c>
      <c r="H33" s="45">
        <v>0.91566699701895005</v>
      </c>
      <c r="I33" s="45">
        <v>1.1357947010749738</v>
      </c>
      <c r="J33" s="45">
        <v>0.94701263717625916</v>
      </c>
      <c r="K33" s="46">
        <v>0.63829957969108231</v>
      </c>
      <c r="M33" s="18" t="str">
        <f t="shared" si="0"/>
        <v>BLUE</v>
      </c>
      <c r="N33" s="17" t="b">
        <f t="shared" si="1"/>
        <v>1</v>
      </c>
      <c r="U33" s="18" t="str">
        <f t="shared" si="2"/>
        <v>BLUE</v>
      </c>
      <c r="V33" s="18">
        <f t="shared" si="3"/>
        <v>0.20065221612538955</v>
      </c>
      <c r="W33" s="18">
        <f t="shared" si="4"/>
        <v>5.2549065797847933E-2</v>
      </c>
    </row>
    <row r="34" spans="1:23" ht="15.75" thickBot="1" x14ac:dyDescent="0.3">
      <c r="A34" s="12" t="s">
        <v>64</v>
      </c>
      <c r="B34" s="44">
        <v>0.94060625305885637</v>
      </c>
      <c r="C34" s="45">
        <v>0.83492877952928179</v>
      </c>
      <c r="D34" s="45">
        <v>0.29453190477858388</v>
      </c>
      <c r="E34" s="45">
        <v>0.36514428159422763</v>
      </c>
      <c r="F34" s="45">
        <v>0.82516967175265898</v>
      </c>
      <c r="G34" s="45">
        <v>0.74190608754700094</v>
      </c>
      <c r="H34" s="45">
        <v>0.94596705399180481</v>
      </c>
      <c r="I34" s="45">
        <v>1.1671771120419214</v>
      </c>
      <c r="J34" s="45">
        <v>0.94055495134448708</v>
      </c>
      <c r="K34" s="46">
        <v>0.65501100378205102</v>
      </c>
      <c r="M34" s="18" t="str">
        <f t="shared" si="0"/>
        <v>BLUE</v>
      </c>
      <c r="N34" s="17" t="b">
        <f t="shared" si="1"/>
        <v>1</v>
      </c>
      <c r="U34" s="18" t="str">
        <f t="shared" si="2"/>
        <v>BLUE</v>
      </c>
      <c r="V34" s="18">
        <f t="shared" si="3"/>
        <v>0.29453190477858388</v>
      </c>
      <c r="W34" s="18">
        <f t="shared" si="4"/>
        <v>7.0612376815643751E-2</v>
      </c>
    </row>
    <row r="35" spans="1:23" ht="15.75" thickBot="1" x14ac:dyDescent="0.3">
      <c r="A35" s="13" t="s">
        <v>64</v>
      </c>
      <c r="B35" s="47">
        <v>0.8540855770518595</v>
      </c>
      <c r="C35" s="48">
        <v>0.79431518025516024</v>
      </c>
      <c r="D35" s="48">
        <v>0.21261109430456726</v>
      </c>
      <c r="E35" s="48">
        <v>0.34051108892908788</v>
      </c>
      <c r="F35" s="48">
        <v>0.84922150750461023</v>
      </c>
      <c r="G35" s="48">
        <v>0.71784468143533786</v>
      </c>
      <c r="H35" s="48">
        <v>0.88662133808060384</v>
      </c>
      <c r="I35" s="48">
        <v>1.1215444841917248</v>
      </c>
      <c r="J35" s="48">
        <v>0.85941368228958526</v>
      </c>
      <c r="K35" s="49">
        <v>0.6301410442889932</v>
      </c>
      <c r="M35" s="19" t="str">
        <f t="shared" si="0"/>
        <v>BLUE</v>
      </c>
      <c r="N35" s="21" t="b">
        <f t="shared" si="1"/>
        <v>1</v>
      </c>
      <c r="O35" s="30">
        <f>COUNTIF($N26:$N35,TRUE)/(10 - COUNTIF($N26:$N35,"#N/A"))</f>
        <v>1</v>
      </c>
      <c r="U35" s="19" t="str">
        <f t="shared" si="2"/>
        <v>BLUE</v>
      </c>
      <c r="V35" s="19">
        <f t="shared" si="3"/>
        <v>0.21261109430456726</v>
      </c>
      <c r="W35" s="19">
        <f t="shared" si="4"/>
        <v>0.12789999462452062</v>
      </c>
    </row>
    <row r="36" spans="1:23" x14ac:dyDescent="0.25">
      <c r="A36" s="11" t="s">
        <v>65</v>
      </c>
      <c r="B36" s="41">
        <v>0.90516930249165639</v>
      </c>
      <c r="C36" s="42">
        <v>0.81235200699400012</v>
      </c>
      <c r="D36" s="42">
        <v>0.34213300911510736</v>
      </c>
      <c r="E36" s="42">
        <v>0.22967685279810426</v>
      </c>
      <c r="F36" s="42">
        <v>0.77338230604246172</v>
      </c>
      <c r="G36" s="42">
        <v>0.71758930725422099</v>
      </c>
      <c r="H36" s="42">
        <v>0.88627085647688308</v>
      </c>
      <c r="I36" s="42">
        <v>1.1039426658126423</v>
      </c>
      <c r="J36" s="42">
        <v>0.93971609371202525</v>
      </c>
      <c r="K36" s="43">
        <v>0.63798074247595304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0.22967685279810426</v>
      </c>
      <c r="W36" s="16">
        <f t="shared" si="4"/>
        <v>0.11245615631700309</v>
      </c>
    </row>
    <row r="37" spans="1:23" x14ac:dyDescent="0.25">
      <c r="A37" s="12" t="s">
        <v>65</v>
      </c>
      <c r="B37" s="44">
        <v>0.90724399176061077</v>
      </c>
      <c r="C37" s="45">
        <v>0.78796464978021441</v>
      </c>
      <c r="D37" s="45">
        <v>0.36958641196301667</v>
      </c>
      <c r="E37" s="45">
        <v>0.21186101921852249</v>
      </c>
      <c r="F37" s="45">
        <v>0.54789894495275426</v>
      </c>
      <c r="G37" s="45">
        <v>0.50418364450316078</v>
      </c>
      <c r="H37" s="45">
        <v>0.88743030779015308</v>
      </c>
      <c r="I37" s="45">
        <v>0.97630435948354588</v>
      </c>
      <c r="J37" s="45">
        <v>1.0092714846621633</v>
      </c>
      <c r="K37" s="46">
        <v>0.45570881292515858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0.21186101921852249</v>
      </c>
      <c r="W37" s="18">
        <f t="shared" si="4"/>
        <v>0.15772539274449418</v>
      </c>
    </row>
    <row r="38" spans="1:23" x14ac:dyDescent="0.25">
      <c r="A38" s="12" t="s">
        <v>65</v>
      </c>
      <c r="B38" s="44">
        <v>0.89111535160099486</v>
      </c>
      <c r="C38" s="45">
        <v>0.76065413532840687</v>
      </c>
      <c r="D38" s="45">
        <v>0.34314716785160643</v>
      </c>
      <c r="E38" s="45">
        <v>0.19518896826798862</v>
      </c>
      <c r="F38" s="45">
        <v>0.66564667939602673</v>
      </c>
      <c r="G38" s="45">
        <v>0.58554926622560688</v>
      </c>
      <c r="H38" s="45">
        <v>0.85951576271727304</v>
      </c>
      <c r="I38" s="45">
        <v>1.0284425481209161</v>
      </c>
      <c r="J38" s="45">
        <v>0.92952831278642778</v>
      </c>
      <c r="K38" s="46">
        <v>0.53078934764396557</v>
      </c>
      <c r="M38" s="18" t="str">
        <f t="shared" si="0"/>
        <v>BLOOM</v>
      </c>
      <c r="N38" s="17" t="b">
        <f t="shared" si="1"/>
        <v>1</v>
      </c>
      <c r="U38" s="18" t="str">
        <f t="shared" si="2"/>
        <v>BLOOM</v>
      </c>
      <c r="V38" s="18">
        <f t="shared" si="3"/>
        <v>0.19518896826798862</v>
      </c>
      <c r="W38" s="18">
        <f t="shared" si="4"/>
        <v>0.14795819958361781</v>
      </c>
    </row>
    <row r="39" spans="1:23" x14ac:dyDescent="0.25">
      <c r="A39" s="12" t="s">
        <v>65</v>
      </c>
      <c r="B39" s="44">
        <v>0.91649780386522695</v>
      </c>
      <c r="C39" s="45">
        <v>0.8063691067423534</v>
      </c>
      <c r="D39" s="45">
        <v>0.29035316796399152</v>
      </c>
      <c r="E39" s="45">
        <v>0.17120679345372333</v>
      </c>
      <c r="F39" s="45">
        <v>0.68318956586564128</v>
      </c>
      <c r="G39" s="45">
        <v>0.62892400258194059</v>
      </c>
      <c r="H39" s="45">
        <v>0.90684011153266719</v>
      </c>
      <c r="I39" s="45">
        <v>1.0668016717043458</v>
      </c>
      <c r="J39" s="45">
        <v>0.98115484644605477</v>
      </c>
      <c r="K39" s="46">
        <v>0.55965601005014864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0.17120679345372333</v>
      </c>
      <c r="W39" s="18">
        <f t="shared" si="4"/>
        <v>0.11914637451026819</v>
      </c>
    </row>
    <row r="40" spans="1:23" x14ac:dyDescent="0.25">
      <c r="A40" s="12" t="s">
        <v>65</v>
      </c>
      <c r="B40" s="44">
        <v>0.98106293265819411</v>
      </c>
      <c r="C40" s="45">
        <v>0.87715019470975808</v>
      </c>
      <c r="D40" s="45">
        <v>0.31036570949715264</v>
      </c>
      <c r="E40" s="45">
        <v>0.20766528699062178</v>
      </c>
      <c r="F40" s="45">
        <v>0.72988707295402544</v>
      </c>
      <c r="G40" s="45">
        <v>0.69251244114443855</v>
      </c>
      <c r="H40" s="45">
        <v>0.96508623685532158</v>
      </c>
      <c r="I40" s="45">
        <v>1.1141569249431713</v>
      </c>
      <c r="J40" s="45">
        <v>1.0378248667954004</v>
      </c>
      <c r="K40" s="46">
        <v>0.63497526539682325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0.20766528699062178</v>
      </c>
      <c r="W40" s="18">
        <f t="shared" si="4"/>
        <v>0.10270042250653086</v>
      </c>
    </row>
    <row r="41" spans="1:23" x14ac:dyDescent="0.25">
      <c r="A41" s="12" t="s">
        <v>65</v>
      </c>
      <c r="B41" s="44">
        <v>1.0259060470248198</v>
      </c>
      <c r="C41" s="45">
        <v>0.91256524875724099</v>
      </c>
      <c r="D41" s="45">
        <v>0.33006203877484475</v>
      </c>
      <c r="E41" s="45">
        <v>0.21683101603909014</v>
      </c>
      <c r="F41" s="45">
        <v>0.71714448744724679</v>
      </c>
      <c r="G41" s="45">
        <v>0.68147548249590661</v>
      </c>
      <c r="H41" s="45">
        <v>1.0015545866640228</v>
      </c>
      <c r="I41" s="45">
        <v>1.111772452626381</v>
      </c>
      <c r="J41" s="45">
        <v>1.07067129988906</v>
      </c>
      <c r="K41" s="46">
        <v>0.6436613046777121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0.21683101603909014</v>
      </c>
      <c r="W41" s="18">
        <f t="shared" si="4"/>
        <v>0.11323102273575461</v>
      </c>
    </row>
    <row r="42" spans="1:23" x14ac:dyDescent="0.25">
      <c r="A42" s="12" t="s">
        <v>65</v>
      </c>
      <c r="B42" s="44">
        <v>0.91118247320954437</v>
      </c>
      <c r="C42" s="45">
        <v>0.83094378776366051</v>
      </c>
      <c r="D42" s="45">
        <v>0.29109317440708182</v>
      </c>
      <c r="E42" s="45">
        <v>0.26333533651974478</v>
      </c>
      <c r="F42" s="45">
        <v>0.67356363938044461</v>
      </c>
      <c r="G42" s="45">
        <v>0.59947295045238591</v>
      </c>
      <c r="H42" s="45">
        <v>0.9517327441035982</v>
      </c>
      <c r="I42" s="45">
        <v>1.0500744300986327</v>
      </c>
      <c r="J42" s="45">
        <v>1.0205280210189962</v>
      </c>
      <c r="K42" s="46">
        <v>0.55451229242667133</v>
      </c>
      <c r="M42" s="18" t="str">
        <f t="shared" si="0"/>
        <v>BLOOM</v>
      </c>
      <c r="N42" s="17" t="b">
        <f t="shared" si="1"/>
        <v>1</v>
      </c>
      <c r="U42" s="18" t="str">
        <f t="shared" si="2"/>
        <v>BLOOM</v>
      </c>
      <c r="V42" s="18">
        <f t="shared" si="3"/>
        <v>0.26333533651974478</v>
      </c>
      <c r="W42" s="18">
        <f t="shared" si="4"/>
        <v>2.7757837887337045E-2</v>
      </c>
    </row>
    <row r="43" spans="1:23" x14ac:dyDescent="0.25">
      <c r="A43" s="12" t="s">
        <v>65</v>
      </c>
      <c r="B43" s="44">
        <v>1.0384751766356159</v>
      </c>
      <c r="C43" s="45">
        <v>0.91322416143904295</v>
      </c>
      <c r="D43" s="45">
        <v>0.40161528151513931</v>
      </c>
      <c r="E43" s="45">
        <v>0.24079691769388073</v>
      </c>
      <c r="F43" s="45">
        <v>0.67642770113153583</v>
      </c>
      <c r="G43" s="45">
        <v>0.65194877041337296</v>
      </c>
      <c r="H43" s="45">
        <v>0.9810029594519688</v>
      </c>
      <c r="I43" s="45">
        <v>1.0879646353237107</v>
      </c>
      <c r="J43" s="45">
        <v>1.0660119236141878</v>
      </c>
      <c r="K43" s="46">
        <v>0.62777628983882994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0.24079691769388073</v>
      </c>
      <c r="W43" s="18">
        <f t="shared" si="4"/>
        <v>0.16081836382125858</v>
      </c>
    </row>
    <row r="44" spans="1:23" ht="15.75" thickBot="1" x14ac:dyDescent="0.3">
      <c r="A44" s="12" t="s">
        <v>65</v>
      </c>
      <c r="B44" s="44">
        <v>0.88349422554995682</v>
      </c>
      <c r="C44" s="45">
        <v>0.76217093504545175</v>
      </c>
      <c r="D44" s="45">
        <v>0.31494968357991798</v>
      </c>
      <c r="E44" s="45">
        <v>0.2313103834921004</v>
      </c>
      <c r="F44" s="45">
        <v>0.67721069394946043</v>
      </c>
      <c r="G44" s="45">
        <v>0.60826226692223051</v>
      </c>
      <c r="H44" s="45">
        <v>0.88726371684647731</v>
      </c>
      <c r="I44" s="45">
        <v>1.0648073029771861</v>
      </c>
      <c r="J44" s="45">
        <v>0.94657143414507172</v>
      </c>
      <c r="K44" s="46">
        <v>0.53953695647259914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0.2313103834921004</v>
      </c>
      <c r="W44" s="18">
        <f t="shared" si="4"/>
        <v>8.3639300087817586E-2</v>
      </c>
    </row>
    <row r="45" spans="1:23" ht="15.75" thickBot="1" x14ac:dyDescent="0.3">
      <c r="A45" s="13" t="s">
        <v>65</v>
      </c>
      <c r="B45" s="47">
        <v>0.91413133286463999</v>
      </c>
      <c r="C45" s="48">
        <v>0.83575854633365543</v>
      </c>
      <c r="D45" s="48">
        <v>0.17794467147563844</v>
      </c>
      <c r="E45" s="48">
        <v>0.15036562382471977</v>
      </c>
      <c r="F45" s="48">
        <v>0.74985400397602542</v>
      </c>
      <c r="G45" s="48">
        <v>0.68984851159497429</v>
      </c>
      <c r="H45" s="48">
        <v>0.89738496081776109</v>
      </c>
      <c r="I45" s="48">
        <v>1.1033554982764071</v>
      </c>
      <c r="J45" s="48">
        <v>0.94105124313482535</v>
      </c>
      <c r="K45" s="49">
        <v>0.59918725919476079</v>
      </c>
      <c r="M45" s="19" t="str">
        <f t="shared" si="0"/>
        <v>BLOOM</v>
      </c>
      <c r="N45" s="21" t="b">
        <f t="shared" si="1"/>
        <v>1</v>
      </c>
      <c r="O45" s="30">
        <f>COUNTIF($N36:$N45,TRUE)/(10 - COUNTIF($N36:$N45,"#N/A"))</f>
        <v>1</v>
      </c>
      <c r="U45" s="19" t="str">
        <f t="shared" si="2"/>
        <v>BLOOM</v>
      </c>
      <c r="V45" s="19">
        <f t="shared" si="3"/>
        <v>0.15036562382471977</v>
      </c>
      <c r="W45" s="19">
        <f t="shared" si="4"/>
        <v>2.7579047650918675E-2</v>
      </c>
    </row>
    <row r="46" spans="1:23" x14ac:dyDescent="0.25">
      <c r="A46" s="11" t="b">
        <v>1</v>
      </c>
      <c r="B46" s="41">
        <v>0.91522963732913065</v>
      </c>
      <c r="C46" s="42">
        <v>0.79643105635398193</v>
      </c>
      <c r="D46" s="42">
        <v>0.85402510835496281</v>
      </c>
      <c r="E46" s="42">
        <v>0.71374908188743902</v>
      </c>
      <c r="F46" s="42">
        <v>0.31262143381639751</v>
      </c>
      <c r="G46" s="42">
        <v>0.33296445256691692</v>
      </c>
      <c r="H46" s="42">
        <v>0.89908317958127804</v>
      </c>
      <c r="I46" s="42">
        <v>0.81240438845818352</v>
      </c>
      <c r="J46" s="42">
        <v>1.1468710533980591</v>
      </c>
      <c r="K46" s="43">
        <v>0.4224939133496341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0.31262143381639751</v>
      </c>
      <c r="W46" s="16">
        <f t="shared" si="4"/>
        <v>2.0343018750519415E-2</v>
      </c>
    </row>
    <row r="47" spans="1:23" x14ac:dyDescent="0.25">
      <c r="A47" s="12" t="b">
        <v>1</v>
      </c>
      <c r="B47" s="44">
        <v>1.0276159994763101</v>
      </c>
      <c r="C47" s="45">
        <v>0.9148244298681586</v>
      </c>
      <c r="D47" s="45">
        <v>0.90535105544057204</v>
      </c>
      <c r="E47" s="45">
        <v>0.72897005580160956</v>
      </c>
      <c r="F47" s="45">
        <v>0.20448023689171999</v>
      </c>
      <c r="G47" s="45">
        <v>0.41822868815286718</v>
      </c>
      <c r="H47" s="45">
        <v>0.98929288709366481</v>
      </c>
      <c r="I47" s="45">
        <v>0.79474195716796558</v>
      </c>
      <c r="J47" s="45">
        <v>1.2497730125535627</v>
      </c>
      <c r="K47" s="46">
        <v>0.43251593710195912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0.20448023689171999</v>
      </c>
      <c r="W47" s="18">
        <f t="shared" si="4"/>
        <v>0.21374845126114719</v>
      </c>
    </row>
    <row r="48" spans="1:23" x14ac:dyDescent="0.25">
      <c r="A48" s="12" t="b">
        <v>1</v>
      </c>
      <c r="B48" s="44">
        <v>0.8741828916356057</v>
      </c>
      <c r="C48" s="45">
        <v>0.78740047789137868</v>
      </c>
      <c r="D48" s="45">
        <v>0.8490818089191432</v>
      </c>
      <c r="E48" s="45">
        <v>0.68628294551636104</v>
      </c>
      <c r="F48" s="45">
        <v>0.21084863836733816</v>
      </c>
      <c r="G48" s="45">
        <v>0.34658066411183275</v>
      </c>
      <c r="H48" s="45">
        <v>0.83803790355193952</v>
      </c>
      <c r="I48" s="45">
        <v>0.74807161681816514</v>
      </c>
      <c r="J48" s="45">
        <v>1.1122793599343956</v>
      </c>
      <c r="K48" s="46">
        <v>0.31888948753050039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0.21084863836733816</v>
      </c>
      <c r="W48" s="18">
        <f t="shared" si="4"/>
        <v>0.10804084916316223</v>
      </c>
    </row>
    <row r="49" spans="1:23" x14ac:dyDescent="0.25">
      <c r="A49" s="12" t="b">
        <v>1</v>
      </c>
      <c r="B49" s="44">
        <v>0.95796496612872784</v>
      </c>
      <c r="C49" s="45">
        <v>0.84283622849069406</v>
      </c>
      <c r="D49" s="45">
        <v>0.94921370194444654</v>
      </c>
      <c r="E49" s="45">
        <v>0.78600075045900475</v>
      </c>
      <c r="F49" s="45">
        <v>0.27832242681174618</v>
      </c>
      <c r="G49" s="45">
        <v>0.40326655511592924</v>
      </c>
      <c r="H49" s="45">
        <v>0.90165356840053645</v>
      </c>
      <c r="I49" s="45">
        <v>0.77999320616005208</v>
      </c>
      <c r="J49" s="45">
        <v>1.1654387346461592</v>
      </c>
      <c r="K49" s="46">
        <v>0.41113658187757984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0.27832242681174618</v>
      </c>
      <c r="W49" s="18">
        <f t="shared" si="4"/>
        <v>0.12494412830418306</v>
      </c>
    </row>
    <row r="50" spans="1:23" x14ac:dyDescent="0.25">
      <c r="A50" s="12" t="b">
        <v>1</v>
      </c>
      <c r="B50" s="44">
        <v>0.88276140301377415</v>
      </c>
      <c r="C50" s="45">
        <v>0.80572788231608117</v>
      </c>
      <c r="D50" s="45">
        <v>0.92953103829241757</v>
      </c>
      <c r="E50" s="45">
        <v>0.76362522734102534</v>
      </c>
      <c r="F50" s="45">
        <v>0.2638132830677804</v>
      </c>
      <c r="G50" s="45">
        <v>0.36488030699920476</v>
      </c>
      <c r="H50" s="45">
        <v>0.84037584468312476</v>
      </c>
      <c r="I50" s="45">
        <v>0.71985931211603782</v>
      </c>
      <c r="J50" s="45">
        <v>1.1259283369139843</v>
      </c>
      <c r="K50" s="46">
        <v>0.37431077493497827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0.2638132830677804</v>
      </c>
      <c r="W50" s="18">
        <f t="shared" si="4"/>
        <v>0.10106702393142436</v>
      </c>
    </row>
    <row r="51" spans="1:23" x14ac:dyDescent="0.25">
      <c r="A51" s="12" t="b">
        <v>1</v>
      </c>
      <c r="B51" s="44">
        <v>1.0749438514411334</v>
      </c>
      <c r="C51" s="45">
        <v>0.99572009851596788</v>
      </c>
      <c r="D51" s="45">
        <v>0.92294040036638436</v>
      </c>
      <c r="E51" s="45">
        <v>0.73663936027433652</v>
      </c>
      <c r="F51" s="45">
        <v>0.16305946012344183</v>
      </c>
      <c r="G51" s="45">
        <v>0.41938070083156653</v>
      </c>
      <c r="H51" s="45">
        <v>1.0209085041987744</v>
      </c>
      <c r="I51" s="45">
        <v>0.74434435154453304</v>
      </c>
      <c r="J51" s="45">
        <v>1.2850379914236236</v>
      </c>
      <c r="K51" s="46">
        <v>0.4374398817312507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0.16305946012344183</v>
      </c>
      <c r="W51" s="18">
        <f t="shared" si="4"/>
        <v>0.25632124070812468</v>
      </c>
    </row>
    <row r="52" spans="1:23" x14ac:dyDescent="0.25">
      <c r="A52" s="12" t="b">
        <v>1</v>
      </c>
      <c r="B52" s="44">
        <v>0.90691546813153723</v>
      </c>
      <c r="C52" s="45">
        <v>0.84781427406304766</v>
      </c>
      <c r="D52" s="45">
        <v>0.88700443303752563</v>
      </c>
      <c r="E52" s="45">
        <v>0.73288917771794992</v>
      </c>
      <c r="F52" s="45">
        <v>0.21864547090810402</v>
      </c>
      <c r="G52" s="45">
        <v>0.31220621457513326</v>
      </c>
      <c r="H52" s="45">
        <v>0.92351259949159148</v>
      </c>
      <c r="I52" s="45">
        <v>0.68481338671489511</v>
      </c>
      <c r="J52" s="45">
        <v>1.1777309065074568</v>
      </c>
      <c r="K52" s="46">
        <v>0.32127617976476908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0.21864547090810402</v>
      </c>
      <c r="W52" s="18">
        <f t="shared" si="4"/>
        <v>9.3560743667029239E-2</v>
      </c>
    </row>
    <row r="53" spans="1:23" x14ac:dyDescent="0.25">
      <c r="A53" s="12" t="b">
        <v>1</v>
      </c>
      <c r="B53" s="44">
        <v>0.8443216388622361</v>
      </c>
      <c r="C53" s="45">
        <v>0.76920179803721889</v>
      </c>
      <c r="D53" s="45">
        <v>0.83630426288940529</v>
      </c>
      <c r="E53" s="45">
        <v>0.68356008099694365</v>
      </c>
      <c r="F53" s="45">
        <v>0.29293770528341517</v>
      </c>
      <c r="G53" s="45">
        <v>0.30155419213016077</v>
      </c>
      <c r="H53" s="45">
        <v>0.81022305263591199</v>
      </c>
      <c r="I53" s="45">
        <v>0.69768503731172449</v>
      </c>
      <c r="J53" s="45">
        <v>1.0641558190936065</v>
      </c>
      <c r="K53" s="46">
        <v>0.28030511012434883</v>
      </c>
      <c r="M53" s="18" t="str">
        <f t="shared" si="0"/>
        <v>ANTONIA</v>
      </c>
      <c r="N53" s="17" t="b">
        <f t="shared" si="1"/>
        <v>0</v>
      </c>
      <c r="U53" s="18" t="str">
        <f t="shared" si="2"/>
        <v>ANTONIA</v>
      </c>
      <c r="V53" s="18">
        <f t="shared" si="3"/>
        <v>0.28030511012434883</v>
      </c>
      <c r="W53" s="18">
        <f t="shared" si="4"/>
        <v>1.263259515906634E-2</v>
      </c>
    </row>
    <row r="54" spans="1:23" ht="15.75" thickBot="1" x14ac:dyDescent="0.3">
      <c r="A54" s="12" t="b">
        <v>1</v>
      </c>
      <c r="B54" s="44">
        <v>0.93147848551275758</v>
      </c>
      <c r="C54" s="45">
        <v>0.86257756785350637</v>
      </c>
      <c r="D54" s="45">
        <v>0.88036604633063786</v>
      </c>
      <c r="E54" s="45">
        <v>0.70858703463196937</v>
      </c>
      <c r="F54" s="45">
        <v>0.14994119529101141</v>
      </c>
      <c r="G54" s="45">
        <v>0.40926458072746447</v>
      </c>
      <c r="H54" s="45">
        <v>0.91051568947703365</v>
      </c>
      <c r="I54" s="45">
        <v>0.76308935649934173</v>
      </c>
      <c r="J54" s="45">
        <v>1.1877898431161551</v>
      </c>
      <c r="K54" s="46">
        <v>0.35831725584926966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0.14994119529101141</v>
      </c>
      <c r="W54" s="18">
        <f t="shared" si="4"/>
        <v>0.20837606055825825</v>
      </c>
    </row>
    <row r="55" spans="1:23" ht="15.75" thickBot="1" x14ac:dyDescent="0.3">
      <c r="A55" s="13" t="b">
        <v>1</v>
      </c>
      <c r="B55" s="47">
        <v>0.84677113959307759</v>
      </c>
      <c r="C55" s="48">
        <v>0.77355228036011126</v>
      </c>
      <c r="D55" s="48">
        <v>0.81356203680535522</v>
      </c>
      <c r="E55" s="48">
        <v>0.6699192036750502</v>
      </c>
      <c r="F55" s="48">
        <v>0.29792304363020872</v>
      </c>
      <c r="G55" s="48">
        <v>0.3902243722820255</v>
      </c>
      <c r="H55" s="48">
        <v>0.81824496445995409</v>
      </c>
      <c r="I55" s="48">
        <v>0.76294640599170649</v>
      </c>
      <c r="J55" s="48">
        <v>1.0500788341533476</v>
      </c>
      <c r="K55" s="49">
        <v>0.28830933923372237</v>
      </c>
      <c r="M55" s="19" t="str">
        <f t="shared" si="0"/>
        <v>ANTONIA</v>
      </c>
      <c r="N55" s="21" t="b">
        <f t="shared" si="1"/>
        <v>0</v>
      </c>
      <c r="O55" s="30">
        <f>COUNTIF($N46:$N55,TRUE)/(10 - COUNTIF($N46:$N55,"#N/A"))</f>
        <v>0.8</v>
      </c>
      <c r="U55" s="19" t="str">
        <f t="shared" si="2"/>
        <v>ANTONIA</v>
      </c>
      <c r="V55" s="19">
        <f t="shared" si="3"/>
        <v>0.28830933923372237</v>
      </c>
      <c r="W55" s="19">
        <f t="shared" si="4"/>
        <v>9.6137043964863445E-3</v>
      </c>
    </row>
    <row r="56" spans="1:23" x14ac:dyDescent="0.25">
      <c r="A56" s="11" t="s">
        <v>66</v>
      </c>
      <c r="B56" s="41">
        <v>0.98818468398743542</v>
      </c>
      <c r="C56" s="42">
        <v>0.89777120539355493</v>
      </c>
      <c r="D56" s="42">
        <v>0.74390422190884398</v>
      </c>
      <c r="E56" s="42">
        <v>0.64268540430897791</v>
      </c>
      <c r="F56" s="42">
        <v>0.584585982090152</v>
      </c>
      <c r="G56" s="42">
        <v>0.34297159886661166</v>
      </c>
      <c r="H56" s="42">
        <v>1.0175307385066574</v>
      </c>
      <c r="I56" s="42">
        <v>0.79624573515473995</v>
      </c>
      <c r="J56" s="42">
        <v>1.1816070559706535</v>
      </c>
      <c r="K56" s="43">
        <v>0.54330651602990598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0.34297159886661166</v>
      </c>
      <c r="W56" s="16">
        <f t="shared" si="4"/>
        <v>0.20033491716329432</v>
      </c>
    </row>
    <row r="57" spans="1:23" x14ac:dyDescent="0.25">
      <c r="A57" s="12" t="s">
        <v>66</v>
      </c>
      <c r="B57" s="44">
        <v>0.9516485451860982</v>
      </c>
      <c r="C57" s="45">
        <v>0.88400789780258493</v>
      </c>
      <c r="D57" s="45">
        <v>0.75159654431408762</v>
      </c>
      <c r="E57" s="45">
        <v>0.62719992324568508</v>
      </c>
      <c r="F57" s="45">
        <v>0.5126292141609553</v>
      </c>
      <c r="G57" s="45">
        <v>0.23331495774933228</v>
      </c>
      <c r="H57" s="45">
        <v>0.96372297107019256</v>
      </c>
      <c r="I57" s="45">
        <v>0.7012533673836463</v>
      </c>
      <c r="J57" s="45">
        <v>1.1322395370682954</v>
      </c>
      <c r="K57" s="46">
        <v>0.47190193718764989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0.23331495774933228</v>
      </c>
      <c r="W57" s="18">
        <f t="shared" si="4"/>
        <v>0.23858697943831761</v>
      </c>
    </row>
    <row r="58" spans="1:23" x14ac:dyDescent="0.25">
      <c r="A58" s="12" t="s">
        <v>66</v>
      </c>
      <c r="B58" s="44">
        <v>0.95384494631889238</v>
      </c>
      <c r="C58" s="45">
        <v>0.88309205058793327</v>
      </c>
      <c r="D58" s="45">
        <v>0.72610659163213542</v>
      </c>
      <c r="E58" s="45">
        <v>0.60344767288853551</v>
      </c>
      <c r="F58" s="45">
        <v>0.46663658147387127</v>
      </c>
      <c r="G58" s="45">
        <v>0.26311469565196877</v>
      </c>
      <c r="H58" s="45">
        <v>0.98063272704406679</v>
      </c>
      <c r="I58" s="45">
        <v>0.73118989907380882</v>
      </c>
      <c r="J58" s="45">
        <v>1.174214209819002</v>
      </c>
      <c r="K58" s="46">
        <v>0.44528207587081753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0.26311469565196877</v>
      </c>
      <c r="W58" s="18">
        <f t="shared" si="4"/>
        <v>0.18216738021884876</v>
      </c>
    </row>
    <row r="59" spans="1:23" x14ac:dyDescent="0.25">
      <c r="A59" s="12" t="s">
        <v>66</v>
      </c>
      <c r="B59" s="44">
        <v>0.99818614835567965</v>
      </c>
      <c r="C59" s="45">
        <v>0.91219390560668323</v>
      </c>
      <c r="D59" s="45">
        <v>0.7967739068042391</v>
      </c>
      <c r="E59" s="45">
        <v>0.66711089499928733</v>
      </c>
      <c r="F59" s="45">
        <v>0.48355920453058526</v>
      </c>
      <c r="G59" s="45">
        <v>0.28550093738021248</v>
      </c>
      <c r="H59" s="45">
        <v>1.0148048134016066</v>
      </c>
      <c r="I59" s="45">
        <v>0.73544844360824979</v>
      </c>
      <c r="J59" s="45">
        <v>1.2331340384327782</v>
      </c>
      <c r="K59" s="46">
        <v>0.5038670666290348</v>
      </c>
      <c r="M59" s="18" t="str">
        <f t="shared" si="0"/>
        <v>TRUMPET</v>
      </c>
      <c r="N59" s="17" t="b">
        <f t="shared" si="1"/>
        <v>1</v>
      </c>
      <c r="U59" s="18" t="str">
        <f t="shared" si="2"/>
        <v>TRUMPET</v>
      </c>
      <c r="V59" s="18">
        <f t="shared" si="3"/>
        <v>0.28550093738021248</v>
      </c>
      <c r="W59" s="18">
        <f t="shared" si="4"/>
        <v>0.19805826715037278</v>
      </c>
    </row>
    <row r="60" spans="1:23" x14ac:dyDescent="0.25">
      <c r="A60" s="12" t="s">
        <v>66</v>
      </c>
      <c r="B60" s="44">
        <v>0.98619119741652062</v>
      </c>
      <c r="C60" s="45">
        <v>0.89574328452029428</v>
      </c>
      <c r="D60" s="45">
        <v>0.75050181985067954</v>
      </c>
      <c r="E60" s="45">
        <v>0.62244672417474534</v>
      </c>
      <c r="F60" s="45">
        <v>0.46415607555936361</v>
      </c>
      <c r="G60" s="45">
        <v>0.25980892136031158</v>
      </c>
      <c r="H60" s="45">
        <v>0.99874651181506546</v>
      </c>
      <c r="I60" s="45">
        <v>0.75091692952162648</v>
      </c>
      <c r="J60" s="45">
        <v>1.1934619520564089</v>
      </c>
      <c r="K60" s="46">
        <v>0.4747778249720972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0.25980892136031158</v>
      </c>
      <c r="W60" s="18">
        <f t="shared" si="4"/>
        <v>0.20434715419905203</v>
      </c>
    </row>
    <row r="61" spans="1:23" x14ac:dyDescent="0.25">
      <c r="A61" s="12" t="s">
        <v>66</v>
      </c>
      <c r="B61" s="44">
        <v>0.92890769564915421</v>
      </c>
      <c r="C61" s="45">
        <v>0.87291931068946127</v>
      </c>
      <c r="D61" s="45">
        <v>0.78002273254510601</v>
      </c>
      <c r="E61" s="45">
        <v>0.64810612111103272</v>
      </c>
      <c r="F61" s="45">
        <v>0.47015966075174948</v>
      </c>
      <c r="G61" s="45">
        <v>0.29624593685040224</v>
      </c>
      <c r="H61" s="45">
        <v>0.95836604336806031</v>
      </c>
      <c r="I61" s="45">
        <v>0.72845343647272087</v>
      </c>
      <c r="J61" s="45">
        <v>1.1985290039604668</v>
      </c>
      <c r="K61" s="46">
        <v>0.49103660011092598</v>
      </c>
      <c r="M61" s="18" t="str">
        <f t="shared" si="0"/>
        <v>TRUMPET</v>
      </c>
      <c r="N61" s="17" t="b">
        <f t="shared" si="1"/>
        <v>1</v>
      </c>
      <c r="U61" s="18" t="str">
        <f t="shared" si="2"/>
        <v>TRUMPET</v>
      </c>
      <c r="V61" s="18">
        <f t="shared" si="3"/>
        <v>0.29624593685040224</v>
      </c>
      <c r="W61" s="18">
        <f t="shared" si="4"/>
        <v>0.17391372390134724</v>
      </c>
    </row>
    <row r="62" spans="1:23" x14ac:dyDescent="0.25">
      <c r="A62" s="12" t="s">
        <v>66</v>
      </c>
      <c r="B62" s="44">
        <v>1.0475723406297728</v>
      </c>
      <c r="C62" s="45">
        <v>0.97115486387348582</v>
      </c>
      <c r="D62" s="45">
        <v>0.77713601605624838</v>
      </c>
      <c r="E62" s="45">
        <v>0.66623528457715586</v>
      </c>
      <c r="F62" s="45">
        <v>0.50395902206317766</v>
      </c>
      <c r="G62" s="45">
        <v>0.36029917908614117</v>
      </c>
      <c r="H62" s="45">
        <v>1.0702002411401492</v>
      </c>
      <c r="I62" s="45">
        <v>0.79866087504251004</v>
      </c>
      <c r="J62" s="45">
        <v>1.2574884199610341</v>
      </c>
      <c r="K62" s="46">
        <v>0.53569940320310272</v>
      </c>
      <c r="M62" s="18" t="str">
        <f t="shared" si="0"/>
        <v>TRUMPET</v>
      </c>
      <c r="N62" s="17" t="b">
        <f t="shared" si="1"/>
        <v>1</v>
      </c>
      <c r="U62" s="18" t="str">
        <f t="shared" si="2"/>
        <v>TRUMPET</v>
      </c>
      <c r="V62" s="18">
        <f t="shared" si="3"/>
        <v>0.36029917908614117</v>
      </c>
      <c r="W62" s="18">
        <f t="shared" si="4"/>
        <v>0.14365984297703649</v>
      </c>
    </row>
    <row r="63" spans="1:23" x14ac:dyDescent="0.25">
      <c r="A63" s="12" t="s">
        <v>66</v>
      </c>
      <c r="B63" s="44">
        <v>0.8510524022572894</v>
      </c>
      <c r="C63" s="45">
        <v>0.80330573701857766</v>
      </c>
      <c r="D63" s="45">
        <v>0.7362367381770295</v>
      </c>
      <c r="E63" s="45">
        <v>0.61158968269417557</v>
      </c>
      <c r="F63" s="45">
        <v>0.48328135178760812</v>
      </c>
      <c r="G63" s="45">
        <v>0.20979079766014327</v>
      </c>
      <c r="H63" s="45">
        <v>0.90266047740385047</v>
      </c>
      <c r="I63" s="45">
        <v>0.66508490760304728</v>
      </c>
      <c r="J63" s="45">
        <v>1.1195260200303492</v>
      </c>
      <c r="K63" s="46">
        <v>0.39542916184694149</v>
      </c>
      <c r="M63" s="18" t="str">
        <f t="shared" si="0"/>
        <v>TRUMPET</v>
      </c>
      <c r="N63" s="17" t="b">
        <f t="shared" si="1"/>
        <v>1</v>
      </c>
      <c r="U63" s="18" t="str">
        <f t="shared" si="2"/>
        <v>TRUMPET</v>
      </c>
      <c r="V63" s="18">
        <f t="shared" si="3"/>
        <v>0.20979079766014327</v>
      </c>
      <c r="W63" s="18">
        <f t="shared" si="4"/>
        <v>0.18563836418679822</v>
      </c>
    </row>
    <row r="64" spans="1:23" ht="15.75" thickBot="1" x14ac:dyDescent="0.3">
      <c r="A64" s="12" t="s">
        <v>66</v>
      </c>
      <c r="B64" s="44">
        <v>1.0006371545203054</v>
      </c>
      <c r="C64" s="45">
        <v>0.93236287623251402</v>
      </c>
      <c r="D64" s="45">
        <v>0.84464413614467582</v>
      </c>
      <c r="E64" s="45">
        <v>0.68294321956661275</v>
      </c>
      <c r="F64" s="45">
        <v>0.4378456513991702</v>
      </c>
      <c r="G64" s="45">
        <v>0.22141827797398916</v>
      </c>
      <c r="H64" s="45">
        <v>0.99741070890174288</v>
      </c>
      <c r="I64" s="45">
        <v>0.61892953172639187</v>
      </c>
      <c r="J64" s="45">
        <v>1.2197323321719951</v>
      </c>
      <c r="K64" s="46">
        <v>0.46299388018055276</v>
      </c>
      <c r="M64" s="18" t="str">
        <f t="shared" si="0"/>
        <v>TRUMPET</v>
      </c>
      <c r="N64" s="17" t="b">
        <f t="shared" si="1"/>
        <v>1</v>
      </c>
      <c r="U64" s="18" t="str">
        <f t="shared" si="2"/>
        <v>TRUMPET</v>
      </c>
      <c r="V64" s="18">
        <f t="shared" si="3"/>
        <v>0.22141827797398916</v>
      </c>
      <c r="W64" s="18">
        <f t="shared" si="4"/>
        <v>0.21642737342518104</v>
      </c>
    </row>
    <row r="65" spans="1:23" ht="15.75" thickBot="1" x14ac:dyDescent="0.3">
      <c r="A65" s="13" t="s">
        <v>66</v>
      </c>
      <c r="B65" s="47">
        <v>1.0576671876139077</v>
      </c>
      <c r="C65" s="48">
        <v>1.0289984077137329</v>
      </c>
      <c r="D65" s="48">
        <v>0.84032724793621194</v>
      </c>
      <c r="E65" s="48">
        <v>0.69206742889406314</v>
      </c>
      <c r="F65" s="48">
        <v>0.52564718002652433</v>
      </c>
      <c r="G65" s="48">
        <v>0.34855383399424517</v>
      </c>
      <c r="H65" s="48">
        <v>1.052379440403026</v>
      </c>
      <c r="I65" s="48">
        <v>0.56721800718595383</v>
      </c>
      <c r="J65" s="48">
        <v>1.2121883335527808</v>
      </c>
      <c r="K65" s="49">
        <v>0.44114645068036623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TRUMPET</v>
      </c>
      <c r="V65" s="19">
        <f t="shared" si="3"/>
        <v>0.34855383399424517</v>
      </c>
      <c r="W65" s="19">
        <f t="shared" si="4"/>
        <v>9.2592616686121065E-2</v>
      </c>
    </row>
    <row r="66" spans="1:23" x14ac:dyDescent="0.25">
      <c r="A66" s="11" t="s">
        <v>67</v>
      </c>
      <c r="B66" s="41">
        <v>0.58361109587151661</v>
      </c>
      <c r="C66" s="42">
        <v>0.43188824543218957</v>
      </c>
      <c r="D66" s="42">
        <v>0.88453450636246356</v>
      </c>
      <c r="E66" s="42">
        <v>0.84085505506354197</v>
      </c>
      <c r="F66" s="42">
        <v>1.0727757267381819</v>
      </c>
      <c r="G66" s="42">
        <v>0.90908319365317836</v>
      </c>
      <c r="H66" s="42">
        <v>0.27612085082824306</v>
      </c>
      <c r="I66" s="42">
        <v>1.1882246436402422</v>
      </c>
      <c r="J66" s="42">
        <v>0.34414897010736606</v>
      </c>
      <c r="K66" s="43">
        <v>0.82409353793416995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0.27612085082824306</v>
      </c>
      <c r="W66" s="16">
        <f t="shared" si="4"/>
        <v>6.8028119279123E-2</v>
      </c>
    </row>
    <row r="67" spans="1:23" x14ac:dyDescent="0.25">
      <c r="A67" s="12" t="s">
        <v>67</v>
      </c>
      <c r="B67" s="44">
        <v>0.44698526406330436</v>
      </c>
      <c r="C67" s="45">
        <v>0.38078633178601301</v>
      </c>
      <c r="D67" s="45">
        <v>0.96856187282791395</v>
      </c>
      <c r="E67" s="45">
        <v>0.89659649832806998</v>
      </c>
      <c r="F67" s="45">
        <v>1.0608998576488715</v>
      </c>
      <c r="G67" s="45">
        <v>0.90466462396677483</v>
      </c>
      <c r="H67" s="45">
        <v>9.0771094597661195E-2</v>
      </c>
      <c r="I67" s="45">
        <v>1.1113064270307464</v>
      </c>
      <c r="J67" s="45">
        <v>0.44417442145242036</v>
      </c>
      <c r="K67" s="46">
        <v>0.80646837992439546</v>
      </c>
      <c r="M67" s="18" t="str">
        <f t="shared" si="0"/>
        <v>JASON</v>
      </c>
      <c r="N67" s="17" t="b">
        <f t="shared" si="1"/>
        <v>1</v>
      </c>
      <c r="U67" s="18" t="str">
        <f t="shared" si="2"/>
        <v>JASON</v>
      </c>
      <c r="V67" s="18">
        <f t="shared" si="3"/>
        <v>9.0771094597661195E-2</v>
      </c>
      <c r="W67" s="18">
        <f t="shared" si="4"/>
        <v>0.29001523718835182</v>
      </c>
    </row>
    <row r="68" spans="1:23" x14ac:dyDescent="0.25">
      <c r="A68" s="12" t="s">
        <v>67</v>
      </c>
      <c r="B68" s="44">
        <v>0.52034861219348105</v>
      </c>
      <c r="C68" s="45">
        <v>0.36424306968166092</v>
      </c>
      <c r="D68" s="45">
        <v>0.87182901150524439</v>
      </c>
      <c r="E68" s="45">
        <v>0.79663023004180489</v>
      </c>
      <c r="F68" s="45">
        <v>1.0015373041618516</v>
      </c>
      <c r="G68" s="45">
        <v>0.8550003617737737</v>
      </c>
      <c r="H68" s="45">
        <v>0.17827030102302327</v>
      </c>
      <c r="I68" s="45">
        <v>1.1280160831727362</v>
      </c>
      <c r="J68" s="45">
        <v>0.38474992927914953</v>
      </c>
      <c r="K68" s="46">
        <v>0.76131003901931182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0.17827030102302327</v>
      </c>
      <c r="W68" s="18">
        <f t="shared" si="4"/>
        <v>0.18597276865863765</v>
      </c>
    </row>
    <row r="69" spans="1:23" x14ac:dyDescent="0.25">
      <c r="A69" s="12" t="s">
        <v>67</v>
      </c>
      <c r="B69" s="44">
        <v>0.52397752964124078</v>
      </c>
      <c r="C69" s="45">
        <v>0.39708556100512205</v>
      </c>
      <c r="D69" s="45">
        <v>0.85872507798545028</v>
      </c>
      <c r="E69" s="45">
        <v>0.79069441430770215</v>
      </c>
      <c r="F69" s="45">
        <v>1.0052387103534512</v>
      </c>
      <c r="G69" s="45">
        <v>0.87553420258993153</v>
      </c>
      <c r="H69" s="45">
        <v>0.19145549237235646</v>
      </c>
      <c r="I69" s="45">
        <v>1.1397740179209657</v>
      </c>
      <c r="J69" s="45">
        <v>0.37178667316857245</v>
      </c>
      <c r="K69" s="46">
        <v>0.7570941398633606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0.19145549237235646</v>
      </c>
      <c r="W69" s="18">
        <f t="shared" si="4"/>
        <v>0.18033118079621599</v>
      </c>
    </row>
    <row r="70" spans="1:23" x14ac:dyDescent="0.25">
      <c r="A70" s="12" t="s">
        <v>67</v>
      </c>
      <c r="B70" s="44">
        <v>0.71779449951739549</v>
      </c>
      <c r="C70" s="45">
        <v>0.62505913987814443</v>
      </c>
      <c r="D70" s="45">
        <v>1.0903362950584157</v>
      </c>
      <c r="E70" s="45">
        <v>1.0348229625287209</v>
      </c>
      <c r="F70" s="45">
        <v>1.2307903566582397</v>
      </c>
      <c r="G70" s="45">
        <v>1.1030040926861209</v>
      </c>
      <c r="H70" s="45">
        <v>0.4131747555283794</v>
      </c>
      <c r="I70" s="45">
        <v>1.3242866528842521</v>
      </c>
      <c r="J70" s="45">
        <v>0.34431107777698211</v>
      </c>
      <c r="K70" s="46">
        <v>1.0012506484786416</v>
      </c>
      <c r="M70" s="18" t="str">
        <f t="shared" ref="M70:M105" si="5">INDEX($B$5:$K$5,MATCH(MIN($B70:$K70),$B70:$K70,0))</f>
        <v>DAVE</v>
      </c>
      <c r="N70" s="17" t="b">
        <f t="shared" ref="N70:N105" si="6">$M70 = $A70</f>
        <v>0</v>
      </c>
      <c r="U70" s="18" t="str">
        <f t="shared" ref="U70:U105" si="7">INDEX($B$5:$K$5,MATCH(MIN($B70:$K70),$B70:$K70,0))</f>
        <v>DAVE</v>
      </c>
      <c r="V70" s="18">
        <f t="shared" si="3"/>
        <v>0.34431107777698211</v>
      </c>
      <c r="W70" s="18">
        <f t="shared" si="4"/>
        <v>6.886367775139729E-2</v>
      </c>
    </row>
    <row r="71" spans="1:23" x14ac:dyDescent="0.25">
      <c r="A71" s="12" t="s">
        <v>67</v>
      </c>
      <c r="B71" s="44">
        <v>0.62755132460761098</v>
      </c>
      <c r="C71" s="45">
        <v>0.52675227554578885</v>
      </c>
      <c r="D71" s="45">
        <v>1.0335632849714298</v>
      </c>
      <c r="E71" s="45">
        <v>0.97565662038856404</v>
      </c>
      <c r="F71" s="45">
        <v>1.1995465862624359</v>
      </c>
      <c r="G71" s="45">
        <v>1.0730602591084264</v>
      </c>
      <c r="H71" s="45">
        <v>0.27484731631835818</v>
      </c>
      <c r="I71" s="45">
        <v>1.291772260083446</v>
      </c>
      <c r="J71" s="45">
        <v>0.36870594865100431</v>
      </c>
      <c r="K71" s="46">
        <v>0.95738512702467926</v>
      </c>
      <c r="M71" s="18" t="str">
        <f t="shared" si="5"/>
        <v>JASON</v>
      </c>
      <c r="N71" s="17" t="b">
        <f t="shared" si="6"/>
        <v>1</v>
      </c>
      <c r="U71" s="18" t="str">
        <f t="shared" si="7"/>
        <v>JASON</v>
      </c>
      <c r="V71" s="18">
        <f t="shared" ref="V71:V105" si="8">MIN(B71:K71)</f>
        <v>0.27484731631835818</v>
      </c>
      <c r="W71" s="18">
        <f t="shared" ref="W71:W105" si="9">SMALL(B71:K71,2)-V71</f>
        <v>9.385863233264613E-2</v>
      </c>
    </row>
    <row r="72" spans="1:23" x14ac:dyDescent="0.25">
      <c r="A72" s="12" t="s">
        <v>67</v>
      </c>
      <c r="B72" s="44">
        <v>0.46097477472997228</v>
      </c>
      <c r="C72" s="45">
        <v>0.27417547950162502</v>
      </c>
      <c r="D72" s="45">
        <v>0.8833208020932023</v>
      </c>
      <c r="E72" s="45">
        <v>0.8320732233626188</v>
      </c>
      <c r="F72" s="45">
        <v>1.046022682282219</v>
      </c>
      <c r="G72" s="45">
        <v>0.88935431894096995</v>
      </c>
      <c r="H72" s="45">
        <v>0.21436737103325171</v>
      </c>
      <c r="I72" s="45">
        <v>1.1788533324641464</v>
      </c>
      <c r="J72" s="45">
        <v>0.4096324876596707</v>
      </c>
      <c r="K72" s="46">
        <v>0.80512624816131784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0.21436737103325171</v>
      </c>
      <c r="W72" s="18">
        <f t="shared" si="9"/>
        <v>5.9808108468373311E-2</v>
      </c>
    </row>
    <row r="73" spans="1:23" x14ac:dyDescent="0.25">
      <c r="A73" s="12" t="s">
        <v>67</v>
      </c>
      <c r="B73" s="44">
        <v>0.45239814196286221</v>
      </c>
      <c r="C73" s="45">
        <v>0.35364364947295135</v>
      </c>
      <c r="D73" s="45">
        <v>0.96549273251708789</v>
      </c>
      <c r="E73" s="45">
        <v>0.90884446703409527</v>
      </c>
      <c r="F73" s="45">
        <v>1.0956494725702957</v>
      </c>
      <c r="G73" s="45">
        <v>0.94065921889146298</v>
      </c>
      <c r="H73" s="45">
        <v>0.12992541804438532</v>
      </c>
      <c r="I73" s="45">
        <v>1.1697211221666142</v>
      </c>
      <c r="J73" s="45">
        <v>0.43716775590921009</v>
      </c>
      <c r="K73" s="46">
        <v>0.84049079283368655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0.12992541804438532</v>
      </c>
      <c r="W73" s="18">
        <f t="shared" si="9"/>
        <v>0.22371823142856603</v>
      </c>
    </row>
    <row r="74" spans="1:23" ht="15.75" thickBot="1" x14ac:dyDescent="0.3">
      <c r="A74" s="12" t="s">
        <v>67</v>
      </c>
      <c r="B74" s="44">
        <v>0.44107765979630442</v>
      </c>
      <c r="C74" s="45">
        <v>0.32759470983860156</v>
      </c>
      <c r="D74" s="45">
        <v>0.89168497027455706</v>
      </c>
      <c r="E74" s="45">
        <v>0.83289109974643483</v>
      </c>
      <c r="F74" s="45">
        <v>1.0365410603772682</v>
      </c>
      <c r="G74" s="45">
        <v>0.89579203472814084</v>
      </c>
      <c r="H74" s="45">
        <v>0.14184286470730784</v>
      </c>
      <c r="I74" s="45">
        <v>1.157807145293845</v>
      </c>
      <c r="J74" s="45">
        <v>0.42459987119750547</v>
      </c>
      <c r="K74" s="46">
        <v>0.78852493360321418</v>
      </c>
      <c r="M74" s="18" t="str">
        <f t="shared" si="5"/>
        <v>JASON</v>
      </c>
      <c r="N74" s="17" t="b">
        <f t="shared" si="6"/>
        <v>1</v>
      </c>
      <c r="U74" s="18" t="str">
        <f t="shared" si="7"/>
        <v>JASON</v>
      </c>
      <c r="V74" s="18">
        <f t="shared" si="8"/>
        <v>0.14184286470730784</v>
      </c>
      <c r="W74" s="18">
        <f t="shared" si="9"/>
        <v>0.18575184513129372</v>
      </c>
    </row>
    <row r="75" spans="1:23" ht="15.75" thickBot="1" x14ac:dyDescent="0.3">
      <c r="A75" s="13" t="s">
        <v>67</v>
      </c>
      <c r="B75" s="47">
        <v>0.45886056051774543</v>
      </c>
      <c r="C75" s="48">
        <v>0.33117775937917043</v>
      </c>
      <c r="D75" s="48">
        <v>0.91892654001472696</v>
      </c>
      <c r="E75" s="48">
        <v>0.84829735977224541</v>
      </c>
      <c r="F75" s="48">
        <v>1.0249999675079173</v>
      </c>
      <c r="G75" s="48">
        <v>0.90354355639795014</v>
      </c>
      <c r="H75" s="48">
        <v>0.11673324820861422</v>
      </c>
      <c r="I75" s="48">
        <v>1.1609711796840148</v>
      </c>
      <c r="J75" s="48">
        <v>0.45563726478296585</v>
      </c>
      <c r="K75" s="49">
        <v>0.7920586201820603</v>
      </c>
      <c r="M75" s="19" t="str">
        <f t="shared" si="5"/>
        <v>JASON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JASON</v>
      </c>
      <c r="V75" s="19">
        <f t="shared" si="8"/>
        <v>0.11673324820861422</v>
      </c>
      <c r="W75" s="19">
        <f t="shared" si="9"/>
        <v>0.21444451117055621</v>
      </c>
    </row>
    <row r="76" spans="1:23" x14ac:dyDescent="0.25">
      <c r="A76" s="11" t="s">
        <v>68</v>
      </c>
      <c r="B76" s="41">
        <v>0.85500993956677818</v>
      </c>
      <c r="C76" s="42">
        <v>1.0309501520140567</v>
      </c>
      <c r="D76" s="42">
        <v>1.1587966654148918</v>
      </c>
      <c r="E76" s="42">
        <v>1.0389784528488444</v>
      </c>
      <c r="F76" s="42">
        <v>0.84475566499328081</v>
      </c>
      <c r="G76" s="42">
        <v>0.57966730762393603</v>
      </c>
      <c r="H76" s="42">
        <v>0.99636679934523298</v>
      </c>
      <c r="I76" s="42">
        <v>0.23633470509977253</v>
      </c>
      <c r="J76" s="42">
        <v>1.1886254832806871</v>
      </c>
      <c r="K76" s="43">
        <v>0.65561486356001086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0.23633470509977253</v>
      </c>
      <c r="W76" s="16">
        <f t="shared" si="9"/>
        <v>0.34333260252416353</v>
      </c>
    </row>
    <row r="77" spans="1:23" x14ac:dyDescent="0.25">
      <c r="A77" s="12" t="s">
        <v>68</v>
      </c>
      <c r="B77" s="44">
        <v>0.95908897593073106</v>
      </c>
      <c r="C77" s="45">
        <v>1.1010263773247753</v>
      </c>
      <c r="D77" s="45">
        <v>1.1370699866197034</v>
      </c>
      <c r="E77" s="45">
        <v>1.0162196736690676</v>
      </c>
      <c r="F77" s="45">
        <v>0.78954000373268474</v>
      </c>
      <c r="G77" s="45">
        <v>0.52783701541367889</v>
      </c>
      <c r="H77" s="45">
        <v>1.1054018878487766</v>
      </c>
      <c r="I77" s="45">
        <v>0.17501990803981302</v>
      </c>
      <c r="J77" s="45">
        <v>1.2863383252623253</v>
      </c>
      <c r="K77" s="46">
        <v>0.63488396264481228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0.17501990803981302</v>
      </c>
      <c r="W77" s="18">
        <f t="shared" si="9"/>
        <v>0.35281710737386585</v>
      </c>
    </row>
    <row r="78" spans="1:23" x14ac:dyDescent="0.25">
      <c r="A78" s="12" t="s">
        <v>68</v>
      </c>
      <c r="B78" s="44">
        <v>0.97784928415101591</v>
      </c>
      <c r="C78" s="45">
        <v>1.0843371036808291</v>
      </c>
      <c r="D78" s="45">
        <v>1.0747933207196871</v>
      </c>
      <c r="E78" s="45">
        <v>0.93965616897649207</v>
      </c>
      <c r="F78" s="45">
        <v>0.73901998061094443</v>
      </c>
      <c r="G78" s="45">
        <v>0.51419271770459007</v>
      </c>
      <c r="H78" s="45">
        <v>1.0954049023931436</v>
      </c>
      <c r="I78" s="45">
        <v>0.24585067911945502</v>
      </c>
      <c r="J78" s="45">
        <v>1.2696512803021907</v>
      </c>
      <c r="K78" s="46">
        <v>0.57505171302554126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0.24585067911945502</v>
      </c>
      <c r="W78" s="18">
        <f t="shared" si="9"/>
        <v>0.26834203858513506</v>
      </c>
    </row>
    <row r="79" spans="1:23" x14ac:dyDescent="0.25">
      <c r="A79" s="12" t="s">
        <v>68</v>
      </c>
      <c r="B79" s="44">
        <v>1.0180042731107508</v>
      </c>
      <c r="C79" s="45">
        <v>1.0893660117296979</v>
      </c>
      <c r="D79" s="45">
        <v>1.1531960549837375</v>
      </c>
      <c r="E79" s="45">
        <v>1.0121916526673398</v>
      </c>
      <c r="F79" s="45">
        <v>0.70819338410716692</v>
      </c>
      <c r="G79" s="45">
        <v>0.47419792873849104</v>
      </c>
      <c r="H79" s="45">
        <v>1.1277723575780447</v>
      </c>
      <c r="I79" s="45">
        <v>0.27520531434641443</v>
      </c>
      <c r="J79" s="45">
        <v>1.3354393873573815</v>
      </c>
      <c r="K79" s="46">
        <v>0.61418224701435098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0.27520531434641443</v>
      </c>
      <c r="W79" s="18">
        <f t="shared" si="9"/>
        <v>0.19899261439207661</v>
      </c>
    </row>
    <row r="80" spans="1:23" x14ac:dyDescent="0.25">
      <c r="A80" s="12" t="s">
        <v>68</v>
      </c>
      <c r="B80" s="44">
        <v>1.1352761096065129</v>
      </c>
      <c r="C80" s="45">
        <v>1.2159543129024897</v>
      </c>
      <c r="D80" s="45">
        <v>1.2714062341423917</v>
      </c>
      <c r="E80" s="45">
        <v>1.1218812752776219</v>
      </c>
      <c r="F80" s="45">
        <v>0.79326963726340316</v>
      </c>
      <c r="G80" s="45">
        <v>0.60449351210346636</v>
      </c>
      <c r="H80" s="45">
        <v>1.2330839583981281</v>
      </c>
      <c r="I80" s="45">
        <v>0.26974496895621369</v>
      </c>
      <c r="J80" s="45">
        <v>1.4613847415516947</v>
      </c>
      <c r="K80" s="46">
        <v>0.73104955793866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0.26974496895621369</v>
      </c>
      <c r="W80" s="18">
        <f t="shared" si="9"/>
        <v>0.33474854314725266</v>
      </c>
    </row>
    <row r="81" spans="1:23" x14ac:dyDescent="0.25">
      <c r="A81" s="12" t="s">
        <v>68</v>
      </c>
      <c r="B81" s="44">
        <v>0.93793951396267106</v>
      </c>
      <c r="C81" s="45">
        <v>1.0591160174790668</v>
      </c>
      <c r="D81" s="45">
        <v>1.1464104250831009</v>
      </c>
      <c r="E81" s="45">
        <v>1.0064904970971196</v>
      </c>
      <c r="F81" s="45">
        <v>0.73199996287554259</v>
      </c>
      <c r="G81" s="45">
        <v>0.49841431354516141</v>
      </c>
      <c r="H81" s="45">
        <v>1.0715825216959338</v>
      </c>
      <c r="I81" s="45">
        <v>0.17210036946088178</v>
      </c>
      <c r="J81" s="45">
        <v>1.2890972792975162</v>
      </c>
      <c r="K81" s="46">
        <v>0.60134380141332777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0.17210036946088178</v>
      </c>
      <c r="W81" s="18">
        <f t="shared" si="9"/>
        <v>0.32631394408427961</v>
      </c>
    </row>
    <row r="82" spans="1:23" x14ac:dyDescent="0.25">
      <c r="A82" s="12" t="s">
        <v>68</v>
      </c>
      <c r="B82" s="44">
        <v>0.90682199652283835</v>
      </c>
      <c r="C82" s="45">
        <v>1.0835831609890323</v>
      </c>
      <c r="D82" s="45">
        <v>1.1729876277418174</v>
      </c>
      <c r="E82" s="45">
        <v>1.0509941054354031</v>
      </c>
      <c r="F82" s="45">
        <v>0.80445398760405662</v>
      </c>
      <c r="G82" s="45">
        <v>0.58722311374977354</v>
      </c>
      <c r="H82" s="45">
        <v>1.0674832343504843</v>
      </c>
      <c r="I82" s="45">
        <v>0.18835868339799308</v>
      </c>
      <c r="J82" s="45">
        <v>1.2741663553693812</v>
      </c>
      <c r="K82" s="46">
        <v>0.63338038194865098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0.18835868339799308</v>
      </c>
      <c r="W82" s="18">
        <f t="shared" si="9"/>
        <v>0.39886443035178043</v>
      </c>
    </row>
    <row r="83" spans="1:23" x14ac:dyDescent="0.25">
      <c r="A83" s="12" t="s">
        <v>68</v>
      </c>
      <c r="B83" s="44">
        <v>0.88629809875260468</v>
      </c>
      <c r="C83" s="45">
        <v>1.0375209941470867</v>
      </c>
      <c r="D83" s="45">
        <v>1.1154815652644416</v>
      </c>
      <c r="E83" s="45">
        <v>0.98900247589680768</v>
      </c>
      <c r="F83" s="45">
        <v>0.76370785358876603</v>
      </c>
      <c r="G83" s="45">
        <v>0.51307175498340296</v>
      </c>
      <c r="H83" s="45">
        <v>1.0309686826131095</v>
      </c>
      <c r="I83" s="45">
        <v>0.16988285682012313</v>
      </c>
      <c r="J83" s="45">
        <v>1.2271842298383611</v>
      </c>
      <c r="K83" s="46">
        <v>0.60143415196107886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0.16988285682012313</v>
      </c>
      <c r="W83" s="18">
        <f t="shared" si="9"/>
        <v>0.3431888981632798</v>
      </c>
    </row>
    <row r="84" spans="1:23" ht="15.75" thickBot="1" x14ac:dyDescent="0.3">
      <c r="A84" s="12" t="s">
        <v>68</v>
      </c>
      <c r="B84" s="44">
        <v>1.0028664622564039</v>
      </c>
      <c r="C84" s="45">
        <v>1.1302457111197419</v>
      </c>
      <c r="D84" s="45">
        <v>1.160135150745826</v>
      </c>
      <c r="E84" s="45">
        <v>1.026034582180728</v>
      </c>
      <c r="F84" s="45">
        <v>0.78216795926672089</v>
      </c>
      <c r="G84" s="45">
        <v>0.54330458017441452</v>
      </c>
      <c r="H84" s="45">
        <v>1.1251228715510169</v>
      </c>
      <c r="I84" s="45">
        <v>0.12483072895018227</v>
      </c>
      <c r="J84" s="45">
        <v>1.3224108400364123</v>
      </c>
      <c r="K84" s="46">
        <v>0.64911657489255337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0.12483072895018227</v>
      </c>
      <c r="W84" s="18">
        <f t="shared" si="9"/>
        <v>0.41847385122423225</v>
      </c>
    </row>
    <row r="85" spans="1:23" ht="15.75" thickBot="1" x14ac:dyDescent="0.3">
      <c r="A85" s="13" t="s">
        <v>68</v>
      </c>
      <c r="B85" s="47">
        <v>0.93990641968267419</v>
      </c>
      <c r="C85" s="48">
        <v>1.0523721905389445</v>
      </c>
      <c r="D85" s="48">
        <v>1.1708560856994941</v>
      </c>
      <c r="E85" s="48">
        <v>1.034476734193831</v>
      </c>
      <c r="F85" s="48">
        <v>0.78042393717059111</v>
      </c>
      <c r="G85" s="48">
        <v>0.53132696821665815</v>
      </c>
      <c r="H85" s="48">
        <v>1.0558203312171108</v>
      </c>
      <c r="I85" s="48">
        <v>0.23093850125743187</v>
      </c>
      <c r="J85" s="48">
        <v>1.2871998905827442</v>
      </c>
      <c r="K85" s="49">
        <v>0.64621863739300278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0.23093850125743187</v>
      </c>
      <c r="W85" s="19">
        <f t="shared" si="9"/>
        <v>0.30038846695922627</v>
      </c>
    </row>
    <row r="86" spans="1:23" x14ac:dyDescent="0.25">
      <c r="A86" s="11" t="s">
        <v>69</v>
      </c>
      <c r="B86" s="41">
        <v>0.61192001200352109</v>
      </c>
      <c r="C86" s="42">
        <v>0.63276747968752867</v>
      </c>
      <c r="D86" s="42">
        <v>0.97383610112565622</v>
      </c>
      <c r="E86" s="42">
        <v>0.99511418666318141</v>
      </c>
      <c r="F86" s="42">
        <v>1.2934108737903187</v>
      </c>
      <c r="G86" s="42">
        <v>1.0875275153292026</v>
      </c>
      <c r="H86" s="42">
        <v>0.51085942613106139</v>
      </c>
      <c r="I86" s="42">
        <v>1.3026901549181265</v>
      </c>
      <c r="J86" s="42">
        <v>0.2894158990975999</v>
      </c>
      <c r="K86" s="43">
        <v>0.99206298251107383</v>
      </c>
      <c r="M86" s="16" t="str">
        <f t="shared" si="5"/>
        <v>DAVE</v>
      </c>
      <c r="N86" s="20" t="b">
        <f t="shared" si="6"/>
        <v>1</v>
      </c>
      <c r="U86" s="16" t="str">
        <f t="shared" si="7"/>
        <v>DAVE</v>
      </c>
      <c r="V86" s="16">
        <f t="shared" si="8"/>
        <v>0.2894158990975999</v>
      </c>
      <c r="W86" s="16">
        <f t="shared" si="9"/>
        <v>0.22144352703346148</v>
      </c>
    </row>
    <row r="87" spans="1:23" x14ac:dyDescent="0.25">
      <c r="A87" s="12" t="s">
        <v>69</v>
      </c>
      <c r="B87" s="44">
        <v>0.58381768345699536</v>
      </c>
      <c r="C87" s="45">
        <v>0.54345022722731395</v>
      </c>
      <c r="D87" s="45">
        <v>0.89275123657330591</v>
      </c>
      <c r="E87" s="45">
        <v>0.90137919547180345</v>
      </c>
      <c r="F87" s="45">
        <v>1.212685734362924</v>
      </c>
      <c r="G87" s="45">
        <v>1.0075014428888736</v>
      </c>
      <c r="H87" s="45">
        <v>0.45283592600794886</v>
      </c>
      <c r="I87" s="45">
        <v>1.256633003614444</v>
      </c>
      <c r="J87" s="45">
        <v>0.1952371122853532</v>
      </c>
      <c r="K87" s="46">
        <v>0.91740628059485119</v>
      </c>
      <c r="M87" s="18" t="str">
        <f t="shared" si="5"/>
        <v>DAVE</v>
      </c>
      <c r="N87" s="17" t="b">
        <f t="shared" si="6"/>
        <v>1</v>
      </c>
      <c r="U87" s="18" t="str">
        <f t="shared" si="7"/>
        <v>DAVE</v>
      </c>
      <c r="V87" s="18">
        <f t="shared" si="8"/>
        <v>0.1952371122853532</v>
      </c>
      <c r="W87" s="18">
        <f t="shared" si="9"/>
        <v>0.25759881372259563</v>
      </c>
    </row>
    <row r="88" spans="1:23" x14ac:dyDescent="0.25">
      <c r="A88" s="12" t="s">
        <v>69</v>
      </c>
      <c r="B88" s="44">
        <v>0.50972298630371204</v>
      </c>
      <c r="C88" s="45">
        <v>0.4991547567051996</v>
      </c>
      <c r="D88" s="45">
        <v>0.88932866901122198</v>
      </c>
      <c r="E88" s="45">
        <v>0.89335568595166415</v>
      </c>
      <c r="F88" s="45">
        <v>1.2101658712167047</v>
      </c>
      <c r="G88" s="45">
        <v>1.016774614151174</v>
      </c>
      <c r="H88" s="45">
        <v>0.38919072423869899</v>
      </c>
      <c r="I88" s="45">
        <v>1.2518575174270499</v>
      </c>
      <c r="J88" s="45">
        <v>0.25602177739842202</v>
      </c>
      <c r="K88" s="46">
        <v>0.91100127608026216</v>
      </c>
      <c r="M88" s="18" t="str">
        <f t="shared" si="5"/>
        <v>DAVE</v>
      </c>
      <c r="N88" s="17" t="b">
        <f t="shared" si="6"/>
        <v>1</v>
      </c>
      <c r="U88" s="18" t="str">
        <f t="shared" si="7"/>
        <v>DAVE</v>
      </c>
      <c r="V88" s="18">
        <f t="shared" si="8"/>
        <v>0.25602177739842202</v>
      </c>
      <c r="W88" s="18">
        <f t="shared" si="9"/>
        <v>0.13316894684027697</v>
      </c>
    </row>
    <row r="89" spans="1:23" x14ac:dyDescent="0.25">
      <c r="A89" s="12" t="s">
        <v>69</v>
      </c>
      <c r="B89" s="44">
        <v>0.52517184648720416</v>
      </c>
      <c r="C89" s="45">
        <v>0.55552776545269456</v>
      </c>
      <c r="D89" s="45">
        <v>0.96293132207796794</v>
      </c>
      <c r="E89" s="45">
        <v>0.96988106851561939</v>
      </c>
      <c r="F89" s="45">
        <v>1.2807559944050864</v>
      </c>
      <c r="G89" s="45">
        <v>1.0788936141839645</v>
      </c>
      <c r="H89" s="45">
        <v>0.43511422383131304</v>
      </c>
      <c r="I89" s="45">
        <v>1.2842947629310624</v>
      </c>
      <c r="J89" s="45">
        <v>0.24725408459180587</v>
      </c>
      <c r="K89" s="46">
        <v>0.97683685043210133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0.24725408459180587</v>
      </c>
      <c r="W89" s="18">
        <f t="shared" si="9"/>
        <v>0.18786013923950717</v>
      </c>
    </row>
    <row r="90" spans="1:23" x14ac:dyDescent="0.25">
      <c r="A90" s="12" t="s">
        <v>69</v>
      </c>
      <c r="B90" s="44">
        <v>0.49755911353847954</v>
      </c>
      <c r="C90" s="45">
        <v>0.41876927167626304</v>
      </c>
      <c r="D90" s="45">
        <v>0.88424068782163523</v>
      </c>
      <c r="E90" s="45">
        <v>0.86330242952734604</v>
      </c>
      <c r="F90" s="45">
        <v>1.0987687252644387</v>
      </c>
      <c r="G90" s="45">
        <v>0.868845015630894</v>
      </c>
      <c r="H90" s="45">
        <v>0.36679753949474114</v>
      </c>
      <c r="I90" s="45">
        <v>1.1303361047964993</v>
      </c>
      <c r="J90" s="45">
        <v>0.37461869897971123</v>
      </c>
      <c r="K90" s="46">
        <v>0.81048416046399419</v>
      </c>
      <c r="M90" s="18" t="str">
        <f t="shared" si="5"/>
        <v>JASON</v>
      </c>
      <c r="N90" s="17" t="b">
        <f t="shared" si="6"/>
        <v>0</v>
      </c>
      <c r="U90" s="18" t="str">
        <f t="shared" si="7"/>
        <v>JASON</v>
      </c>
      <c r="V90" s="18">
        <f t="shared" si="8"/>
        <v>0.36679753949474114</v>
      </c>
      <c r="W90" s="18">
        <f t="shared" si="9"/>
        <v>7.8211594849700861E-3</v>
      </c>
    </row>
    <row r="91" spans="1:23" x14ac:dyDescent="0.25">
      <c r="A91" s="12" t="s">
        <v>69</v>
      </c>
      <c r="B91" s="44">
        <v>0.4489320064701553</v>
      </c>
      <c r="C91" s="45">
        <v>0.44781213729738217</v>
      </c>
      <c r="D91" s="45">
        <v>0.86597095015978642</v>
      </c>
      <c r="E91" s="45">
        <v>0.85903790851265915</v>
      </c>
      <c r="F91" s="45">
        <v>1.1426121468939301</v>
      </c>
      <c r="G91" s="45">
        <v>0.95530715110816589</v>
      </c>
      <c r="H91" s="45">
        <v>0.32918361839716642</v>
      </c>
      <c r="I91" s="45">
        <v>1.1909711494871298</v>
      </c>
      <c r="J91" s="45">
        <v>0.32204238439819732</v>
      </c>
      <c r="K91" s="46">
        <v>0.84746846506014017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0.32204238439819732</v>
      </c>
      <c r="W91" s="18">
        <f t="shared" si="9"/>
        <v>7.1412339989690987E-3</v>
      </c>
    </row>
    <row r="92" spans="1:23" x14ac:dyDescent="0.25">
      <c r="A92" s="12" t="s">
        <v>69</v>
      </c>
      <c r="B92" s="44">
        <v>0.53861116255510622</v>
      </c>
      <c r="C92" s="45">
        <v>0.44324160193105483</v>
      </c>
      <c r="D92" s="45">
        <v>0.88698711269239583</v>
      </c>
      <c r="E92" s="45">
        <v>0.87464522924913102</v>
      </c>
      <c r="F92" s="45">
        <v>1.1234275202638011</v>
      </c>
      <c r="G92" s="45">
        <v>0.89909450188614493</v>
      </c>
      <c r="H92" s="45">
        <v>0.40376239146493886</v>
      </c>
      <c r="I92" s="45">
        <v>1.1777563810823437</v>
      </c>
      <c r="J92" s="45">
        <v>0.32338721892816452</v>
      </c>
      <c r="K92" s="46">
        <v>0.84187262637821669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0.32338721892816452</v>
      </c>
      <c r="W92" s="18">
        <f t="shared" si="9"/>
        <v>8.0375172536774342E-2</v>
      </c>
    </row>
    <row r="93" spans="1:23" x14ac:dyDescent="0.25">
      <c r="A93" s="12" t="s">
        <v>69</v>
      </c>
      <c r="B93" s="44">
        <v>0.64930369464398041</v>
      </c>
      <c r="C93" s="45">
        <v>0.62842050863800314</v>
      </c>
      <c r="D93" s="45">
        <v>0.9560362227547945</v>
      </c>
      <c r="E93" s="45">
        <v>0.95987296741605455</v>
      </c>
      <c r="F93" s="45">
        <v>1.2659186292494322</v>
      </c>
      <c r="G93" s="45">
        <v>1.0699351181776038</v>
      </c>
      <c r="H93" s="45">
        <v>0.48589607139397584</v>
      </c>
      <c r="I93" s="45">
        <v>1.2929974062014198</v>
      </c>
      <c r="J93" s="45">
        <v>0.15055759501843974</v>
      </c>
      <c r="K93" s="46">
        <v>0.97080683132224066</v>
      </c>
      <c r="M93" s="18" t="str">
        <f t="shared" si="5"/>
        <v>DAVE</v>
      </c>
      <c r="N93" s="17" t="b">
        <f t="shared" si="6"/>
        <v>1</v>
      </c>
      <c r="U93" s="18" t="str">
        <f t="shared" si="7"/>
        <v>DAVE</v>
      </c>
      <c r="V93" s="18">
        <f t="shared" si="8"/>
        <v>0.15055759501843974</v>
      </c>
      <c r="W93" s="18">
        <f t="shared" si="9"/>
        <v>0.3353384763755361</v>
      </c>
    </row>
    <row r="94" spans="1:23" ht="15.75" thickBot="1" x14ac:dyDescent="0.3">
      <c r="A94" s="12" t="s">
        <v>69</v>
      </c>
      <c r="B94" s="44">
        <v>0.52752787670846579</v>
      </c>
      <c r="C94" s="45">
        <v>0.47553348214869373</v>
      </c>
      <c r="D94" s="45">
        <v>0.89725530728813618</v>
      </c>
      <c r="E94" s="45">
        <v>0.88620981812657296</v>
      </c>
      <c r="F94" s="45">
        <v>1.1684433304847353</v>
      </c>
      <c r="G94" s="45">
        <v>0.93419311298682395</v>
      </c>
      <c r="H94" s="45">
        <v>0.39990992392534025</v>
      </c>
      <c r="I94" s="45">
        <v>1.1683388737533991</v>
      </c>
      <c r="J94" s="45">
        <v>0.32728776077681515</v>
      </c>
      <c r="K94" s="46">
        <v>0.86674644178400084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0.32728776077681515</v>
      </c>
      <c r="W94" s="18">
        <f t="shared" si="9"/>
        <v>7.2622163148525098E-2</v>
      </c>
    </row>
    <row r="95" spans="1:23" ht="15.75" thickBot="1" x14ac:dyDescent="0.3">
      <c r="A95" s="13" t="s">
        <v>69</v>
      </c>
      <c r="B95" s="47">
        <v>0.48970714047852865</v>
      </c>
      <c r="C95" s="48">
        <v>0.52791379127902605</v>
      </c>
      <c r="D95" s="48">
        <v>0.94333176201775681</v>
      </c>
      <c r="E95" s="48">
        <v>0.9613170573452422</v>
      </c>
      <c r="F95" s="48">
        <v>1.2619347996900148</v>
      </c>
      <c r="G95" s="48">
        <v>1.075467445995544</v>
      </c>
      <c r="H95" s="48">
        <v>0.43221678220883319</v>
      </c>
      <c r="I95" s="48">
        <v>1.2942866013217849</v>
      </c>
      <c r="J95" s="48">
        <v>0.369817821111672</v>
      </c>
      <c r="K95" s="49">
        <v>0.96512109043592975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0.9</v>
      </c>
      <c r="U95" s="19" t="str">
        <f t="shared" si="7"/>
        <v>DAVE</v>
      </c>
      <c r="V95" s="19">
        <f t="shared" si="8"/>
        <v>0.369817821111672</v>
      </c>
      <c r="W95" s="19">
        <f t="shared" si="9"/>
        <v>6.2398961097161199E-2</v>
      </c>
    </row>
    <row r="96" spans="1:23" x14ac:dyDescent="0.25">
      <c r="A96" s="11" t="s">
        <v>70</v>
      </c>
      <c r="B96" s="41">
        <v>0.69013708843447796</v>
      </c>
      <c r="C96" s="42">
        <v>0.65024204108312711</v>
      </c>
      <c r="D96" s="42">
        <v>0.81777901874303272</v>
      </c>
      <c r="E96" s="42">
        <v>0.69264749121826741</v>
      </c>
      <c r="F96" s="42">
        <v>0.50376301050371619</v>
      </c>
      <c r="G96" s="42">
        <v>0.31510834270043597</v>
      </c>
      <c r="H96" s="42">
        <v>0.73382182977812027</v>
      </c>
      <c r="I96" s="42">
        <v>0.6712266215722682</v>
      </c>
      <c r="J96" s="42">
        <v>0.92068543055940033</v>
      </c>
      <c r="K96" s="43">
        <v>0.26086043986790897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0.26086043986790897</v>
      </c>
      <c r="W96" s="16">
        <f t="shared" si="9"/>
        <v>5.4247902832527006E-2</v>
      </c>
    </row>
    <row r="97" spans="1:23" x14ac:dyDescent="0.25">
      <c r="A97" s="12" t="s">
        <v>70</v>
      </c>
      <c r="B97" s="44">
        <v>0.73886623551687547</v>
      </c>
      <c r="C97" s="45">
        <v>0.69477355101845695</v>
      </c>
      <c r="D97" s="45">
        <v>0.78388837094364217</v>
      </c>
      <c r="E97" s="45">
        <v>0.64129169458204949</v>
      </c>
      <c r="F97" s="45">
        <v>0.38357915229548595</v>
      </c>
      <c r="G97" s="45">
        <v>0.24704364217677219</v>
      </c>
      <c r="H97" s="45">
        <v>0.75080974911055931</v>
      </c>
      <c r="I97" s="45">
        <v>0.64824553812467967</v>
      </c>
      <c r="J97" s="45">
        <v>0.97278528168114253</v>
      </c>
      <c r="K97" s="46">
        <v>0.20121573995403741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0.20121573995403741</v>
      </c>
      <c r="W97" s="18">
        <f t="shared" si="9"/>
        <v>4.5827902222734779E-2</v>
      </c>
    </row>
    <row r="98" spans="1:23" x14ac:dyDescent="0.25">
      <c r="A98" s="12" t="s">
        <v>70</v>
      </c>
      <c r="B98" s="44">
        <v>0.62938990640407277</v>
      </c>
      <c r="C98" s="45">
        <v>0.56081368194020143</v>
      </c>
      <c r="D98" s="45">
        <v>0.61276211729891739</v>
      </c>
      <c r="E98" s="45">
        <v>0.51396549543952663</v>
      </c>
      <c r="F98" s="45">
        <v>0.59592232960878511</v>
      </c>
      <c r="G98" s="45">
        <v>0.39826611991545718</v>
      </c>
      <c r="H98" s="45">
        <v>0.62147864605345582</v>
      </c>
      <c r="I98" s="45">
        <v>0.82223490812497912</v>
      </c>
      <c r="J98" s="45">
        <v>0.78459560227359171</v>
      </c>
      <c r="K98" s="46">
        <v>0.35053189541987301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0.35053189541987301</v>
      </c>
      <c r="W98" s="18">
        <f t="shared" si="9"/>
        <v>4.7734224495584177E-2</v>
      </c>
    </row>
    <row r="99" spans="1:23" x14ac:dyDescent="0.25">
      <c r="A99" s="12" t="s">
        <v>70</v>
      </c>
      <c r="B99" s="44">
        <v>0.55082832635090795</v>
      </c>
      <c r="C99" s="45">
        <v>0.45165718867226112</v>
      </c>
      <c r="D99" s="45">
        <v>0.82335164152218088</v>
      </c>
      <c r="E99" s="45">
        <v>0.71770187436065069</v>
      </c>
      <c r="F99" s="45">
        <v>0.70229153571154901</v>
      </c>
      <c r="G99" s="45">
        <v>0.45526384842845347</v>
      </c>
      <c r="H99" s="45">
        <v>0.57844175117630414</v>
      </c>
      <c r="I99" s="45">
        <v>0.81724882021533463</v>
      </c>
      <c r="J99" s="45">
        <v>0.75553043786234775</v>
      </c>
      <c r="K99" s="46">
        <v>0.47125148272322054</v>
      </c>
      <c r="M99" s="18" t="str">
        <f t="shared" si="5"/>
        <v>MISSISSIPPI</v>
      </c>
      <c r="N99" s="17" t="b">
        <f t="shared" si="6"/>
        <v>0</v>
      </c>
      <c r="U99" s="18" t="str">
        <f t="shared" si="7"/>
        <v>MISSISSIPPI</v>
      </c>
      <c r="V99" s="18">
        <f t="shared" si="8"/>
        <v>0.45165718867226112</v>
      </c>
      <c r="W99" s="18">
        <f t="shared" si="9"/>
        <v>3.606659756192343E-3</v>
      </c>
    </row>
    <row r="100" spans="1:23" x14ac:dyDescent="0.25">
      <c r="A100" s="12" t="s">
        <v>70</v>
      </c>
      <c r="B100" s="44">
        <v>0.73142827330024218</v>
      </c>
      <c r="C100" s="45">
        <v>0.67805222912535268</v>
      </c>
      <c r="D100" s="45">
        <v>0.69842726110732567</v>
      </c>
      <c r="E100" s="45">
        <v>0.55995147015695557</v>
      </c>
      <c r="F100" s="45">
        <v>0.39411278817748979</v>
      </c>
      <c r="G100" s="45">
        <v>0.23788761885306256</v>
      </c>
      <c r="H100" s="45">
        <v>0.74599751017101545</v>
      </c>
      <c r="I100" s="45">
        <v>0.68333600883400392</v>
      </c>
      <c r="J100" s="45">
        <v>0.96473120371602961</v>
      </c>
      <c r="K100" s="46">
        <v>0.15939107809513917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0.15939107809513917</v>
      </c>
      <c r="W100" s="18">
        <f t="shared" si="9"/>
        <v>7.8496540757923394E-2</v>
      </c>
    </row>
    <row r="101" spans="1:23" x14ac:dyDescent="0.25">
      <c r="A101" s="12" t="s">
        <v>70</v>
      </c>
      <c r="B101" s="44">
        <v>0.63344309389142817</v>
      </c>
      <c r="C101" s="45">
        <v>0.65537254288010138</v>
      </c>
      <c r="D101" s="45">
        <v>0.69939167952122083</v>
      </c>
      <c r="E101" s="45">
        <v>0.58324968685380152</v>
      </c>
      <c r="F101" s="45">
        <v>0.52310565081252824</v>
      </c>
      <c r="G101" s="45">
        <v>0.34678266192897955</v>
      </c>
      <c r="H101" s="45">
        <v>0.6611113744437489</v>
      </c>
      <c r="I101" s="45">
        <v>0.66343701343788852</v>
      </c>
      <c r="J101" s="45">
        <v>0.8946647329392694</v>
      </c>
      <c r="K101" s="46">
        <v>0.25864099870963714</v>
      </c>
      <c r="M101" s="18" t="str">
        <f t="shared" si="5"/>
        <v>ANTONIA</v>
      </c>
      <c r="N101" s="17" t="b">
        <f t="shared" si="6"/>
        <v>1</v>
      </c>
      <c r="U101" s="18" t="str">
        <f t="shared" si="7"/>
        <v>ANTONIA</v>
      </c>
      <c r="V101" s="18">
        <f t="shared" si="8"/>
        <v>0.25864099870963714</v>
      </c>
      <c r="W101" s="18">
        <f t="shared" si="9"/>
        <v>8.8141663219342414E-2</v>
      </c>
    </row>
    <row r="102" spans="1:23" x14ac:dyDescent="0.25">
      <c r="A102" s="12" t="s">
        <v>70</v>
      </c>
      <c r="B102" s="44">
        <v>0.44715120194449942</v>
      </c>
      <c r="C102" s="45">
        <v>0.43371499531420915</v>
      </c>
      <c r="D102" s="45">
        <v>0.82649630240018079</v>
      </c>
      <c r="E102" s="45">
        <v>0.79919528032515641</v>
      </c>
      <c r="F102" s="45">
        <v>1.0886224432140725</v>
      </c>
      <c r="G102" s="45">
        <v>0.84014892474712821</v>
      </c>
      <c r="H102" s="45">
        <v>0.4155002191818663</v>
      </c>
      <c r="I102" s="45">
        <v>1.0819551435692363</v>
      </c>
      <c r="J102" s="45">
        <v>0.34571920011748369</v>
      </c>
      <c r="K102" s="46">
        <v>0.78029223745248011</v>
      </c>
      <c r="M102" s="18" t="str">
        <f t="shared" si="5"/>
        <v>DAVE</v>
      </c>
      <c r="N102" s="17" t="b">
        <f t="shared" si="6"/>
        <v>0</v>
      </c>
      <c r="U102" s="18" t="str">
        <f t="shared" si="7"/>
        <v>DAVE</v>
      </c>
      <c r="V102" s="18">
        <f t="shared" si="8"/>
        <v>0.34571920011748369</v>
      </c>
      <c r="W102" s="18">
        <f t="shared" si="9"/>
        <v>6.978101906438261E-2</v>
      </c>
    </row>
    <row r="103" spans="1:23" x14ac:dyDescent="0.25">
      <c r="A103" s="12" t="s">
        <v>70</v>
      </c>
      <c r="B103" s="44">
        <v>0.44346050482269</v>
      </c>
      <c r="C103" s="45">
        <v>0.39431294166609737</v>
      </c>
      <c r="D103" s="45">
        <v>0.67767678278658849</v>
      </c>
      <c r="E103" s="45">
        <v>0.61278151289951333</v>
      </c>
      <c r="F103" s="45">
        <v>0.8012948930706596</v>
      </c>
      <c r="G103" s="45">
        <v>0.58597039019443165</v>
      </c>
      <c r="H103" s="45">
        <v>0.47385739769291124</v>
      </c>
      <c r="I103" s="45">
        <v>0.89440555149194112</v>
      </c>
      <c r="J103" s="45">
        <v>0.57858155273728984</v>
      </c>
      <c r="K103" s="46">
        <v>0.47426617181230835</v>
      </c>
      <c r="M103" s="18" t="str">
        <f t="shared" si="5"/>
        <v>MISSISSIPPI</v>
      </c>
      <c r="N103" s="17" t="b">
        <f t="shared" si="6"/>
        <v>0</v>
      </c>
      <c r="U103" s="18" t="str">
        <f t="shared" si="7"/>
        <v>MISSISSIPPI</v>
      </c>
      <c r="V103" s="18">
        <f t="shared" si="8"/>
        <v>0.39431294166609737</v>
      </c>
      <c r="W103" s="18">
        <f t="shared" si="9"/>
        <v>4.9147563156592633E-2</v>
      </c>
    </row>
    <row r="104" spans="1:23" ht="15.75" thickBot="1" x14ac:dyDescent="0.3">
      <c r="A104" s="12" t="s">
        <v>70</v>
      </c>
      <c r="B104" s="44">
        <v>0.78028283697350798</v>
      </c>
      <c r="C104" s="45">
        <v>0.71813531783745277</v>
      </c>
      <c r="D104" s="45">
        <v>0.72213501828987514</v>
      </c>
      <c r="E104" s="45">
        <v>0.607241319279473</v>
      </c>
      <c r="F104" s="45">
        <v>0.4950491147728649</v>
      </c>
      <c r="G104" s="45">
        <v>0.30075703209125654</v>
      </c>
      <c r="H104" s="45">
        <v>0.78087694270588592</v>
      </c>
      <c r="I104" s="45">
        <v>0.71872002286036196</v>
      </c>
      <c r="J104" s="45">
        <v>0.9085858850651326</v>
      </c>
      <c r="K104" s="46">
        <v>0.25946781624384241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0.25946781624384241</v>
      </c>
      <c r="W104" s="18">
        <f t="shared" si="9"/>
        <v>4.1289215847414129E-2</v>
      </c>
    </row>
    <row r="105" spans="1:23" ht="15.75" thickBot="1" x14ac:dyDescent="0.3">
      <c r="A105" s="13" t="s">
        <v>70</v>
      </c>
      <c r="B105" s="47">
        <v>0.55077447378121569</v>
      </c>
      <c r="C105" s="48">
        <v>0.63850755979007345</v>
      </c>
      <c r="D105" s="48">
        <v>0.68819165274352334</v>
      </c>
      <c r="E105" s="48">
        <v>0.61777914664469236</v>
      </c>
      <c r="F105" s="48">
        <v>0.63814977824869701</v>
      </c>
      <c r="G105" s="48">
        <v>0.4894142542258812</v>
      </c>
      <c r="H105" s="48">
        <v>0.63536762575696126</v>
      </c>
      <c r="I105" s="48">
        <v>0.75394465367438013</v>
      </c>
      <c r="J105" s="48">
        <v>0.79899301540978129</v>
      </c>
      <c r="K105" s="49">
        <v>0.34251628440142723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0.7</v>
      </c>
      <c r="U105" s="19" t="str">
        <f t="shared" si="7"/>
        <v>ANTONIA</v>
      </c>
      <c r="V105" s="19">
        <f t="shared" si="8"/>
        <v>0.34251628440142723</v>
      </c>
      <c r="W105" s="19">
        <f t="shared" si="9"/>
        <v>0.14689796982445397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60</v>
      </c>
      <c r="H1" s="65" t="s">
        <v>60</v>
      </c>
      <c r="I1" s="32" t="s">
        <v>2</v>
      </c>
      <c r="J1" s="65" t="s">
        <v>36</v>
      </c>
      <c r="K1" s="66" t="s">
        <v>36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61</v>
      </c>
      <c r="H2" s="67" t="s">
        <v>61</v>
      </c>
      <c r="I2" s="34" t="s">
        <v>24</v>
      </c>
      <c r="J2" s="67" t="s">
        <v>59</v>
      </c>
      <c r="K2" s="68" t="s">
        <v>59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62</v>
      </c>
      <c r="C5" s="1" t="s">
        <v>63</v>
      </c>
      <c r="D5" s="1" t="s">
        <v>64</v>
      </c>
      <c r="E5" s="1" t="s">
        <v>65</v>
      </c>
      <c r="F5" s="1" t="b">
        <v>1</v>
      </c>
      <c r="G5" s="1" t="s">
        <v>66</v>
      </c>
      <c r="H5" s="1" t="s">
        <v>67</v>
      </c>
      <c r="I5" s="1" t="s">
        <v>68</v>
      </c>
      <c r="J5" s="1" t="s">
        <v>69</v>
      </c>
      <c r="K5" s="10" t="s">
        <v>70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62</v>
      </c>
      <c r="B6" s="41">
        <v>2.6724411834224755</v>
      </c>
      <c r="C6" s="42">
        <v>1.4599547163183444</v>
      </c>
      <c r="D6" s="42">
        <v>3.9887826836644429</v>
      </c>
      <c r="E6" s="42">
        <v>4.2412408376345505</v>
      </c>
      <c r="F6" s="42">
        <v>4.0915158734579498</v>
      </c>
      <c r="G6" s="42">
        <v>2.3023401189850627</v>
      </c>
      <c r="H6" s="42">
        <v>3.5160323250412726</v>
      </c>
      <c r="I6" s="42">
        <v>2.6026787987820872</v>
      </c>
      <c r="J6" s="42">
        <v>2.0124906163319491</v>
      </c>
      <c r="K6" s="43">
        <v>3.4611192009287843</v>
      </c>
      <c r="M6" s="16" t="str">
        <f t="shared" ref="M6:M69" si="0">INDEX($B$5:$K$5,MATCH(MIN($B6:$K6),$B6:$K6,0))</f>
        <v>MISSISSIPPI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MISSISSIPPI</v>
      </c>
      <c r="V6" s="16">
        <f>MIN(B6:K6)</f>
        <v>1.4599547163183444</v>
      </c>
      <c r="W6" s="16">
        <f>SMALL(B6:K6,2)-V6</f>
        <v>0.55253590001360475</v>
      </c>
    </row>
    <row r="7" spans="1:23" x14ac:dyDescent="0.25">
      <c r="A7" s="12" t="s">
        <v>62</v>
      </c>
      <c r="B7" s="44">
        <v>2.3072192498748505</v>
      </c>
      <c r="C7" s="45">
        <v>0.8959115955078607</v>
      </c>
      <c r="D7" s="45">
        <v>3.2468534345795308</v>
      </c>
      <c r="E7" s="45">
        <v>2.8977541306550214</v>
      </c>
      <c r="F7" s="45">
        <v>3.1236172957116728</v>
      </c>
      <c r="G7" s="45">
        <v>1.9397219149924012</v>
      </c>
      <c r="H7" s="45">
        <v>2.7182823277057979</v>
      </c>
      <c r="I7" s="45">
        <v>1.7163079815706968</v>
      </c>
      <c r="J7" s="45">
        <v>1.8717203942510161</v>
      </c>
      <c r="K7" s="46">
        <v>2.4232332903892111</v>
      </c>
      <c r="M7" s="18" t="str">
        <f t="shared" si="0"/>
        <v>MISSISSIPPI</v>
      </c>
      <c r="N7" s="17" t="b">
        <f t="shared" si="1"/>
        <v>0</v>
      </c>
      <c r="Q7" s="23" t="s">
        <v>6</v>
      </c>
      <c r="R7" s="26">
        <f>IF(ISERR($O$25)," ",$O$25)</f>
        <v>0.6</v>
      </c>
      <c r="S7" s="17">
        <f>(10 - COUNTIF($N16:$N25,"#N/A"))</f>
        <v>10</v>
      </c>
      <c r="U7" s="18" t="str">
        <f t="shared" si="2"/>
        <v>MISSISSIPPI</v>
      </c>
      <c r="V7" s="18">
        <f t="shared" ref="V7:V70" si="3">MIN(B7:K7)</f>
        <v>0.8959115955078607</v>
      </c>
      <c r="W7" s="18">
        <f t="shared" ref="W7:W70" si="4">SMALL(B7:K7,2)-V7</f>
        <v>0.82039638606283605</v>
      </c>
    </row>
    <row r="8" spans="1:23" x14ac:dyDescent="0.25">
      <c r="A8" s="12" t="s">
        <v>62</v>
      </c>
      <c r="B8" s="44">
        <v>2.6817012421218029</v>
      </c>
      <c r="C8" s="45">
        <v>1.5039112200376774</v>
      </c>
      <c r="D8" s="45">
        <v>3.5957196374281577</v>
      </c>
      <c r="E8" s="45">
        <v>3.3979729409370303</v>
      </c>
      <c r="F8" s="45">
        <v>3.3390266022632948</v>
      </c>
      <c r="G8" s="45">
        <v>2.2372946542458072</v>
      </c>
      <c r="H8" s="45">
        <v>2.3338834029570958</v>
      </c>
      <c r="I8" s="45">
        <v>1.9098201832668371</v>
      </c>
      <c r="J8" s="45">
        <v>2.7755671069890431</v>
      </c>
      <c r="K8" s="46">
        <v>2.8968665149902515</v>
      </c>
      <c r="M8" s="18" t="str">
        <f t="shared" si="0"/>
        <v>MISSISSIPPI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MISSISSIPPI</v>
      </c>
      <c r="V8" s="18">
        <f t="shared" si="3"/>
        <v>1.5039112200376774</v>
      </c>
      <c r="W8" s="18">
        <f t="shared" si="4"/>
        <v>0.4059089632291597</v>
      </c>
    </row>
    <row r="9" spans="1:23" x14ac:dyDescent="0.25">
      <c r="A9" s="12" t="s">
        <v>62</v>
      </c>
      <c r="B9" s="44">
        <v>2.776343221203629</v>
      </c>
      <c r="C9" s="45">
        <v>1.3650569539955926</v>
      </c>
      <c r="D9" s="45">
        <v>3.1607379645055347</v>
      </c>
      <c r="E9" s="45">
        <v>3.5008536511947419</v>
      </c>
      <c r="F9" s="45">
        <v>3.1514927950729739</v>
      </c>
      <c r="G9" s="45">
        <v>1.9758906608301685</v>
      </c>
      <c r="H9" s="45">
        <v>2.3241644510842443</v>
      </c>
      <c r="I9" s="45">
        <v>2.264521818799198</v>
      </c>
      <c r="J9" s="45">
        <v>2.4551162739695265</v>
      </c>
      <c r="K9" s="46">
        <v>2.582052675180591</v>
      </c>
      <c r="M9" s="18" t="str">
        <f t="shared" si="0"/>
        <v>MISSISSIPPI</v>
      </c>
      <c r="N9" s="17" t="b">
        <f t="shared" si="1"/>
        <v>0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MISSISSIPPI</v>
      </c>
      <c r="V9" s="18">
        <f t="shared" si="3"/>
        <v>1.3650569539955926</v>
      </c>
      <c r="W9" s="18">
        <f t="shared" si="4"/>
        <v>0.61083370683457594</v>
      </c>
    </row>
    <row r="10" spans="1:23" x14ac:dyDescent="0.25">
      <c r="A10" s="12" t="s">
        <v>62</v>
      </c>
      <c r="B10" s="44">
        <v>2.1257678306839565</v>
      </c>
      <c r="C10" s="45">
        <v>1.1103917409364594</v>
      </c>
      <c r="D10" s="45">
        <v>2.843911785741172</v>
      </c>
      <c r="E10" s="45">
        <v>2.4965589963821602</v>
      </c>
      <c r="F10" s="45">
        <v>3.0678472027146433</v>
      </c>
      <c r="G10" s="45">
        <v>2.1785233662986183</v>
      </c>
      <c r="H10" s="45">
        <v>2.6958886890788398</v>
      </c>
      <c r="I10" s="45">
        <v>1.7948569861213408</v>
      </c>
      <c r="J10" s="45">
        <v>2.2170849796348167</v>
      </c>
      <c r="K10" s="46">
        <v>2.6488248785682771</v>
      </c>
      <c r="M10" s="18" t="str">
        <f t="shared" si="0"/>
        <v>MISSISSIPPI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10</v>
      </c>
      <c r="U10" s="18" t="str">
        <f t="shared" si="2"/>
        <v>MISSISSIPPI</v>
      </c>
      <c r="V10" s="18">
        <f t="shared" si="3"/>
        <v>1.1103917409364594</v>
      </c>
      <c r="W10" s="18">
        <f t="shared" si="4"/>
        <v>0.68446524518488139</v>
      </c>
    </row>
    <row r="11" spans="1:23" x14ac:dyDescent="0.25">
      <c r="A11" s="12" t="s">
        <v>62</v>
      </c>
      <c r="B11" s="44">
        <v>3.0471951568157847</v>
      </c>
      <c r="C11" s="45">
        <v>1.9379129041372565</v>
      </c>
      <c r="D11" s="45">
        <v>3.6910778848584531</v>
      </c>
      <c r="E11" s="45">
        <v>3.7208195417748682</v>
      </c>
      <c r="F11" s="45">
        <v>3.5417118054693457</v>
      </c>
      <c r="G11" s="45">
        <v>1.9782693587961722</v>
      </c>
      <c r="H11" s="45">
        <v>3.2617991684665091</v>
      </c>
      <c r="I11" s="45">
        <v>2.3257904270790872</v>
      </c>
      <c r="J11" s="45">
        <v>2.4813225657395965</v>
      </c>
      <c r="K11" s="46">
        <v>3.0429435676485919</v>
      </c>
      <c r="M11" s="18" t="str">
        <f t="shared" si="0"/>
        <v>MISSISSIPPI</v>
      </c>
      <c r="N11" s="17" t="b">
        <f t="shared" si="1"/>
        <v>0</v>
      </c>
      <c r="Q11" s="23" t="s">
        <v>11</v>
      </c>
      <c r="R11" s="26">
        <f>IF(ISERR($O$65)," ",$O$65)</f>
        <v>1</v>
      </c>
      <c r="S11" s="17">
        <f>(10 - COUNTIF($N56:$N65,"#N/A"))</f>
        <v>10</v>
      </c>
      <c r="U11" s="18" t="str">
        <f t="shared" si="2"/>
        <v>MISSISSIPPI</v>
      </c>
      <c r="V11" s="18">
        <f t="shared" si="3"/>
        <v>1.9379129041372565</v>
      </c>
      <c r="W11" s="18">
        <f t="shared" si="4"/>
        <v>4.0356454658915686E-2</v>
      </c>
    </row>
    <row r="12" spans="1:23" x14ac:dyDescent="0.25">
      <c r="A12" s="12" t="s">
        <v>62</v>
      </c>
      <c r="B12" s="44">
        <v>2.421431991062422</v>
      </c>
      <c r="C12" s="45">
        <v>1.3698470081775169</v>
      </c>
      <c r="D12" s="45">
        <v>2.9583140186311838</v>
      </c>
      <c r="E12" s="45">
        <v>3.1008415002296932</v>
      </c>
      <c r="F12" s="45">
        <v>3.3054170170906794</v>
      </c>
      <c r="G12" s="45">
        <v>2.158046978575789</v>
      </c>
      <c r="H12" s="45">
        <v>3.1159379406363072</v>
      </c>
      <c r="I12" s="45">
        <v>1.9381626551017406</v>
      </c>
      <c r="J12" s="45">
        <v>2.4629359770950754</v>
      </c>
      <c r="K12" s="46">
        <v>2.9342830533795903</v>
      </c>
      <c r="M12" s="18" t="str">
        <f t="shared" si="0"/>
        <v>MISSISSIPPI</v>
      </c>
      <c r="N12" s="17" t="b">
        <f t="shared" si="1"/>
        <v>0</v>
      </c>
      <c r="Q12" s="23" t="s">
        <v>12</v>
      </c>
      <c r="R12" s="26">
        <f>IF(ISERR($O$75)," ",$O$75)</f>
        <v>0.6</v>
      </c>
      <c r="S12" s="17">
        <f>(10 - COUNTIF($N66:$N75,"#N/A"))</f>
        <v>10</v>
      </c>
      <c r="U12" s="18" t="str">
        <f t="shared" si="2"/>
        <v>MISSISSIPPI</v>
      </c>
      <c r="V12" s="18">
        <f t="shared" si="3"/>
        <v>1.3698470081775169</v>
      </c>
      <c r="W12" s="18">
        <f t="shared" si="4"/>
        <v>0.56831564692422365</v>
      </c>
    </row>
    <row r="13" spans="1:23" x14ac:dyDescent="0.25">
      <c r="A13" s="12" t="s">
        <v>62</v>
      </c>
      <c r="B13" s="44">
        <v>2.4918079334978356</v>
      </c>
      <c r="C13" s="45">
        <v>1.0330541269229399</v>
      </c>
      <c r="D13" s="45">
        <v>3.2176310073980678</v>
      </c>
      <c r="E13" s="45">
        <v>2.6012423502396094</v>
      </c>
      <c r="F13" s="45">
        <v>2.9835825551150199</v>
      </c>
      <c r="G13" s="45">
        <v>2.221833319711318</v>
      </c>
      <c r="H13" s="45">
        <v>2.6074689942175868</v>
      </c>
      <c r="I13" s="45">
        <v>1.7277252896768778</v>
      </c>
      <c r="J13" s="45">
        <v>2.104558570927523</v>
      </c>
      <c r="K13" s="46">
        <v>2.5846057379946048</v>
      </c>
      <c r="M13" s="18" t="str">
        <f t="shared" si="0"/>
        <v>MISSISSIPPI</v>
      </c>
      <c r="N13" s="17" t="b">
        <f t="shared" si="1"/>
        <v>0</v>
      </c>
      <c r="Q13" s="23" t="s">
        <v>13</v>
      </c>
      <c r="R13" s="26">
        <f>IF(ISERR($O$85)," ",$O$85)</f>
        <v>1</v>
      </c>
      <c r="S13" s="17">
        <f>(10 - COUNTIF($N76:$N85,"#N/A"))</f>
        <v>10</v>
      </c>
      <c r="U13" s="18" t="str">
        <f t="shared" si="2"/>
        <v>MISSISSIPPI</v>
      </c>
      <c r="V13" s="18">
        <f t="shared" si="3"/>
        <v>1.0330541269229399</v>
      </c>
      <c r="W13" s="18">
        <f t="shared" si="4"/>
        <v>0.69467116275393792</v>
      </c>
    </row>
    <row r="14" spans="1:23" ht="15.75" thickBot="1" x14ac:dyDescent="0.3">
      <c r="A14" s="12" t="s">
        <v>62</v>
      </c>
      <c r="B14" s="44">
        <v>2.5007840485346096</v>
      </c>
      <c r="C14" s="45">
        <v>0.91859088606332007</v>
      </c>
      <c r="D14" s="45">
        <v>3.1775964477586407</v>
      </c>
      <c r="E14" s="45">
        <v>2.5877289704243061</v>
      </c>
      <c r="F14" s="45">
        <v>2.6490635591169442</v>
      </c>
      <c r="G14" s="45">
        <v>2.2594820664624802</v>
      </c>
      <c r="H14" s="45">
        <v>2.3273306943190306</v>
      </c>
      <c r="I14" s="45">
        <v>1.7486803658713752</v>
      </c>
      <c r="J14" s="45">
        <v>2.1052481928995816</v>
      </c>
      <c r="K14" s="46">
        <v>2.2694256348872406</v>
      </c>
      <c r="M14" s="18" t="str">
        <f t="shared" si="0"/>
        <v>MISSISSIPPI</v>
      </c>
      <c r="N14" s="17" t="b">
        <f t="shared" si="1"/>
        <v>0</v>
      </c>
      <c r="Q14" s="23" t="s">
        <v>14</v>
      </c>
      <c r="R14" s="26">
        <f>IF(ISERR($O$95)," ",$O$95)</f>
        <v>0.6</v>
      </c>
      <c r="S14" s="17">
        <f>(10 - COUNTIF($N86:$N95,"#N/A"))</f>
        <v>10</v>
      </c>
      <c r="U14" s="18" t="str">
        <f t="shared" si="2"/>
        <v>MISSISSIPPI</v>
      </c>
      <c r="V14" s="18">
        <f t="shared" si="3"/>
        <v>0.91859088606332007</v>
      </c>
      <c r="W14" s="18">
        <f t="shared" si="4"/>
        <v>0.83008947980805514</v>
      </c>
    </row>
    <row r="15" spans="1:23" ht="15.75" thickBot="1" x14ac:dyDescent="0.3">
      <c r="A15" s="13" t="s">
        <v>62</v>
      </c>
      <c r="B15" s="47">
        <v>2.5987578684684687</v>
      </c>
      <c r="C15" s="48">
        <v>1.945141912040403</v>
      </c>
      <c r="D15" s="48">
        <v>3.5722405597653353</v>
      </c>
      <c r="E15" s="48">
        <v>3.1134425191537454</v>
      </c>
      <c r="F15" s="48">
        <v>3.6143502657718529</v>
      </c>
      <c r="G15" s="48">
        <v>2.6157283579796755</v>
      </c>
      <c r="H15" s="48">
        <v>2.9749896148450139</v>
      </c>
      <c r="I15" s="48">
        <v>2.1154675338864606</v>
      </c>
      <c r="J15" s="48">
        <v>2.9917730663795927</v>
      </c>
      <c r="K15" s="49">
        <v>3.2550471920242989</v>
      </c>
      <c r="M15" s="19" t="str">
        <f t="shared" si="0"/>
        <v>MISSISSIPPI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0.6</v>
      </c>
      <c r="S15" s="21">
        <f>(10 - COUNTIF($N96:$N105,"#N/A"))</f>
        <v>10</v>
      </c>
      <c r="U15" s="19" t="str">
        <f t="shared" si="2"/>
        <v>MISSISSIPPI</v>
      </c>
      <c r="V15" s="19">
        <f t="shared" si="3"/>
        <v>1.945141912040403</v>
      </c>
      <c r="W15" s="19">
        <f t="shared" si="4"/>
        <v>0.1703256218460576</v>
      </c>
    </row>
    <row r="16" spans="1:23" ht="15.75" thickBot="1" x14ac:dyDescent="0.3">
      <c r="A16" s="11" t="s">
        <v>63</v>
      </c>
      <c r="B16" s="41">
        <v>2.7976726155978686</v>
      </c>
      <c r="C16" s="42">
        <v>0.50896912188794363</v>
      </c>
      <c r="D16" s="42">
        <v>3.0331283407183713</v>
      </c>
      <c r="E16" s="42">
        <v>2.5242533728419541</v>
      </c>
      <c r="F16" s="42">
        <v>3.1196571392554766</v>
      </c>
      <c r="G16" s="42">
        <v>1.909430199188082</v>
      </c>
      <c r="H16" s="42">
        <v>2.1586141833248997</v>
      </c>
      <c r="I16" s="42">
        <v>1.983123004529165</v>
      </c>
      <c r="J16" s="42">
        <v>1.6324213050887093</v>
      </c>
      <c r="K16" s="43">
        <v>2.457631750794449</v>
      </c>
      <c r="M16" s="16" t="str">
        <f t="shared" si="0"/>
        <v>MISSISSIPPI</v>
      </c>
      <c r="N16" s="20" t="b">
        <f t="shared" si="1"/>
        <v>1</v>
      </c>
      <c r="U16" s="16" t="str">
        <f t="shared" si="2"/>
        <v>MISSISSIPPI</v>
      </c>
      <c r="V16" s="16">
        <f t="shared" si="3"/>
        <v>0.50896912188794363</v>
      </c>
      <c r="W16" s="16">
        <f t="shared" si="4"/>
        <v>1.1234521832007656</v>
      </c>
    </row>
    <row r="17" spans="1:23" ht="15.75" thickBot="1" x14ac:dyDescent="0.3">
      <c r="A17" s="12" t="s">
        <v>63</v>
      </c>
      <c r="B17" s="44">
        <v>3.4466692714730787</v>
      </c>
      <c r="C17" s="45">
        <v>1.2386102820134155</v>
      </c>
      <c r="D17" s="45">
        <v>3.6386790999677761</v>
      </c>
      <c r="E17" s="45">
        <v>3.0963468876597071</v>
      </c>
      <c r="F17" s="45">
        <v>3.5904624915645496</v>
      </c>
      <c r="G17" s="45">
        <v>1.9434489337000918</v>
      </c>
      <c r="H17" s="45">
        <v>2.6992237327156685</v>
      </c>
      <c r="I17" s="45">
        <v>2.8834190769244961</v>
      </c>
      <c r="J17" s="45">
        <v>0.85719685737035334</v>
      </c>
      <c r="K17" s="46">
        <v>2.6856598911205252</v>
      </c>
      <c r="M17" s="18" t="str">
        <f t="shared" si="0"/>
        <v>DAVE</v>
      </c>
      <c r="N17" s="17" t="b">
        <f t="shared" si="1"/>
        <v>0</v>
      </c>
      <c r="Q17" s="61" t="s">
        <v>21</v>
      </c>
      <c r="R17" s="126">
        <f>COUNTIF($N6:$N105,TRUE)/(100 - COUNTIF($N6:$N105,"#N/A"))</f>
        <v>0.66</v>
      </c>
      <c r="S17" s="127"/>
      <c r="U17" s="18" t="str">
        <f t="shared" si="2"/>
        <v>DAVE</v>
      </c>
      <c r="V17" s="18">
        <f t="shared" si="3"/>
        <v>0.85719685737035334</v>
      </c>
      <c r="W17" s="18">
        <f t="shared" si="4"/>
        <v>0.38141342464306216</v>
      </c>
    </row>
    <row r="18" spans="1:23" x14ac:dyDescent="0.25">
      <c r="A18" s="12" t="s">
        <v>63</v>
      </c>
      <c r="B18" s="44">
        <v>3.2553510279613604</v>
      </c>
      <c r="C18" s="45">
        <v>1.1228706736645484</v>
      </c>
      <c r="D18" s="45">
        <v>3.1345500540429989</v>
      </c>
      <c r="E18" s="45">
        <v>2.1712700614031841</v>
      </c>
      <c r="F18" s="45">
        <v>3.4832592234666517</v>
      </c>
      <c r="G18" s="45">
        <v>1.9421202756654616</v>
      </c>
      <c r="H18" s="45">
        <v>2.4133043813375501</v>
      </c>
      <c r="I18" s="45">
        <v>1.7012740147789591</v>
      </c>
      <c r="J18" s="45">
        <v>1.6787553547262712</v>
      </c>
      <c r="K18" s="46">
        <v>2.3839991590563829</v>
      </c>
      <c r="M18" s="18" t="str">
        <f t="shared" si="0"/>
        <v>MISSISSIPPI</v>
      </c>
      <c r="N18" s="17" t="b">
        <f t="shared" si="1"/>
        <v>1</v>
      </c>
      <c r="U18" s="18" t="str">
        <f t="shared" si="2"/>
        <v>MISSISSIPPI</v>
      </c>
      <c r="V18" s="18">
        <f t="shared" si="3"/>
        <v>1.1228706736645484</v>
      </c>
      <c r="W18" s="18">
        <f t="shared" si="4"/>
        <v>0.55588468106172284</v>
      </c>
    </row>
    <row r="19" spans="1:23" x14ac:dyDescent="0.25">
      <c r="A19" s="12" t="s">
        <v>63</v>
      </c>
      <c r="B19" s="44">
        <v>2.9687311945205801</v>
      </c>
      <c r="C19" s="45">
        <v>0.88812727308580453</v>
      </c>
      <c r="D19" s="45">
        <v>3.2227728835923592</v>
      </c>
      <c r="E19" s="45">
        <v>2.7026448375268033</v>
      </c>
      <c r="F19" s="45">
        <v>2.9280143500586622</v>
      </c>
      <c r="G19" s="45">
        <v>2.0416394610423758</v>
      </c>
      <c r="H19" s="45">
        <v>2.1017967367081347</v>
      </c>
      <c r="I19" s="45">
        <v>2.4795469797951268</v>
      </c>
      <c r="J19" s="45">
        <v>1.7585472611503328</v>
      </c>
      <c r="K19" s="46">
        <v>2.2238705405944712</v>
      </c>
      <c r="M19" s="18" t="str">
        <f t="shared" si="0"/>
        <v>MISSISSIPPI</v>
      </c>
      <c r="N19" s="17" t="b">
        <f t="shared" si="1"/>
        <v>1</v>
      </c>
      <c r="U19" s="18" t="str">
        <f t="shared" si="2"/>
        <v>MISSISSIPPI</v>
      </c>
      <c r="V19" s="18">
        <f t="shared" si="3"/>
        <v>0.88812727308580453</v>
      </c>
      <c r="W19" s="18">
        <f t="shared" si="4"/>
        <v>0.87041998806452825</v>
      </c>
    </row>
    <row r="20" spans="1:23" x14ac:dyDescent="0.25">
      <c r="A20" s="12" t="s">
        <v>63</v>
      </c>
      <c r="B20" s="44">
        <v>3.9594277488902869</v>
      </c>
      <c r="C20" s="45">
        <v>1.5607580526192302</v>
      </c>
      <c r="D20" s="45">
        <v>3.6793899302274777</v>
      </c>
      <c r="E20" s="45">
        <v>3.4212822737473272</v>
      </c>
      <c r="F20" s="45">
        <v>3.7954498583061564</v>
      </c>
      <c r="G20" s="45">
        <v>2.356680726062212</v>
      </c>
      <c r="H20" s="45">
        <v>2.712884268104117</v>
      </c>
      <c r="I20" s="45">
        <v>3.2198575135504166</v>
      </c>
      <c r="J20" s="45">
        <v>1.4001910430493187</v>
      </c>
      <c r="K20" s="46">
        <v>2.6717654084151174</v>
      </c>
      <c r="M20" s="18" t="str">
        <f t="shared" si="0"/>
        <v>DAVE</v>
      </c>
      <c r="N20" s="17" t="b">
        <f t="shared" si="1"/>
        <v>0</v>
      </c>
      <c r="U20" s="18" t="str">
        <f t="shared" si="2"/>
        <v>DAVE</v>
      </c>
      <c r="V20" s="18">
        <f t="shared" si="3"/>
        <v>1.4001910430493187</v>
      </c>
      <c r="W20" s="18">
        <f t="shared" si="4"/>
        <v>0.16056700956991143</v>
      </c>
    </row>
    <row r="21" spans="1:23" x14ac:dyDescent="0.25">
      <c r="A21" s="12" t="s">
        <v>63</v>
      </c>
      <c r="B21" s="44">
        <v>4.10120650631427</v>
      </c>
      <c r="C21" s="45">
        <v>1.7315725632160768</v>
      </c>
      <c r="D21" s="45">
        <v>3.1504278939311696</v>
      </c>
      <c r="E21" s="45">
        <v>2.4851354660205991</v>
      </c>
      <c r="F21" s="45">
        <v>3.3512139575434854</v>
      </c>
      <c r="G21" s="45">
        <v>2.0281002545873363</v>
      </c>
      <c r="H21" s="45">
        <v>2.6518723094708498</v>
      </c>
      <c r="I21" s="45">
        <v>2.5435282874048242</v>
      </c>
      <c r="J21" s="45">
        <v>0.92301905948713681</v>
      </c>
      <c r="K21" s="46">
        <v>2.3960986103694788</v>
      </c>
      <c r="M21" s="18" t="str">
        <f t="shared" si="0"/>
        <v>DAVE</v>
      </c>
      <c r="N21" s="17" t="b">
        <f t="shared" si="1"/>
        <v>0</v>
      </c>
      <c r="U21" s="18" t="str">
        <f t="shared" si="2"/>
        <v>DAVE</v>
      </c>
      <c r="V21" s="18">
        <f t="shared" si="3"/>
        <v>0.92301905948713681</v>
      </c>
      <c r="W21" s="18">
        <f t="shared" si="4"/>
        <v>0.80855350372893997</v>
      </c>
    </row>
    <row r="22" spans="1:23" x14ac:dyDescent="0.25">
      <c r="A22" s="12" t="s">
        <v>63</v>
      </c>
      <c r="B22" s="44">
        <v>3.6207004457981853</v>
      </c>
      <c r="C22" s="45">
        <v>1.2824349330713465</v>
      </c>
      <c r="D22" s="45">
        <v>3.5755075159415255</v>
      </c>
      <c r="E22" s="45">
        <v>3.025676583001923</v>
      </c>
      <c r="F22" s="45">
        <v>3.4847534614244271</v>
      </c>
      <c r="G22" s="45">
        <v>2.076418174205231</v>
      </c>
      <c r="H22" s="45">
        <v>2.4962822774766895</v>
      </c>
      <c r="I22" s="45">
        <v>3.1329568341279863</v>
      </c>
      <c r="J22" s="45">
        <v>1.1632263727309247</v>
      </c>
      <c r="K22" s="46">
        <v>2.1288123888986696</v>
      </c>
      <c r="M22" s="18" t="str">
        <f t="shared" si="0"/>
        <v>DAVE</v>
      </c>
      <c r="N22" s="17" t="b">
        <f t="shared" si="1"/>
        <v>0</v>
      </c>
      <c r="U22" s="18" t="str">
        <f t="shared" si="2"/>
        <v>DAVE</v>
      </c>
      <c r="V22" s="18">
        <f t="shared" si="3"/>
        <v>1.1632263727309247</v>
      </c>
      <c r="W22" s="18">
        <f t="shared" si="4"/>
        <v>0.11920856034042182</v>
      </c>
    </row>
    <row r="23" spans="1:23" x14ac:dyDescent="0.25">
      <c r="A23" s="12" t="s">
        <v>63</v>
      </c>
      <c r="B23" s="44">
        <v>3.3997333794288593</v>
      </c>
      <c r="C23" s="45">
        <v>0.97575934385003793</v>
      </c>
      <c r="D23" s="45">
        <v>3.1928905111635695</v>
      </c>
      <c r="E23" s="45">
        <v>2.7883556521669006</v>
      </c>
      <c r="F23" s="45">
        <v>3.0722965133760471</v>
      </c>
      <c r="G23" s="45">
        <v>1.9451573753490177</v>
      </c>
      <c r="H23" s="45">
        <v>2.4023549373450135</v>
      </c>
      <c r="I23" s="45">
        <v>2.249130862006592</v>
      </c>
      <c r="J23" s="45">
        <v>1.107841432801528</v>
      </c>
      <c r="K23" s="46">
        <v>2.4392269290210553</v>
      </c>
      <c r="M23" s="18" t="str">
        <f t="shared" si="0"/>
        <v>MISSISSIPPI</v>
      </c>
      <c r="N23" s="17" t="b">
        <f t="shared" si="1"/>
        <v>1</v>
      </c>
      <c r="U23" s="18" t="str">
        <f t="shared" si="2"/>
        <v>MISSISSIPPI</v>
      </c>
      <c r="V23" s="18">
        <f t="shared" si="3"/>
        <v>0.97575934385003793</v>
      </c>
      <c r="W23" s="18">
        <f t="shared" si="4"/>
        <v>0.1320820889514901</v>
      </c>
    </row>
    <row r="24" spans="1:23" ht="15.75" thickBot="1" x14ac:dyDescent="0.3">
      <c r="A24" s="12" t="s">
        <v>63</v>
      </c>
      <c r="B24" s="44">
        <v>3.171880820811146</v>
      </c>
      <c r="C24" s="45">
        <v>0.73256199010861089</v>
      </c>
      <c r="D24" s="45">
        <v>3.1483161499288577</v>
      </c>
      <c r="E24" s="45">
        <v>2.6537608543714324</v>
      </c>
      <c r="F24" s="45">
        <v>3.0339212610956263</v>
      </c>
      <c r="G24" s="45">
        <v>2.0314515773204613</v>
      </c>
      <c r="H24" s="50">
        <v>2.0974231968593977</v>
      </c>
      <c r="I24" s="45">
        <v>2.3795448780752713</v>
      </c>
      <c r="J24" s="45">
        <v>1.4343233887277904</v>
      </c>
      <c r="K24" s="46">
        <v>2.0187495742973662</v>
      </c>
      <c r="M24" s="18" t="str">
        <f t="shared" si="0"/>
        <v>MISSISSIPPI</v>
      </c>
      <c r="N24" s="17" t="b">
        <f t="shared" si="1"/>
        <v>1</v>
      </c>
      <c r="U24" s="18" t="str">
        <f t="shared" si="2"/>
        <v>MISSISSIPPI</v>
      </c>
      <c r="V24" s="18">
        <f t="shared" si="3"/>
        <v>0.73256199010861089</v>
      </c>
      <c r="W24" s="18">
        <f t="shared" si="4"/>
        <v>0.70176139861917952</v>
      </c>
    </row>
    <row r="25" spans="1:23" ht="15.75" thickBot="1" x14ac:dyDescent="0.3">
      <c r="A25" s="13" t="s">
        <v>63</v>
      </c>
      <c r="B25" s="47">
        <v>2.9835448795400543</v>
      </c>
      <c r="C25" s="48">
        <v>0.81394832331767453</v>
      </c>
      <c r="D25" s="48">
        <v>3.3375563834927173</v>
      </c>
      <c r="E25" s="48">
        <v>2.9944655349763893</v>
      </c>
      <c r="F25" s="48">
        <v>2.9990845180176033</v>
      </c>
      <c r="G25" s="48">
        <v>2.2992069966192483</v>
      </c>
      <c r="H25" s="48">
        <v>2.6576722224177609</v>
      </c>
      <c r="I25" s="48">
        <v>2.5835390944484433</v>
      </c>
      <c r="J25" s="48">
        <v>2.0565539244878752</v>
      </c>
      <c r="K25" s="49">
        <v>2.3463432576699512</v>
      </c>
      <c r="M25" s="19" t="str">
        <f t="shared" si="0"/>
        <v>MISSISSIPPI</v>
      </c>
      <c r="N25" s="21" t="b">
        <f t="shared" si="1"/>
        <v>1</v>
      </c>
      <c r="O25" s="30">
        <f>COUNTIF($N16:$N25,TRUE)/(10 - COUNTIF($N16:$N25,"#N/A"))</f>
        <v>0.6</v>
      </c>
      <c r="U25" s="19" t="str">
        <f t="shared" si="2"/>
        <v>MISSISSIPPI</v>
      </c>
      <c r="V25" s="19">
        <f t="shared" si="3"/>
        <v>0.81394832331767453</v>
      </c>
      <c r="W25" s="19">
        <f t="shared" si="4"/>
        <v>1.2426056011702007</v>
      </c>
    </row>
    <row r="26" spans="1:23" x14ac:dyDescent="0.25">
      <c r="A26" s="11" t="s">
        <v>64</v>
      </c>
      <c r="B26" s="41">
        <v>4.1144282588006309</v>
      </c>
      <c r="C26" s="42">
        <v>2.3213788898794641</v>
      </c>
      <c r="D26" s="42">
        <v>2.0453898432074955</v>
      </c>
      <c r="E26" s="42">
        <v>1.6367244652086173</v>
      </c>
      <c r="F26" s="42">
        <v>2.0584193329291836</v>
      </c>
      <c r="G26" s="42">
        <v>2.617089142850999</v>
      </c>
      <c r="H26" s="42">
        <v>2.2588653493992057</v>
      </c>
      <c r="I26" s="42">
        <v>2.4954698639110422</v>
      </c>
      <c r="J26" s="42">
        <v>2.6942223092884836</v>
      </c>
      <c r="K26" s="43">
        <v>2.7891564657330532</v>
      </c>
      <c r="M26" s="16" t="str">
        <f t="shared" si="0"/>
        <v>BLOOM</v>
      </c>
      <c r="N26" s="20" t="b">
        <f t="shared" si="1"/>
        <v>0</v>
      </c>
      <c r="U26" s="16" t="str">
        <f t="shared" si="2"/>
        <v>BLOOM</v>
      </c>
      <c r="V26" s="16">
        <f t="shared" si="3"/>
        <v>1.6367244652086173</v>
      </c>
      <c r="W26" s="16">
        <f t="shared" si="4"/>
        <v>0.40866537799887825</v>
      </c>
    </row>
    <row r="27" spans="1:23" x14ac:dyDescent="0.25">
      <c r="A27" s="12" t="s">
        <v>64</v>
      </c>
      <c r="B27" s="44">
        <v>5.0402180710312798</v>
      </c>
      <c r="C27" s="45">
        <v>3.1577647664680546</v>
      </c>
      <c r="D27" s="45">
        <v>2.3177296298436088</v>
      </c>
      <c r="E27" s="45">
        <v>2.5313616758316573</v>
      </c>
      <c r="F27" s="45">
        <v>3.0514923394276003</v>
      </c>
      <c r="G27" s="45">
        <v>3.0837253906282247</v>
      </c>
      <c r="H27" s="45">
        <v>3.324147203952641</v>
      </c>
      <c r="I27" s="45">
        <v>3.1432036405588608</v>
      </c>
      <c r="J27" s="45">
        <v>2.3490252819418465</v>
      </c>
      <c r="K27" s="46">
        <v>3.4143558034977817</v>
      </c>
      <c r="M27" s="18" t="str">
        <f t="shared" si="0"/>
        <v>BLUE</v>
      </c>
      <c r="N27" s="17" t="b">
        <f t="shared" si="1"/>
        <v>1</v>
      </c>
      <c r="U27" s="18" t="str">
        <f t="shared" si="2"/>
        <v>BLUE</v>
      </c>
      <c r="V27" s="18">
        <f t="shared" si="3"/>
        <v>2.3177296298436088</v>
      </c>
      <c r="W27" s="18">
        <f t="shared" si="4"/>
        <v>3.1295652098237703E-2</v>
      </c>
    </row>
    <row r="28" spans="1:23" x14ac:dyDescent="0.25">
      <c r="A28" s="12" t="s">
        <v>64</v>
      </c>
      <c r="B28" s="44">
        <v>4.8206009103002012</v>
      </c>
      <c r="C28" s="45">
        <v>2.9240026382550557</v>
      </c>
      <c r="D28" s="45">
        <v>2.2948108339451263</v>
      </c>
      <c r="E28" s="45">
        <v>2.2899897613031457</v>
      </c>
      <c r="F28" s="45">
        <v>3.3201832604989545</v>
      </c>
      <c r="G28" s="45">
        <v>2.8101392337195503</v>
      </c>
      <c r="H28" s="45">
        <v>2.4166802475017706</v>
      </c>
      <c r="I28" s="45">
        <v>2.8641703006063728</v>
      </c>
      <c r="J28" s="45">
        <v>2.0368210768924944</v>
      </c>
      <c r="K28" s="46">
        <v>3.1936230195454374</v>
      </c>
      <c r="M28" s="18" t="str">
        <f t="shared" si="0"/>
        <v>DAVE</v>
      </c>
      <c r="N28" s="17" t="b">
        <f t="shared" si="1"/>
        <v>0</v>
      </c>
      <c r="U28" s="18" t="str">
        <f t="shared" si="2"/>
        <v>DAVE</v>
      </c>
      <c r="V28" s="18">
        <f t="shared" si="3"/>
        <v>2.0368210768924944</v>
      </c>
      <c r="W28" s="18">
        <f t="shared" si="4"/>
        <v>0.25316868441065132</v>
      </c>
    </row>
    <row r="29" spans="1:23" x14ac:dyDescent="0.25">
      <c r="A29" s="12" t="s">
        <v>64</v>
      </c>
      <c r="B29" s="44">
        <v>3.3987957759106258</v>
      </c>
      <c r="C29" s="45">
        <v>1.8157362245163042</v>
      </c>
      <c r="D29" s="45">
        <v>1.6083075382669345</v>
      </c>
      <c r="E29" s="45">
        <v>1.8251499896429908</v>
      </c>
      <c r="F29" s="45">
        <v>2.44363653294501</v>
      </c>
      <c r="G29" s="45">
        <v>2.0524420837484438</v>
      </c>
      <c r="H29" s="45">
        <v>1.9658834401870047</v>
      </c>
      <c r="I29" s="45">
        <v>1.4896987205068202</v>
      </c>
      <c r="J29" s="45">
        <v>2.0673279795063269</v>
      </c>
      <c r="K29" s="46">
        <v>2.8250925512100067</v>
      </c>
      <c r="M29" s="18" t="str">
        <f t="shared" si="0"/>
        <v>SCOTT</v>
      </c>
      <c r="N29" s="17" t="b">
        <f t="shared" si="1"/>
        <v>0</v>
      </c>
      <c r="U29" s="18" t="str">
        <f t="shared" si="2"/>
        <v>SCOTT</v>
      </c>
      <c r="V29" s="18">
        <f t="shared" si="3"/>
        <v>1.4896987205068202</v>
      </c>
      <c r="W29" s="18">
        <f t="shared" si="4"/>
        <v>0.11860881776011434</v>
      </c>
    </row>
    <row r="30" spans="1:23" x14ac:dyDescent="0.25">
      <c r="A30" s="12" t="s">
        <v>64</v>
      </c>
      <c r="B30" s="44">
        <v>3.7724919059257402</v>
      </c>
      <c r="C30" s="45">
        <v>1.4519103818321164</v>
      </c>
      <c r="D30" s="45">
        <v>1.9577009859644796</v>
      </c>
      <c r="E30" s="45">
        <v>2.0739966460482804</v>
      </c>
      <c r="F30" s="45">
        <v>2.432823978551423</v>
      </c>
      <c r="G30" s="45">
        <v>2.0727582444749135</v>
      </c>
      <c r="H30" s="45">
        <v>2.2688249632168112</v>
      </c>
      <c r="I30" s="45">
        <v>1.6541219949070576</v>
      </c>
      <c r="J30" s="45">
        <v>1.8423964308766916</v>
      </c>
      <c r="K30" s="46">
        <v>2.2704923659587015</v>
      </c>
      <c r="M30" s="18" t="str">
        <f t="shared" si="0"/>
        <v>MISSISSIPPI</v>
      </c>
      <c r="N30" s="17" t="b">
        <f t="shared" si="1"/>
        <v>0</v>
      </c>
      <c r="U30" s="18" t="str">
        <f t="shared" si="2"/>
        <v>MISSISSIPPI</v>
      </c>
      <c r="V30" s="18">
        <f t="shared" si="3"/>
        <v>1.4519103818321164</v>
      </c>
      <c r="W30" s="18">
        <f t="shared" si="4"/>
        <v>0.20221161307494118</v>
      </c>
    </row>
    <row r="31" spans="1:23" x14ac:dyDescent="0.25">
      <c r="A31" s="12" t="s">
        <v>64</v>
      </c>
      <c r="B31" s="44">
        <v>4.5837757975348783</v>
      </c>
      <c r="C31" s="45">
        <v>2.9755700522313999</v>
      </c>
      <c r="D31" s="45">
        <v>2.0993215277528927</v>
      </c>
      <c r="E31" s="45">
        <v>2.2719498145056871</v>
      </c>
      <c r="F31" s="45">
        <v>3.1560221007470712</v>
      </c>
      <c r="G31" s="45">
        <v>2.8027237736045971</v>
      </c>
      <c r="H31" s="45">
        <v>2.7900648069313614</v>
      </c>
      <c r="I31" s="45">
        <v>2.7929982676913472</v>
      </c>
      <c r="J31" s="45">
        <v>2.0275832419968993</v>
      </c>
      <c r="K31" s="46">
        <v>3.3536587280645387</v>
      </c>
      <c r="M31" s="18" t="str">
        <f t="shared" si="0"/>
        <v>DAVE</v>
      </c>
      <c r="N31" s="17" t="b">
        <f t="shared" si="1"/>
        <v>0</v>
      </c>
      <c r="U31" s="18" t="str">
        <f t="shared" si="2"/>
        <v>DAVE</v>
      </c>
      <c r="V31" s="18">
        <f t="shared" si="3"/>
        <v>2.0275832419968993</v>
      </c>
      <c r="W31" s="18">
        <f t="shared" si="4"/>
        <v>7.1738285755993392E-2</v>
      </c>
    </row>
    <row r="32" spans="1:23" x14ac:dyDescent="0.25">
      <c r="A32" s="12" t="s">
        <v>64</v>
      </c>
      <c r="B32" s="44">
        <v>3.9670820725537643</v>
      </c>
      <c r="C32" s="45">
        <v>2.0359264203596252</v>
      </c>
      <c r="D32" s="45">
        <v>1.650302758632169</v>
      </c>
      <c r="E32" s="45">
        <v>1.9575481830441412</v>
      </c>
      <c r="F32" s="45">
        <v>2.3720594529146961</v>
      </c>
      <c r="G32" s="45">
        <v>2.8505697605665103</v>
      </c>
      <c r="H32" s="45">
        <v>2.3925231437354055</v>
      </c>
      <c r="I32" s="45">
        <v>2.4471332945074264</v>
      </c>
      <c r="J32" s="45">
        <v>2.6486428795945249</v>
      </c>
      <c r="K32" s="46">
        <v>3.1537011268391213</v>
      </c>
      <c r="M32" s="18" t="str">
        <f t="shared" si="0"/>
        <v>BLUE</v>
      </c>
      <c r="N32" s="17" t="b">
        <f t="shared" si="1"/>
        <v>1</v>
      </c>
      <c r="U32" s="18" t="str">
        <f t="shared" si="2"/>
        <v>BLUE</v>
      </c>
      <c r="V32" s="18">
        <f t="shared" si="3"/>
        <v>1.650302758632169</v>
      </c>
      <c r="W32" s="18">
        <f t="shared" si="4"/>
        <v>0.30724542441197222</v>
      </c>
    </row>
    <row r="33" spans="1:23" x14ac:dyDescent="0.25">
      <c r="A33" s="12" t="s">
        <v>64</v>
      </c>
      <c r="B33" s="44">
        <v>3.9097842152427846</v>
      </c>
      <c r="C33" s="45">
        <v>2.1918831630491131</v>
      </c>
      <c r="D33" s="45">
        <v>2.1327796974242017</v>
      </c>
      <c r="E33" s="45">
        <v>1.649061994969991</v>
      </c>
      <c r="F33" s="45">
        <v>2.5624598803151599</v>
      </c>
      <c r="G33" s="45">
        <v>2.3514253029624852</v>
      </c>
      <c r="H33" s="45">
        <v>1.9493330344015982</v>
      </c>
      <c r="I33" s="45">
        <v>1.7080401736956303</v>
      </c>
      <c r="J33" s="45">
        <v>2.2555958769582163</v>
      </c>
      <c r="K33" s="46">
        <v>2.5465574905467001</v>
      </c>
      <c r="M33" s="18" t="str">
        <f t="shared" si="0"/>
        <v>BLOOM</v>
      </c>
      <c r="N33" s="17" t="b">
        <f t="shared" si="1"/>
        <v>0</v>
      </c>
      <c r="U33" s="18" t="str">
        <f t="shared" si="2"/>
        <v>BLOOM</v>
      </c>
      <c r="V33" s="18">
        <f t="shared" si="3"/>
        <v>1.649061994969991</v>
      </c>
      <c r="W33" s="18">
        <f t="shared" si="4"/>
        <v>5.8978178725639374E-2</v>
      </c>
    </row>
    <row r="34" spans="1:23" ht="15.75" thickBot="1" x14ac:dyDescent="0.3">
      <c r="A34" s="12" t="s">
        <v>64</v>
      </c>
      <c r="B34" s="44">
        <v>4.040129280947915</v>
      </c>
      <c r="C34" s="45">
        <v>2.4634588529559207</v>
      </c>
      <c r="D34" s="45">
        <v>2.0476179261080327</v>
      </c>
      <c r="E34" s="45">
        <v>2.1137035853763453</v>
      </c>
      <c r="F34" s="45">
        <v>2.2482271369847839</v>
      </c>
      <c r="G34" s="45">
        <v>3.2381152519022312</v>
      </c>
      <c r="H34" s="45">
        <v>2.738508044978369</v>
      </c>
      <c r="I34" s="45">
        <v>2.715322557930222</v>
      </c>
      <c r="J34" s="45">
        <v>2.9040465677764584</v>
      </c>
      <c r="K34" s="46">
        <v>3.2214147537541971</v>
      </c>
      <c r="M34" s="18" t="str">
        <f t="shared" si="0"/>
        <v>BLUE</v>
      </c>
      <c r="N34" s="17" t="b">
        <f t="shared" si="1"/>
        <v>1</v>
      </c>
      <c r="U34" s="18" t="str">
        <f t="shared" si="2"/>
        <v>BLUE</v>
      </c>
      <c r="V34" s="18">
        <f t="shared" si="3"/>
        <v>2.0476179261080327</v>
      </c>
      <c r="W34" s="18">
        <f t="shared" si="4"/>
        <v>6.6085659268312558E-2</v>
      </c>
    </row>
    <row r="35" spans="1:23" ht="15.75" thickBot="1" x14ac:dyDescent="0.3">
      <c r="A35" s="13" t="s">
        <v>64</v>
      </c>
      <c r="B35" s="47">
        <v>4.423719539647168</v>
      </c>
      <c r="C35" s="48">
        <v>2.2381212453413233</v>
      </c>
      <c r="D35" s="48">
        <v>1.6151241701845827</v>
      </c>
      <c r="E35" s="48">
        <v>1.9537132675745483</v>
      </c>
      <c r="F35" s="48">
        <v>2.2414831777074209</v>
      </c>
      <c r="G35" s="48">
        <v>3.0076803434999282</v>
      </c>
      <c r="H35" s="48">
        <v>2.8018238571862386</v>
      </c>
      <c r="I35" s="48">
        <v>2.6215424908904179</v>
      </c>
      <c r="J35" s="48">
        <v>2.766433829796247</v>
      </c>
      <c r="K35" s="49">
        <v>3.1134801964098546</v>
      </c>
      <c r="M35" s="19" t="str">
        <f t="shared" si="0"/>
        <v>BLUE</v>
      </c>
      <c r="N35" s="21" t="b">
        <f t="shared" si="1"/>
        <v>1</v>
      </c>
      <c r="O35" s="30">
        <f>COUNTIF($N26:$N35,TRUE)/(10 - COUNTIF($N26:$N35,"#N/A"))</f>
        <v>0.4</v>
      </c>
      <c r="U35" s="19" t="str">
        <f t="shared" si="2"/>
        <v>BLUE</v>
      </c>
      <c r="V35" s="19">
        <f t="shared" si="3"/>
        <v>1.6151241701845827</v>
      </c>
      <c r="W35" s="19">
        <f t="shared" si="4"/>
        <v>0.33858909738996568</v>
      </c>
    </row>
    <row r="36" spans="1:23" x14ac:dyDescent="0.25">
      <c r="A36" s="11" t="s">
        <v>65</v>
      </c>
      <c r="B36" s="41">
        <v>5.2181312532996236</v>
      </c>
      <c r="C36" s="42">
        <v>3.3754846504845513</v>
      </c>
      <c r="D36" s="42">
        <v>3.1565954898377608</v>
      </c>
      <c r="E36" s="42">
        <v>2.4014937089767461</v>
      </c>
      <c r="F36" s="42">
        <v>3.0103335376010758</v>
      </c>
      <c r="G36" s="42">
        <v>2.9103731911340907</v>
      </c>
      <c r="H36" s="42">
        <v>2.4974068772047175</v>
      </c>
      <c r="I36" s="42">
        <v>2.6392675945601831</v>
      </c>
      <c r="J36" s="42">
        <v>3.1124539066023438</v>
      </c>
      <c r="K36" s="43">
        <v>3.5298894575353383</v>
      </c>
      <c r="M36" s="16" t="str">
        <f t="shared" si="0"/>
        <v>BLOOM</v>
      </c>
      <c r="N36" s="20" t="b">
        <f t="shared" si="1"/>
        <v>1</v>
      </c>
      <c r="U36" s="16" t="str">
        <f t="shared" si="2"/>
        <v>BLOOM</v>
      </c>
      <c r="V36" s="16">
        <f t="shared" si="3"/>
        <v>2.4014937089767461</v>
      </c>
      <c r="W36" s="16">
        <f t="shared" si="4"/>
        <v>9.5913168227971468E-2</v>
      </c>
    </row>
    <row r="37" spans="1:23" x14ac:dyDescent="0.25">
      <c r="A37" s="12" t="s">
        <v>65</v>
      </c>
      <c r="B37" s="44">
        <v>5.3710821564601066</v>
      </c>
      <c r="C37" s="45">
        <v>3.9767826272850897</v>
      </c>
      <c r="D37" s="45">
        <v>2.1756779274357552</v>
      </c>
      <c r="E37" s="45">
        <v>2.1597023558642379</v>
      </c>
      <c r="F37" s="45">
        <v>3.7874779790801787</v>
      </c>
      <c r="G37" s="45">
        <v>3.7847351789329813</v>
      </c>
      <c r="H37" s="45">
        <v>3.7215660316612547</v>
      </c>
      <c r="I37" s="45">
        <v>2.9575869200826395</v>
      </c>
      <c r="J37" s="45">
        <v>3.8842188330548408</v>
      </c>
      <c r="K37" s="46">
        <v>3.7375330613667037</v>
      </c>
      <c r="M37" s="18" t="str">
        <f t="shared" si="0"/>
        <v>BLOOM</v>
      </c>
      <c r="N37" s="17" t="b">
        <f t="shared" si="1"/>
        <v>1</v>
      </c>
      <c r="U37" s="18" t="str">
        <f t="shared" si="2"/>
        <v>BLOOM</v>
      </c>
      <c r="V37" s="18">
        <f t="shared" si="3"/>
        <v>2.1597023558642379</v>
      </c>
      <c r="W37" s="18">
        <f t="shared" si="4"/>
        <v>1.59755715715173E-2</v>
      </c>
    </row>
    <row r="38" spans="1:23" x14ac:dyDescent="0.25">
      <c r="A38" s="12" t="s">
        <v>65</v>
      </c>
      <c r="B38" s="44">
        <v>5.4957162385251284</v>
      </c>
      <c r="C38" s="45">
        <v>3.7926767057496971</v>
      </c>
      <c r="D38" s="45">
        <v>2.735911259011147</v>
      </c>
      <c r="E38" s="45">
        <v>2.5695108789980523</v>
      </c>
      <c r="F38" s="45">
        <v>3.2538668954271444</v>
      </c>
      <c r="G38" s="45">
        <v>3.3887515799711476</v>
      </c>
      <c r="H38" s="45">
        <v>2.8431799046577417</v>
      </c>
      <c r="I38" s="45">
        <v>2.4717098879257788</v>
      </c>
      <c r="J38" s="45">
        <v>3.8639032640238016</v>
      </c>
      <c r="K38" s="46">
        <v>3.8288913390219439</v>
      </c>
      <c r="M38" s="18" t="str">
        <f t="shared" si="0"/>
        <v>SCOTT</v>
      </c>
      <c r="N38" s="17" t="b">
        <f t="shared" si="1"/>
        <v>0</v>
      </c>
      <c r="U38" s="18" t="str">
        <f t="shared" si="2"/>
        <v>SCOTT</v>
      </c>
      <c r="V38" s="18">
        <f t="shared" si="3"/>
        <v>2.4717098879257788</v>
      </c>
      <c r="W38" s="18">
        <f t="shared" si="4"/>
        <v>9.7800991072273469E-2</v>
      </c>
    </row>
    <row r="39" spans="1:23" x14ac:dyDescent="0.25">
      <c r="A39" s="12" t="s">
        <v>65</v>
      </c>
      <c r="B39" s="44">
        <v>5.4096669293764164</v>
      </c>
      <c r="C39" s="45">
        <v>3.736071659422723</v>
      </c>
      <c r="D39" s="45">
        <v>2.3691436925988598</v>
      </c>
      <c r="E39" s="45">
        <v>2.302307700045473</v>
      </c>
      <c r="F39" s="45">
        <v>3.8582853111189732</v>
      </c>
      <c r="G39" s="45">
        <v>3.4490471855581233</v>
      </c>
      <c r="H39" s="45">
        <v>3.0705352071760248</v>
      </c>
      <c r="I39" s="45">
        <v>2.6394281961617923</v>
      </c>
      <c r="J39" s="45">
        <v>3.6959283278530348</v>
      </c>
      <c r="K39" s="46">
        <v>4.0699407988807899</v>
      </c>
      <c r="M39" s="18" t="str">
        <f t="shared" si="0"/>
        <v>BLOOM</v>
      </c>
      <c r="N39" s="17" t="b">
        <f t="shared" si="1"/>
        <v>1</v>
      </c>
      <c r="U39" s="18" t="str">
        <f t="shared" si="2"/>
        <v>BLOOM</v>
      </c>
      <c r="V39" s="18">
        <f t="shared" si="3"/>
        <v>2.302307700045473</v>
      </c>
      <c r="W39" s="18">
        <f t="shared" si="4"/>
        <v>6.6835992553386792E-2</v>
      </c>
    </row>
    <row r="40" spans="1:23" x14ac:dyDescent="0.25">
      <c r="A40" s="12" t="s">
        <v>65</v>
      </c>
      <c r="B40" s="44">
        <v>5.2904981971162446</v>
      </c>
      <c r="C40" s="45">
        <v>3.4374218139950621</v>
      </c>
      <c r="D40" s="45">
        <v>3.1071915055999879</v>
      </c>
      <c r="E40" s="45">
        <v>1.7116148926623542</v>
      </c>
      <c r="F40" s="45">
        <v>3.114754417184991</v>
      </c>
      <c r="G40" s="45">
        <v>3.1139646642132903</v>
      </c>
      <c r="H40" s="45">
        <v>2.1649495267693721</v>
      </c>
      <c r="I40" s="45">
        <v>2.7245955957201042</v>
      </c>
      <c r="J40" s="45">
        <v>3.1740445447881704</v>
      </c>
      <c r="K40" s="46">
        <v>3.6591627002474252</v>
      </c>
      <c r="M40" s="18" t="str">
        <f t="shared" si="0"/>
        <v>BLOOM</v>
      </c>
      <c r="N40" s="17" t="b">
        <f t="shared" si="1"/>
        <v>1</v>
      </c>
      <c r="U40" s="18" t="str">
        <f t="shared" si="2"/>
        <v>BLOOM</v>
      </c>
      <c r="V40" s="18">
        <f t="shared" si="3"/>
        <v>1.7116148926623542</v>
      </c>
      <c r="W40" s="18">
        <f t="shared" si="4"/>
        <v>0.45333463410701791</v>
      </c>
    </row>
    <row r="41" spans="1:23" x14ac:dyDescent="0.25">
      <c r="A41" s="12" t="s">
        <v>65</v>
      </c>
      <c r="B41" s="44">
        <v>5.337890886444427</v>
      </c>
      <c r="C41" s="45">
        <v>3.6967763175039705</v>
      </c>
      <c r="D41" s="45">
        <v>2.774448757869993</v>
      </c>
      <c r="E41" s="45">
        <v>2.3102379115562734</v>
      </c>
      <c r="F41" s="45">
        <v>3.3235951667600734</v>
      </c>
      <c r="G41" s="45">
        <v>3.2919089520649107</v>
      </c>
      <c r="H41" s="45">
        <v>2.8501826124927705</v>
      </c>
      <c r="I41" s="45">
        <v>2.7975946484271539</v>
      </c>
      <c r="J41" s="45">
        <v>3.3701988975821537</v>
      </c>
      <c r="K41" s="46">
        <v>3.917146978482668</v>
      </c>
      <c r="M41" s="18" t="str">
        <f t="shared" si="0"/>
        <v>BLOOM</v>
      </c>
      <c r="N41" s="17" t="b">
        <f t="shared" si="1"/>
        <v>1</v>
      </c>
      <c r="U41" s="18" t="str">
        <f t="shared" si="2"/>
        <v>BLOOM</v>
      </c>
      <c r="V41" s="18">
        <f t="shared" si="3"/>
        <v>2.3102379115562734</v>
      </c>
      <c r="W41" s="18">
        <f t="shared" si="4"/>
        <v>0.46421084631371956</v>
      </c>
    </row>
    <row r="42" spans="1:23" x14ac:dyDescent="0.25">
      <c r="A42" s="12" t="s">
        <v>65</v>
      </c>
      <c r="B42" s="44">
        <v>4.8971864190726988</v>
      </c>
      <c r="C42" s="45">
        <v>3.3996183771328883</v>
      </c>
      <c r="D42" s="45">
        <v>3.0666972880762051</v>
      </c>
      <c r="E42" s="45">
        <v>2.0010689815084586</v>
      </c>
      <c r="F42" s="45">
        <v>3.9356186731228284</v>
      </c>
      <c r="G42" s="45">
        <v>3.3333316423481678</v>
      </c>
      <c r="H42" s="45">
        <v>2.522401899998588</v>
      </c>
      <c r="I42" s="45">
        <v>2.378875815688847</v>
      </c>
      <c r="J42" s="45">
        <v>3.3302290787756834</v>
      </c>
      <c r="K42" s="46">
        <v>3.5259624600742114</v>
      </c>
      <c r="M42" s="18" t="str">
        <f t="shared" si="0"/>
        <v>BLOOM</v>
      </c>
      <c r="N42" s="17" t="b">
        <f t="shared" si="1"/>
        <v>1</v>
      </c>
      <c r="U42" s="18" t="str">
        <f t="shared" si="2"/>
        <v>BLOOM</v>
      </c>
      <c r="V42" s="18">
        <f t="shared" si="3"/>
        <v>2.0010689815084586</v>
      </c>
      <c r="W42" s="18">
        <f t="shared" si="4"/>
        <v>0.37780683418038841</v>
      </c>
    </row>
    <row r="43" spans="1:23" x14ac:dyDescent="0.25">
      <c r="A43" s="12" t="s">
        <v>65</v>
      </c>
      <c r="B43" s="44">
        <v>6.3235486115607342</v>
      </c>
      <c r="C43" s="45">
        <v>4.1983971689771069</v>
      </c>
      <c r="D43" s="45">
        <v>3.3198252708861964</v>
      </c>
      <c r="E43" s="45">
        <v>2.848548083820126</v>
      </c>
      <c r="F43" s="45">
        <v>4.1464694402470501</v>
      </c>
      <c r="G43" s="45">
        <v>3.7437166874576362</v>
      </c>
      <c r="H43" s="45">
        <v>3.6590872052892172</v>
      </c>
      <c r="I43" s="45">
        <v>3.5963259710243545</v>
      </c>
      <c r="J43" s="45">
        <v>3.6269824590561348</v>
      </c>
      <c r="K43" s="46">
        <v>4.7391119331842182</v>
      </c>
      <c r="M43" s="18" t="str">
        <f t="shared" si="0"/>
        <v>BLOOM</v>
      </c>
      <c r="N43" s="17" t="b">
        <f t="shared" si="1"/>
        <v>1</v>
      </c>
      <c r="U43" s="18" t="str">
        <f t="shared" si="2"/>
        <v>BLOOM</v>
      </c>
      <c r="V43" s="18">
        <f t="shared" si="3"/>
        <v>2.848548083820126</v>
      </c>
      <c r="W43" s="18">
        <f t="shared" si="4"/>
        <v>0.47127718706607036</v>
      </c>
    </row>
    <row r="44" spans="1:23" ht="15.75" thickBot="1" x14ac:dyDescent="0.3">
      <c r="A44" s="12" t="s">
        <v>65</v>
      </c>
      <c r="B44" s="44">
        <v>4.5765528656900116</v>
      </c>
      <c r="C44" s="45">
        <v>3.6554911869610534</v>
      </c>
      <c r="D44" s="45">
        <v>2.841652624625624</v>
      </c>
      <c r="E44" s="45">
        <v>1.9515631662720749</v>
      </c>
      <c r="F44" s="45">
        <v>3.5339898309540105</v>
      </c>
      <c r="G44" s="45">
        <v>3.2272739090102469</v>
      </c>
      <c r="H44" s="45">
        <v>2.7180773223113075</v>
      </c>
      <c r="I44" s="45">
        <v>2.7618625463779214</v>
      </c>
      <c r="J44" s="45">
        <v>3.3963318157828875</v>
      </c>
      <c r="K44" s="46">
        <v>3.4630386331789356</v>
      </c>
      <c r="M44" s="18" t="str">
        <f t="shared" si="0"/>
        <v>BLOOM</v>
      </c>
      <c r="N44" s="17" t="b">
        <f t="shared" si="1"/>
        <v>1</v>
      </c>
      <c r="U44" s="18" t="str">
        <f t="shared" si="2"/>
        <v>BLOOM</v>
      </c>
      <c r="V44" s="18">
        <f t="shared" si="3"/>
        <v>1.9515631662720749</v>
      </c>
      <c r="W44" s="18">
        <f t="shared" si="4"/>
        <v>0.76651415603923256</v>
      </c>
    </row>
    <row r="45" spans="1:23" ht="15.75" thickBot="1" x14ac:dyDescent="0.3">
      <c r="A45" s="13" t="s">
        <v>65</v>
      </c>
      <c r="B45" s="47">
        <v>4.0253236916151884</v>
      </c>
      <c r="C45" s="48">
        <v>1.7332367863500211</v>
      </c>
      <c r="D45" s="48">
        <v>2.7347746488031781</v>
      </c>
      <c r="E45" s="48">
        <v>2.1558625074926572</v>
      </c>
      <c r="F45" s="48">
        <v>2.6573815461851105</v>
      </c>
      <c r="G45" s="48">
        <v>2.3116879419800873</v>
      </c>
      <c r="H45" s="48">
        <v>2.3755463092822273</v>
      </c>
      <c r="I45" s="48">
        <v>1.3976656976547841</v>
      </c>
      <c r="J45" s="48">
        <v>1.9794497811216465</v>
      </c>
      <c r="K45" s="49">
        <v>2.2896439222865022</v>
      </c>
      <c r="M45" s="19" t="str">
        <f t="shared" si="0"/>
        <v>SCOTT</v>
      </c>
      <c r="N45" s="21" t="b">
        <f t="shared" si="1"/>
        <v>0</v>
      </c>
      <c r="O45" s="30">
        <f>COUNTIF($N36:$N45,TRUE)/(10 - COUNTIF($N36:$N45,"#N/A"))</f>
        <v>0.8</v>
      </c>
      <c r="U45" s="19" t="str">
        <f t="shared" si="2"/>
        <v>SCOTT</v>
      </c>
      <c r="V45" s="19">
        <f t="shared" si="3"/>
        <v>1.3976656976547841</v>
      </c>
      <c r="W45" s="19">
        <f t="shared" si="4"/>
        <v>0.335571088695237</v>
      </c>
    </row>
    <row r="46" spans="1:23" x14ac:dyDescent="0.25">
      <c r="A46" s="11" t="b">
        <v>1</v>
      </c>
      <c r="B46" s="41">
        <v>5.3640949328657408</v>
      </c>
      <c r="C46" s="42">
        <v>4.1279556195123863</v>
      </c>
      <c r="D46" s="42">
        <v>4.1727977013882596</v>
      </c>
      <c r="E46" s="42">
        <v>3.9967271197163887</v>
      </c>
      <c r="F46" s="42">
        <v>2.3532620690620947</v>
      </c>
      <c r="G46" s="42">
        <v>3.4728470208664124</v>
      </c>
      <c r="H46" s="42">
        <v>4.0728202311654123</v>
      </c>
      <c r="I46" s="42">
        <v>4.4557861792456919</v>
      </c>
      <c r="J46" s="42">
        <v>3.1916418826667927</v>
      </c>
      <c r="K46" s="43">
        <v>3.8887510385491586</v>
      </c>
      <c r="M46" s="16" t="b">
        <f t="shared" si="0"/>
        <v>1</v>
      </c>
      <c r="N46" s="20" t="b">
        <f t="shared" si="1"/>
        <v>1</v>
      </c>
      <c r="U46" s="16" t="b">
        <f t="shared" si="2"/>
        <v>1</v>
      </c>
      <c r="V46" s="16">
        <f t="shared" si="3"/>
        <v>2.3532620690620947</v>
      </c>
      <c r="W46" s="16">
        <f t="shared" si="4"/>
        <v>0.83837981360469804</v>
      </c>
    </row>
    <row r="47" spans="1:23" x14ac:dyDescent="0.25">
      <c r="A47" s="12" t="b">
        <v>1</v>
      </c>
      <c r="B47" s="44">
        <v>4.534253100311771</v>
      </c>
      <c r="C47" s="45">
        <v>3.2194370760390125</v>
      </c>
      <c r="D47" s="45">
        <v>3.5686667567629042</v>
      </c>
      <c r="E47" s="45">
        <v>2.9112700127821149</v>
      </c>
      <c r="F47" s="45">
        <v>1.3615893841928766</v>
      </c>
      <c r="G47" s="45">
        <v>2.9306030179498448</v>
      </c>
      <c r="H47" s="45">
        <v>2.9537602457302676</v>
      </c>
      <c r="I47" s="45">
        <v>3.0540747448254848</v>
      </c>
      <c r="J47" s="45">
        <v>3.593664780876233</v>
      </c>
      <c r="K47" s="46">
        <v>3.3400635370523313</v>
      </c>
      <c r="M47" s="18" t="b">
        <f t="shared" si="0"/>
        <v>1</v>
      </c>
      <c r="N47" s="17" t="b">
        <f t="shared" si="1"/>
        <v>1</v>
      </c>
      <c r="U47" s="18" t="b">
        <f t="shared" si="2"/>
        <v>1</v>
      </c>
      <c r="V47" s="18">
        <f t="shared" si="3"/>
        <v>1.3615893841928766</v>
      </c>
      <c r="W47" s="18">
        <f t="shared" si="4"/>
        <v>1.5496806285892384</v>
      </c>
    </row>
    <row r="48" spans="1:23" x14ac:dyDescent="0.25">
      <c r="A48" s="12" t="b">
        <v>1</v>
      </c>
      <c r="B48" s="44">
        <v>5.2983668620656204</v>
      </c>
      <c r="C48" s="45">
        <v>4.1434471902673042</v>
      </c>
      <c r="D48" s="45">
        <v>3.8207910636604483</v>
      </c>
      <c r="E48" s="45">
        <v>3.3785261139856022</v>
      </c>
      <c r="F48" s="45">
        <v>1.8903401993752287</v>
      </c>
      <c r="G48" s="45">
        <v>3.3740403074405285</v>
      </c>
      <c r="H48" s="45">
        <v>3.58700803798469</v>
      </c>
      <c r="I48" s="45">
        <v>3.5962599516568767</v>
      </c>
      <c r="J48" s="45">
        <v>4.1205273190083789</v>
      </c>
      <c r="K48" s="46">
        <v>3.6065020508653824</v>
      </c>
      <c r="M48" s="18" t="b">
        <f t="shared" si="0"/>
        <v>1</v>
      </c>
      <c r="N48" s="17" t="b">
        <f t="shared" si="1"/>
        <v>1</v>
      </c>
      <c r="U48" s="18" t="b">
        <f t="shared" si="2"/>
        <v>1</v>
      </c>
      <c r="V48" s="18">
        <f t="shared" si="3"/>
        <v>1.8903401993752287</v>
      </c>
      <c r="W48" s="18">
        <f t="shared" si="4"/>
        <v>1.4837001080652998</v>
      </c>
    </row>
    <row r="49" spans="1:23" x14ac:dyDescent="0.25">
      <c r="A49" s="12" t="b">
        <v>1</v>
      </c>
      <c r="B49" s="44">
        <v>4.5442393612626297</v>
      </c>
      <c r="C49" s="45">
        <v>2.9103247154140002</v>
      </c>
      <c r="D49" s="45">
        <v>3.7951046679706502</v>
      </c>
      <c r="E49" s="45">
        <v>3.4591085371340586</v>
      </c>
      <c r="F49" s="45">
        <v>1.791178509001746</v>
      </c>
      <c r="G49" s="45">
        <v>2.8597619678306301</v>
      </c>
      <c r="H49" s="45">
        <v>3.2777964802033042</v>
      </c>
      <c r="I49" s="45">
        <v>2.5855843405113981</v>
      </c>
      <c r="J49" s="45">
        <v>3.025131235334666</v>
      </c>
      <c r="K49" s="46">
        <v>3.2158447200771358</v>
      </c>
      <c r="M49" s="18" t="b">
        <f t="shared" si="0"/>
        <v>1</v>
      </c>
      <c r="N49" s="17" t="b">
        <f t="shared" si="1"/>
        <v>1</v>
      </c>
      <c r="U49" s="18" t="b">
        <f t="shared" si="2"/>
        <v>1</v>
      </c>
      <c r="V49" s="18">
        <f t="shared" si="3"/>
        <v>1.791178509001746</v>
      </c>
      <c r="W49" s="18">
        <f t="shared" si="4"/>
        <v>0.79440583150965205</v>
      </c>
    </row>
    <row r="50" spans="1:23" x14ac:dyDescent="0.25">
      <c r="A50" s="12" t="b">
        <v>1</v>
      </c>
      <c r="B50" s="44">
        <v>4.8054234784193639</v>
      </c>
      <c r="C50" s="45">
        <v>3.1330098453833615</v>
      </c>
      <c r="D50" s="45">
        <v>3.6941106697335737</v>
      </c>
      <c r="E50" s="45">
        <v>3.5655170098952396</v>
      </c>
      <c r="F50" s="45">
        <v>1.4285162436461789</v>
      </c>
      <c r="G50" s="45">
        <v>2.7672914898866328</v>
      </c>
      <c r="H50" s="45">
        <v>3.4679244532476168</v>
      </c>
      <c r="I50" s="45">
        <v>3.5780159030806784</v>
      </c>
      <c r="J50" s="45">
        <v>2.6457582571319476</v>
      </c>
      <c r="K50" s="46">
        <v>2.7865565755327806</v>
      </c>
      <c r="M50" s="18" t="b">
        <f t="shared" si="0"/>
        <v>1</v>
      </c>
      <c r="N50" s="17" t="b">
        <f t="shared" si="1"/>
        <v>1</v>
      </c>
      <c r="U50" s="18" t="b">
        <f t="shared" si="2"/>
        <v>1</v>
      </c>
      <c r="V50" s="18">
        <f t="shared" si="3"/>
        <v>1.4285162436461789</v>
      </c>
      <c r="W50" s="18">
        <f t="shared" si="4"/>
        <v>1.2172420134857687</v>
      </c>
    </row>
    <row r="51" spans="1:23" x14ac:dyDescent="0.25">
      <c r="A51" s="12" t="b">
        <v>1</v>
      </c>
      <c r="B51" s="44">
        <v>4.4168668473830355</v>
      </c>
      <c r="C51" s="45">
        <v>3.139381577965513</v>
      </c>
      <c r="D51" s="45">
        <v>3.3620278743087093</v>
      </c>
      <c r="E51" s="45">
        <v>3.2152816576148351</v>
      </c>
      <c r="F51" s="45">
        <v>1.2956345430627643</v>
      </c>
      <c r="G51" s="45">
        <v>2.8740252420763968</v>
      </c>
      <c r="H51" s="45">
        <v>3.0041369322427474</v>
      </c>
      <c r="I51" s="45">
        <v>3.4699926001352313</v>
      </c>
      <c r="J51" s="45">
        <v>3.4176478359199711</v>
      </c>
      <c r="K51" s="46">
        <v>2.9748225489860456</v>
      </c>
      <c r="M51" s="18" t="b">
        <f t="shared" si="0"/>
        <v>1</v>
      </c>
      <c r="N51" s="17" t="b">
        <f t="shared" si="1"/>
        <v>1</v>
      </c>
      <c r="U51" s="18" t="b">
        <f t="shared" si="2"/>
        <v>1</v>
      </c>
      <c r="V51" s="18">
        <f t="shared" si="3"/>
        <v>1.2956345430627643</v>
      </c>
      <c r="W51" s="18">
        <f t="shared" si="4"/>
        <v>1.5783906990136325</v>
      </c>
    </row>
    <row r="52" spans="1:23" x14ac:dyDescent="0.25">
      <c r="A52" s="12" t="b">
        <v>1</v>
      </c>
      <c r="B52" s="44">
        <v>4.0644545464634696</v>
      </c>
      <c r="C52" s="45">
        <v>3.1728819074718393</v>
      </c>
      <c r="D52" s="45">
        <v>3.8298663982002639</v>
      </c>
      <c r="E52" s="45">
        <v>3.3124732247024715</v>
      </c>
      <c r="F52" s="45">
        <v>1.6648300876261684</v>
      </c>
      <c r="G52" s="45">
        <v>2.926625757701236</v>
      </c>
      <c r="H52" s="45">
        <v>3.0319584474441692</v>
      </c>
      <c r="I52" s="45">
        <v>3.1741091232739853</v>
      </c>
      <c r="J52" s="45">
        <v>3.6169447128144707</v>
      </c>
      <c r="K52" s="46">
        <v>2.5100609090759263</v>
      </c>
      <c r="M52" s="18" t="b">
        <f t="shared" si="0"/>
        <v>1</v>
      </c>
      <c r="N52" s="17" t="b">
        <f t="shared" si="1"/>
        <v>1</v>
      </c>
      <c r="U52" s="18" t="b">
        <f t="shared" si="2"/>
        <v>1</v>
      </c>
      <c r="V52" s="18">
        <f t="shared" si="3"/>
        <v>1.6648300876261684</v>
      </c>
      <c r="W52" s="18">
        <f t="shared" si="4"/>
        <v>0.84523082144975792</v>
      </c>
    </row>
    <row r="53" spans="1:23" x14ac:dyDescent="0.25">
      <c r="A53" s="12" t="b">
        <v>1</v>
      </c>
      <c r="B53" s="44">
        <v>4.733944632326752</v>
      </c>
      <c r="C53" s="45">
        <v>3.1911726528485231</v>
      </c>
      <c r="D53" s="45">
        <v>3.5131494509333057</v>
      </c>
      <c r="E53" s="45">
        <v>3.108527767043789</v>
      </c>
      <c r="F53" s="45">
        <v>1.5165770233595344</v>
      </c>
      <c r="G53" s="45">
        <v>2.71840504496353</v>
      </c>
      <c r="H53" s="45">
        <v>3.5033212174553707</v>
      </c>
      <c r="I53" s="45">
        <v>3.206430377097564</v>
      </c>
      <c r="J53" s="45">
        <v>3.2653887130778774</v>
      </c>
      <c r="K53" s="46">
        <v>2.8435739467663135</v>
      </c>
      <c r="M53" s="18" t="b">
        <f t="shared" si="0"/>
        <v>1</v>
      </c>
      <c r="N53" s="17" t="b">
        <f t="shared" si="1"/>
        <v>1</v>
      </c>
      <c r="U53" s="18" t="b">
        <f t="shared" si="2"/>
        <v>1</v>
      </c>
      <c r="V53" s="18">
        <f t="shared" si="3"/>
        <v>1.5165770233595344</v>
      </c>
      <c r="W53" s="18">
        <f t="shared" si="4"/>
        <v>1.2018280216039956</v>
      </c>
    </row>
    <row r="54" spans="1:23" ht="15.75" thickBot="1" x14ac:dyDescent="0.3">
      <c r="A54" s="12" t="b">
        <v>1</v>
      </c>
      <c r="B54" s="44">
        <v>4.471786963894969</v>
      </c>
      <c r="C54" s="45">
        <v>3.0751907365991089</v>
      </c>
      <c r="D54" s="45">
        <v>3.7746729430125554</v>
      </c>
      <c r="E54" s="45">
        <v>3.1209143867075739</v>
      </c>
      <c r="F54" s="45">
        <v>1.8038098481887692</v>
      </c>
      <c r="G54" s="45">
        <v>2.849216344335086</v>
      </c>
      <c r="H54" s="45">
        <v>3.0931535740131566</v>
      </c>
      <c r="I54" s="45">
        <v>2.9864439660651785</v>
      </c>
      <c r="J54" s="45">
        <v>3.2918970474981015</v>
      </c>
      <c r="K54" s="46">
        <v>2.9702457030756788</v>
      </c>
      <c r="M54" s="18" t="b">
        <f t="shared" si="0"/>
        <v>1</v>
      </c>
      <c r="N54" s="17" t="b">
        <f t="shared" si="1"/>
        <v>1</v>
      </c>
      <c r="U54" s="18" t="b">
        <f t="shared" si="2"/>
        <v>1</v>
      </c>
      <c r="V54" s="18">
        <f t="shared" si="3"/>
        <v>1.8038098481887692</v>
      </c>
      <c r="W54" s="18">
        <f t="shared" si="4"/>
        <v>1.0454064961463168</v>
      </c>
    </row>
    <row r="55" spans="1:23" ht="15.75" thickBot="1" x14ac:dyDescent="0.3">
      <c r="A55" s="13" t="b">
        <v>1</v>
      </c>
      <c r="B55" s="47">
        <v>4.2595406092437438</v>
      </c>
      <c r="C55" s="48">
        <v>3.2976227817370427</v>
      </c>
      <c r="D55" s="48">
        <v>3.8954600448643566</v>
      </c>
      <c r="E55" s="48">
        <v>3.7463322451936545</v>
      </c>
      <c r="F55" s="48">
        <v>1.8931339386872075</v>
      </c>
      <c r="G55" s="48">
        <v>2.7272615805521716</v>
      </c>
      <c r="H55" s="48">
        <v>3.5155716958677732</v>
      </c>
      <c r="I55" s="48">
        <v>3.4426312298391082</v>
      </c>
      <c r="J55" s="48">
        <v>3.3442626186588864</v>
      </c>
      <c r="K55" s="49">
        <v>2.8273868576005388</v>
      </c>
      <c r="M55" s="19" t="b">
        <f t="shared" si="0"/>
        <v>1</v>
      </c>
      <c r="N55" s="21" t="b">
        <f t="shared" si="1"/>
        <v>1</v>
      </c>
      <c r="O55" s="30">
        <f>COUNTIF($N46:$N55,TRUE)/(10 - COUNTIF($N46:$N55,"#N/A"))</f>
        <v>1</v>
      </c>
      <c r="U55" s="19" t="b">
        <f t="shared" si="2"/>
        <v>1</v>
      </c>
      <c r="V55" s="19">
        <f t="shared" si="3"/>
        <v>1.8931339386872075</v>
      </c>
      <c r="W55" s="19">
        <f t="shared" si="4"/>
        <v>0.83412764186496413</v>
      </c>
    </row>
    <row r="56" spans="1:23" x14ac:dyDescent="0.25">
      <c r="A56" s="11" t="s">
        <v>66</v>
      </c>
      <c r="B56" s="41">
        <v>3.2699438457321923</v>
      </c>
      <c r="C56" s="42">
        <v>1.6821683438378572</v>
      </c>
      <c r="D56" s="42">
        <v>3.073987737361616</v>
      </c>
      <c r="E56" s="42">
        <v>3.1431077235663856</v>
      </c>
      <c r="F56" s="42">
        <v>2.7060900297202073</v>
      </c>
      <c r="G56" s="42">
        <v>1.260676023466534</v>
      </c>
      <c r="H56" s="42">
        <v>2.8835105871424656</v>
      </c>
      <c r="I56" s="42">
        <v>2.3200499944573258</v>
      </c>
      <c r="J56" s="42">
        <v>2.3671066931441187</v>
      </c>
      <c r="K56" s="43">
        <v>2.3428123052757019</v>
      </c>
      <c r="M56" s="16" t="str">
        <f t="shared" si="0"/>
        <v>TRUMPET</v>
      </c>
      <c r="N56" s="20" t="b">
        <f t="shared" si="1"/>
        <v>1</v>
      </c>
      <c r="U56" s="16" t="str">
        <f t="shared" si="2"/>
        <v>TRUMPET</v>
      </c>
      <c r="V56" s="16">
        <f t="shared" si="3"/>
        <v>1.260676023466534</v>
      </c>
      <c r="W56" s="16">
        <f t="shared" si="4"/>
        <v>0.42149232037132323</v>
      </c>
    </row>
    <row r="57" spans="1:23" x14ac:dyDescent="0.25">
      <c r="A57" s="12" t="s">
        <v>66</v>
      </c>
      <c r="B57" s="44">
        <v>3.4350107778385146</v>
      </c>
      <c r="C57" s="45">
        <v>1.8113192123761035</v>
      </c>
      <c r="D57" s="45">
        <v>3.3307161322613457</v>
      </c>
      <c r="E57" s="45">
        <v>2.9282753286121159</v>
      </c>
      <c r="F57" s="45">
        <v>3.2294009002540913</v>
      </c>
      <c r="G57" s="45">
        <v>1.0357676118281389</v>
      </c>
      <c r="H57" s="45">
        <v>2.8585948753969448</v>
      </c>
      <c r="I57" s="45">
        <v>2.2292029249504792</v>
      </c>
      <c r="J57" s="45">
        <v>1.9701361037614975</v>
      </c>
      <c r="K57" s="46">
        <v>3.0787370950189796</v>
      </c>
      <c r="M57" s="18" t="str">
        <f t="shared" si="0"/>
        <v>TRUMPET</v>
      </c>
      <c r="N57" s="17" t="b">
        <f t="shared" si="1"/>
        <v>1</v>
      </c>
      <c r="U57" s="18" t="str">
        <f t="shared" si="2"/>
        <v>TRUMPET</v>
      </c>
      <c r="V57" s="18">
        <f t="shared" si="3"/>
        <v>1.0357676118281389</v>
      </c>
      <c r="W57" s="18">
        <f t="shared" si="4"/>
        <v>0.77555160054796457</v>
      </c>
    </row>
    <row r="58" spans="1:23" x14ac:dyDescent="0.25">
      <c r="A58" s="12" t="s">
        <v>66</v>
      </c>
      <c r="B58" s="44">
        <v>2.7583875060931602</v>
      </c>
      <c r="C58" s="45">
        <v>1.5187360756852031</v>
      </c>
      <c r="D58" s="45">
        <v>3.440649050653565</v>
      </c>
      <c r="E58" s="45">
        <v>3.15717434082485</v>
      </c>
      <c r="F58" s="45">
        <v>2.8093351349983822</v>
      </c>
      <c r="G58" s="45">
        <v>1.3235605175855465</v>
      </c>
      <c r="H58" s="45">
        <v>2.8433398436021777</v>
      </c>
      <c r="I58" s="45">
        <v>2.1374819853772502</v>
      </c>
      <c r="J58" s="45">
        <v>2.2454147462444256</v>
      </c>
      <c r="K58" s="46">
        <v>2.3547514256738138</v>
      </c>
      <c r="M58" s="18" t="str">
        <f t="shared" si="0"/>
        <v>TRUMPET</v>
      </c>
      <c r="N58" s="17" t="b">
        <f t="shared" si="1"/>
        <v>1</v>
      </c>
      <c r="U58" s="18" t="str">
        <f t="shared" si="2"/>
        <v>TRUMPET</v>
      </c>
      <c r="V58" s="18">
        <f t="shared" si="3"/>
        <v>1.3235605175855465</v>
      </c>
      <c r="W58" s="18">
        <f t="shared" si="4"/>
        <v>0.19517555809965659</v>
      </c>
    </row>
    <row r="59" spans="1:23" x14ac:dyDescent="0.25">
      <c r="A59" s="12" t="s">
        <v>66</v>
      </c>
      <c r="B59" s="44">
        <v>3.0183111167593357</v>
      </c>
      <c r="C59" s="45">
        <v>1.5921075074707622</v>
      </c>
      <c r="D59" s="45">
        <v>3.7602472418536665</v>
      </c>
      <c r="E59" s="45">
        <v>2.8699788263450676</v>
      </c>
      <c r="F59" s="45">
        <v>2.7792117477141693</v>
      </c>
      <c r="G59" s="45">
        <v>0.78057705682586609</v>
      </c>
      <c r="H59" s="45">
        <v>2.9410829242590384</v>
      </c>
      <c r="I59" s="45">
        <v>2.2645098225836326</v>
      </c>
      <c r="J59" s="45">
        <v>2.2550730628602058</v>
      </c>
      <c r="K59" s="46">
        <v>2.6377617506781039</v>
      </c>
      <c r="M59" s="18" t="str">
        <f t="shared" si="0"/>
        <v>TRUMPET</v>
      </c>
      <c r="N59" s="17" t="b">
        <f t="shared" si="1"/>
        <v>1</v>
      </c>
      <c r="U59" s="18" t="str">
        <f t="shared" si="2"/>
        <v>TRUMPET</v>
      </c>
      <c r="V59" s="18">
        <f t="shared" si="3"/>
        <v>0.78057705682586609</v>
      </c>
      <c r="W59" s="18">
        <f t="shared" si="4"/>
        <v>0.81153045064489615</v>
      </c>
    </row>
    <row r="60" spans="1:23" x14ac:dyDescent="0.25">
      <c r="A60" s="12" t="s">
        <v>66</v>
      </c>
      <c r="B60" s="44">
        <v>2.9040911762741755</v>
      </c>
      <c r="C60" s="45">
        <v>1.9698206606668114</v>
      </c>
      <c r="D60" s="45">
        <v>4.0650580301122137</v>
      </c>
      <c r="E60" s="45">
        <v>3.1119015498081319</v>
      </c>
      <c r="F60" s="45">
        <v>2.926234773181779</v>
      </c>
      <c r="G60" s="45">
        <v>1.1292114741591597</v>
      </c>
      <c r="H60" s="45">
        <v>2.8083747768876153</v>
      </c>
      <c r="I60" s="45">
        <v>2.508182961575252</v>
      </c>
      <c r="J60" s="45">
        <v>2.5354967089825191</v>
      </c>
      <c r="K60" s="46">
        <v>2.6495652935806131</v>
      </c>
      <c r="M60" s="18" t="str">
        <f t="shared" si="0"/>
        <v>TRUMPET</v>
      </c>
      <c r="N60" s="17" t="b">
        <f t="shared" si="1"/>
        <v>1</v>
      </c>
      <c r="U60" s="18" t="str">
        <f t="shared" si="2"/>
        <v>TRUMPET</v>
      </c>
      <c r="V60" s="18">
        <f t="shared" si="3"/>
        <v>1.1292114741591597</v>
      </c>
      <c r="W60" s="18">
        <f t="shared" si="4"/>
        <v>0.84060918650765171</v>
      </c>
    </row>
    <row r="61" spans="1:23" x14ac:dyDescent="0.25">
      <c r="A61" s="12" t="s">
        <v>66</v>
      </c>
      <c r="B61" s="44">
        <v>2.7058213998815814</v>
      </c>
      <c r="C61" s="45">
        <v>1.5188236242937774</v>
      </c>
      <c r="D61" s="45">
        <v>3.2496270273165528</v>
      </c>
      <c r="E61" s="45">
        <v>2.8479105537756433</v>
      </c>
      <c r="F61" s="45">
        <v>2.640142588466281</v>
      </c>
      <c r="G61" s="45">
        <v>1.1827746568350745</v>
      </c>
      <c r="H61" s="45">
        <v>3.0271396145446166</v>
      </c>
      <c r="I61" s="45">
        <v>2.0054043784963107</v>
      </c>
      <c r="J61" s="45">
        <v>2.2722294305275907</v>
      </c>
      <c r="K61" s="46">
        <v>2.0637559048085752</v>
      </c>
      <c r="M61" s="18" t="str">
        <f t="shared" si="0"/>
        <v>TRUMPET</v>
      </c>
      <c r="N61" s="17" t="b">
        <f t="shared" si="1"/>
        <v>1</v>
      </c>
      <c r="U61" s="18" t="str">
        <f t="shared" si="2"/>
        <v>TRUMPET</v>
      </c>
      <c r="V61" s="18">
        <f t="shared" si="3"/>
        <v>1.1827746568350745</v>
      </c>
      <c r="W61" s="18">
        <f t="shared" si="4"/>
        <v>0.33604896745870283</v>
      </c>
    </row>
    <row r="62" spans="1:23" x14ac:dyDescent="0.25">
      <c r="A62" s="12" t="s">
        <v>66</v>
      </c>
      <c r="B62" s="44">
        <v>3.6983602593386022</v>
      </c>
      <c r="C62" s="45">
        <v>2.4687113986316596</v>
      </c>
      <c r="D62" s="45">
        <v>4.3275050710645662</v>
      </c>
      <c r="E62" s="45">
        <v>3.9034932863138097</v>
      </c>
      <c r="F62" s="45">
        <v>3.7159526400366527</v>
      </c>
      <c r="G62" s="45">
        <v>1.3486965948773912</v>
      </c>
      <c r="H62" s="45">
        <v>3.5529767953121878</v>
      </c>
      <c r="I62" s="45">
        <v>2.788260010328135</v>
      </c>
      <c r="J62" s="45">
        <v>2.2008228963935399</v>
      </c>
      <c r="K62" s="46">
        <v>3.2382882427998347</v>
      </c>
      <c r="M62" s="18" t="str">
        <f t="shared" si="0"/>
        <v>TRUMPET</v>
      </c>
      <c r="N62" s="17" t="b">
        <f t="shared" si="1"/>
        <v>1</v>
      </c>
      <c r="U62" s="18" t="str">
        <f t="shared" si="2"/>
        <v>TRUMPET</v>
      </c>
      <c r="V62" s="18">
        <f t="shared" si="3"/>
        <v>1.3486965948773912</v>
      </c>
      <c r="W62" s="18">
        <f t="shared" si="4"/>
        <v>0.85212630151614865</v>
      </c>
    </row>
    <row r="63" spans="1:23" x14ac:dyDescent="0.25">
      <c r="A63" s="12" t="s">
        <v>66</v>
      </c>
      <c r="B63" s="44">
        <v>2.7575612818728201</v>
      </c>
      <c r="C63" s="45">
        <v>1.5579423605476941</v>
      </c>
      <c r="D63" s="45">
        <v>3.1122654481044489</v>
      </c>
      <c r="E63" s="45">
        <v>2.4761268249515846</v>
      </c>
      <c r="F63" s="45">
        <v>2.9768154331454499</v>
      </c>
      <c r="G63" s="45">
        <v>1.305778106609683</v>
      </c>
      <c r="H63" s="45">
        <v>2.5594326996376062</v>
      </c>
      <c r="I63" s="45">
        <v>1.5946359791939999</v>
      </c>
      <c r="J63" s="45">
        <v>2.3669217513732392</v>
      </c>
      <c r="K63" s="46">
        <v>2.4600473072511182</v>
      </c>
      <c r="M63" s="18" t="str">
        <f t="shared" si="0"/>
        <v>TRUMPET</v>
      </c>
      <c r="N63" s="17" t="b">
        <f t="shared" si="1"/>
        <v>1</v>
      </c>
      <c r="U63" s="18" t="str">
        <f t="shared" si="2"/>
        <v>TRUMPET</v>
      </c>
      <c r="V63" s="18">
        <f t="shared" si="3"/>
        <v>1.305778106609683</v>
      </c>
      <c r="W63" s="18">
        <f t="shared" si="4"/>
        <v>0.25216425393801112</v>
      </c>
    </row>
    <row r="64" spans="1:23" ht="15.75" thickBot="1" x14ac:dyDescent="0.3">
      <c r="A64" s="12" t="s">
        <v>66</v>
      </c>
      <c r="B64" s="44">
        <v>3.3174540547407458</v>
      </c>
      <c r="C64" s="45">
        <v>1.7101597423194268</v>
      </c>
      <c r="D64" s="45">
        <v>3.476014097585602</v>
      </c>
      <c r="E64" s="45">
        <v>3.1575064311460368</v>
      </c>
      <c r="F64" s="45">
        <v>2.7556342722422555</v>
      </c>
      <c r="G64" s="45">
        <v>1.175318214533287</v>
      </c>
      <c r="H64" s="45">
        <v>3.0563749550914832</v>
      </c>
      <c r="I64" s="45">
        <v>2.2581069841849852</v>
      </c>
      <c r="J64" s="45">
        <v>2.5631208670984069</v>
      </c>
      <c r="K64" s="46">
        <v>2.2405198444057288</v>
      </c>
      <c r="M64" s="18" t="str">
        <f t="shared" si="0"/>
        <v>TRUMPET</v>
      </c>
      <c r="N64" s="17" t="b">
        <f t="shared" si="1"/>
        <v>1</v>
      </c>
      <c r="U64" s="18" t="str">
        <f t="shared" si="2"/>
        <v>TRUMPET</v>
      </c>
      <c r="V64" s="18">
        <f t="shared" si="3"/>
        <v>1.175318214533287</v>
      </c>
      <c r="W64" s="18">
        <f t="shared" si="4"/>
        <v>0.5348415277861398</v>
      </c>
    </row>
    <row r="65" spans="1:23" ht="15.75" thickBot="1" x14ac:dyDescent="0.3">
      <c r="A65" s="13" t="s">
        <v>66</v>
      </c>
      <c r="B65" s="47">
        <v>4.1799621389137531</v>
      </c>
      <c r="C65" s="48">
        <v>2.7396617578311506</v>
      </c>
      <c r="D65" s="48">
        <v>3.4974263000872283</v>
      </c>
      <c r="E65" s="48">
        <v>2.7676138693338554</v>
      </c>
      <c r="F65" s="48">
        <v>2.4100646816093931</v>
      </c>
      <c r="G65" s="48">
        <v>2.2337485402438335</v>
      </c>
      <c r="H65" s="48">
        <v>2.445070848647962</v>
      </c>
      <c r="I65" s="48">
        <v>2.5995186061675097</v>
      </c>
      <c r="J65" s="48">
        <v>2.5161025518055515</v>
      </c>
      <c r="K65" s="49">
        <v>2.5779162002351219</v>
      </c>
      <c r="M65" s="19" t="str">
        <f t="shared" si="0"/>
        <v>TRUMPET</v>
      </c>
      <c r="N65" s="21" t="b">
        <f t="shared" si="1"/>
        <v>1</v>
      </c>
      <c r="O65" s="30">
        <f>COUNTIF($N56:$N65,TRUE)/(10 - COUNTIF($N56:$N65,"#N/A"))</f>
        <v>1</v>
      </c>
      <c r="U65" s="19" t="str">
        <f t="shared" si="2"/>
        <v>TRUMPET</v>
      </c>
      <c r="V65" s="19">
        <f t="shared" si="3"/>
        <v>2.2337485402438335</v>
      </c>
      <c r="W65" s="19">
        <f t="shared" si="4"/>
        <v>0.17631614136555962</v>
      </c>
    </row>
    <row r="66" spans="1:23" x14ac:dyDescent="0.25">
      <c r="A66" s="11" t="s">
        <v>67</v>
      </c>
      <c r="B66" s="41">
        <v>3.8412669402240507</v>
      </c>
      <c r="C66" s="42">
        <v>2.0928798000369904</v>
      </c>
      <c r="D66" s="42">
        <v>3.3011656697332907</v>
      </c>
      <c r="E66" s="42">
        <v>2.375899262020996</v>
      </c>
      <c r="F66" s="42">
        <v>2.638309597768608</v>
      </c>
      <c r="G66" s="42">
        <v>2.1404395783817747</v>
      </c>
      <c r="H66" s="42">
        <v>1.2222640106915357</v>
      </c>
      <c r="I66" s="42">
        <v>2.4936409595202402</v>
      </c>
      <c r="J66" s="42">
        <v>1.7647869973008812</v>
      </c>
      <c r="K66" s="43">
        <v>2.6217054847185413</v>
      </c>
      <c r="M66" s="16" t="str">
        <f t="shared" si="0"/>
        <v>JASON</v>
      </c>
      <c r="N66" s="20" t="b">
        <f t="shared" si="1"/>
        <v>1</v>
      </c>
      <c r="U66" s="16" t="str">
        <f t="shared" si="2"/>
        <v>JASON</v>
      </c>
      <c r="V66" s="16">
        <f t="shared" si="3"/>
        <v>1.2222640106915357</v>
      </c>
      <c r="W66" s="16">
        <f t="shared" si="4"/>
        <v>0.5425229866093455</v>
      </c>
    </row>
    <row r="67" spans="1:23" x14ac:dyDescent="0.25">
      <c r="A67" s="12" t="s">
        <v>67</v>
      </c>
      <c r="B67" s="44">
        <v>3.3035989219531627</v>
      </c>
      <c r="C67" s="45">
        <v>1.6762647226121388</v>
      </c>
      <c r="D67" s="45">
        <v>3.4332683776847555</v>
      </c>
      <c r="E67" s="45">
        <v>2.1454213256162045</v>
      </c>
      <c r="F67" s="45">
        <v>3.386669772080932</v>
      </c>
      <c r="G67" s="45">
        <v>2.3752391039126044</v>
      </c>
      <c r="H67" s="45">
        <v>1.950946461515001</v>
      </c>
      <c r="I67" s="45">
        <v>1.8228490916316336</v>
      </c>
      <c r="J67" s="45">
        <v>2.0487160428444335</v>
      </c>
      <c r="K67" s="46">
        <v>2.7816000533251644</v>
      </c>
      <c r="M67" s="18" t="str">
        <f t="shared" si="0"/>
        <v>MISSISSIPPI</v>
      </c>
      <c r="N67" s="17" t="b">
        <f t="shared" si="1"/>
        <v>0</v>
      </c>
      <c r="U67" s="18" t="str">
        <f t="shared" si="2"/>
        <v>MISSISSIPPI</v>
      </c>
      <c r="V67" s="18">
        <f t="shared" si="3"/>
        <v>1.6762647226121388</v>
      </c>
      <c r="W67" s="18">
        <f t="shared" si="4"/>
        <v>0.14658436901949479</v>
      </c>
    </row>
    <row r="68" spans="1:23" x14ac:dyDescent="0.25">
      <c r="A68" s="12" t="s">
        <v>67</v>
      </c>
      <c r="B68" s="44">
        <v>4.262406239585677</v>
      </c>
      <c r="C68" s="45">
        <v>2.1533345215417055</v>
      </c>
      <c r="D68" s="45">
        <v>2.4673919597489795</v>
      </c>
      <c r="E68" s="45">
        <v>2.1553498871319046</v>
      </c>
      <c r="F68" s="45">
        <v>3.154212600401828</v>
      </c>
      <c r="G68" s="45">
        <v>2.8304529284713396</v>
      </c>
      <c r="H68" s="45">
        <v>1.5515784658685046</v>
      </c>
      <c r="I68" s="45">
        <v>2.5799536733504196</v>
      </c>
      <c r="J68" s="45">
        <v>2.277714895742426</v>
      </c>
      <c r="K68" s="46">
        <v>3.0894993511172406</v>
      </c>
      <c r="M68" s="18" t="str">
        <f t="shared" si="0"/>
        <v>JASON</v>
      </c>
      <c r="N68" s="17" t="b">
        <f t="shared" si="1"/>
        <v>1</v>
      </c>
      <c r="U68" s="18" t="str">
        <f t="shared" si="2"/>
        <v>JASON</v>
      </c>
      <c r="V68" s="18">
        <f t="shared" si="3"/>
        <v>1.5515784658685046</v>
      </c>
      <c r="W68" s="18">
        <f t="shared" si="4"/>
        <v>0.6017560556732009</v>
      </c>
    </row>
    <row r="69" spans="1:23" x14ac:dyDescent="0.25">
      <c r="A69" s="12" t="s">
        <v>67</v>
      </c>
      <c r="B69" s="44">
        <v>4.2222415069954042</v>
      </c>
      <c r="C69" s="45">
        <v>2.0026424217911867</v>
      </c>
      <c r="D69" s="45">
        <v>3.2989357919746762</v>
      </c>
      <c r="E69" s="45">
        <v>2.7341576729755577</v>
      </c>
      <c r="F69" s="45">
        <v>3.1618589578523344</v>
      </c>
      <c r="G69" s="45">
        <v>2.4814890483203835</v>
      </c>
      <c r="H69" s="45">
        <v>1.4129261496030789</v>
      </c>
      <c r="I69" s="45">
        <v>2.6633858985059522</v>
      </c>
      <c r="J69" s="45">
        <v>1.9354994976171471</v>
      </c>
      <c r="K69" s="46">
        <v>3.1052337824500196</v>
      </c>
      <c r="M69" s="18" t="str">
        <f t="shared" si="0"/>
        <v>JASON</v>
      </c>
      <c r="N69" s="17" t="b">
        <f t="shared" si="1"/>
        <v>1</v>
      </c>
      <c r="U69" s="18" t="str">
        <f t="shared" si="2"/>
        <v>JASON</v>
      </c>
      <c r="V69" s="18">
        <f t="shared" si="3"/>
        <v>1.4129261496030789</v>
      </c>
      <c r="W69" s="18">
        <f t="shared" si="4"/>
        <v>0.52257334801406818</v>
      </c>
    </row>
    <row r="70" spans="1:23" x14ac:dyDescent="0.25">
      <c r="A70" s="12" t="s">
        <v>67</v>
      </c>
      <c r="B70" s="44">
        <v>4.7293841233214309</v>
      </c>
      <c r="C70" s="45">
        <v>2.2819071951794112</v>
      </c>
      <c r="D70" s="45">
        <v>3.2641851090201812</v>
      </c>
      <c r="E70" s="45">
        <v>2.8881865502514361</v>
      </c>
      <c r="F70" s="45">
        <v>3.082410986355518</v>
      </c>
      <c r="G70" s="45">
        <v>3.1095231144616879</v>
      </c>
      <c r="H70" s="45">
        <v>2.3601842713179568</v>
      </c>
      <c r="I70" s="45">
        <v>3.2017348625176707</v>
      </c>
      <c r="J70" s="45">
        <v>1.9653715484459817</v>
      </c>
      <c r="K70" s="46">
        <v>3.3588093911813655</v>
      </c>
      <c r="M70" s="18" t="str">
        <f t="shared" ref="M70:M105" si="5">INDEX($B$5:$K$5,MATCH(MIN($B70:$K70),$B70:$K70,0))</f>
        <v>DAVE</v>
      </c>
      <c r="N70" s="17" t="b">
        <f t="shared" ref="N70:N105" si="6">$M70 = $A70</f>
        <v>0</v>
      </c>
      <c r="U70" s="18" t="str">
        <f t="shared" ref="U70:U105" si="7">INDEX($B$5:$K$5,MATCH(MIN($B70:$K70),$B70:$K70,0))</f>
        <v>DAVE</v>
      </c>
      <c r="V70" s="18">
        <f t="shared" si="3"/>
        <v>1.9653715484459817</v>
      </c>
      <c r="W70" s="18">
        <f t="shared" si="4"/>
        <v>0.31653564673342949</v>
      </c>
    </row>
    <row r="71" spans="1:23" x14ac:dyDescent="0.25">
      <c r="A71" s="12" t="s">
        <v>67</v>
      </c>
      <c r="B71" s="44">
        <v>3.4998115943200405</v>
      </c>
      <c r="C71" s="45">
        <v>0.95200191357338249</v>
      </c>
      <c r="D71" s="45">
        <v>2.9695417356645848</v>
      </c>
      <c r="E71" s="45">
        <v>2.2186198430741189</v>
      </c>
      <c r="F71" s="45">
        <v>3.1764330476787208</v>
      </c>
      <c r="G71" s="45">
        <v>1.5317668586976296</v>
      </c>
      <c r="H71" s="45">
        <v>1.9430236203980575</v>
      </c>
      <c r="I71" s="45">
        <v>1.6696105841608468</v>
      </c>
      <c r="J71" s="45">
        <v>0.79924473158877674</v>
      </c>
      <c r="K71" s="46">
        <v>1.9970363840953402</v>
      </c>
      <c r="M71" s="18" t="str">
        <f t="shared" si="5"/>
        <v>DAVE</v>
      </c>
      <c r="N71" s="17" t="b">
        <f t="shared" si="6"/>
        <v>0</v>
      </c>
      <c r="U71" s="18" t="str">
        <f t="shared" si="7"/>
        <v>DAVE</v>
      </c>
      <c r="V71" s="18">
        <f t="shared" ref="V71:V105" si="8">MIN(B71:K71)</f>
        <v>0.79924473158877674</v>
      </c>
      <c r="W71" s="18">
        <f t="shared" ref="W71:W105" si="9">SMALL(B71:K71,2)-V71</f>
        <v>0.15275718198460575</v>
      </c>
    </row>
    <row r="72" spans="1:23" x14ac:dyDescent="0.25">
      <c r="A72" s="12" t="s">
        <v>67</v>
      </c>
      <c r="B72" s="44">
        <v>4.9265898111648925</v>
      </c>
      <c r="C72" s="45">
        <v>2.4789273232307036</v>
      </c>
      <c r="D72" s="45">
        <v>2.9172221766436226</v>
      </c>
      <c r="E72" s="45">
        <v>2.4470659878506553</v>
      </c>
      <c r="F72" s="45">
        <v>3.4684675356147947</v>
      </c>
      <c r="G72" s="45">
        <v>3.1526551062691515</v>
      </c>
      <c r="H72" s="45">
        <v>1.1021344678569696</v>
      </c>
      <c r="I72" s="45">
        <v>3.1415869056514745</v>
      </c>
      <c r="J72" s="45">
        <v>2.2972436561210947</v>
      </c>
      <c r="K72" s="46">
        <v>3.313029344765404</v>
      </c>
      <c r="M72" s="18" t="str">
        <f t="shared" si="5"/>
        <v>JASON</v>
      </c>
      <c r="N72" s="17" t="b">
        <f t="shared" si="6"/>
        <v>1</v>
      </c>
      <c r="U72" s="18" t="str">
        <f t="shared" si="7"/>
        <v>JASON</v>
      </c>
      <c r="V72" s="18">
        <f t="shared" si="8"/>
        <v>1.1021344678569696</v>
      </c>
      <c r="W72" s="18">
        <f t="shared" si="9"/>
        <v>1.1951091882641252</v>
      </c>
    </row>
    <row r="73" spans="1:23" x14ac:dyDescent="0.25">
      <c r="A73" s="12" t="s">
        <v>67</v>
      </c>
      <c r="B73" s="44">
        <v>3.8503760408542336</v>
      </c>
      <c r="C73" s="45">
        <v>1.7171624660424674</v>
      </c>
      <c r="D73" s="45">
        <v>2.7797392703562589</v>
      </c>
      <c r="E73" s="45">
        <v>1.9436657150173942</v>
      </c>
      <c r="F73" s="45">
        <v>3.0351603934883711</v>
      </c>
      <c r="G73" s="45">
        <v>2.683086043882394</v>
      </c>
      <c r="H73" s="45">
        <v>1.6887815882188153</v>
      </c>
      <c r="I73" s="45">
        <v>2.1320290643818689</v>
      </c>
      <c r="J73" s="45">
        <v>1.8932101758792577</v>
      </c>
      <c r="K73" s="46">
        <v>2.6183991966772298</v>
      </c>
      <c r="M73" s="18" t="str">
        <f t="shared" si="5"/>
        <v>JASON</v>
      </c>
      <c r="N73" s="17" t="b">
        <f t="shared" si="6"/>
        <v>1</v>
      </c>
      <c r="U73" s="18" t="str">
        <f t="shared" si="7"/>
        <v>JASON</v>
      </c>
      <c r="V73" s="18">
        <f t="shared" si="8"/>
        <v>1.6887815882188153</v>
      </c>
      <c r="W73" s="18">
        <f t="shared" si="9"/>
        <v>2.8380877823652062E-2</v>
      </c>
    </row>
    <row r="74" spans="1:23" ht="15.75" thickBot="1" x14ac:dyDescent="0.3">
      <c r="A74" s="12" t="s">
        <v>67</v>
      </c>
      <c r="B74" s="44">
        <v>4.1280130173832141</v>
      </c>
      <c r="C74" s="45">
        <v>1.9256631615523934</v>
      </c>
      <c r="D74" s="45">
        <v>3.1009948080845366</v>
      </c>
      <c r="E74" s="45">
        <v>2.2834506339470946</v>
      </c>
      <c r="F74" s="45">
        <v>2.9255164290540887</v>
      </c>
      <c r="G74" s="45">
        <v>2.6513628850300104</v>
      </c>
      <c r="H74" s="45">
        <v>1.4658342938708255</v>
      </c>
      <c r="I74" s="45">
        <v>2.7199756873615066</v>
      </c>
      <c r="J74" s="45">
        <v>2.0566059119588478</v>
      </c>
      <c r="K74" s="46">
        <v>2.7236634884920878</v>
      </c>
      <c r="M74" s="18" t="str">
        <f t="shared" si="5"/>
        <v>JASON</v>
      </c>
      <c r="N74" s="17" t="b">
        <f t="shared" si="6"/>
        <v>1</v>
      </c>
      <c r="U74" s="18" t="str">
        <f t="shared" si="7"/>
        <v>JASON</v>
      </c>
      <c r="V74" s="18">
        <f t="shared" si="8"/>
        <v>1.4658342938708255</v>
      </c>
      <c r="W74" s="18">
        <f t="shared" si="9"/>
        <v>0.45982886768156783</v>
      </c>
    </row>
    <row r="75" spans="1:23" ht="15.75" thickBot="1" x14ac:dyDescent="0.3">
      <c r="A75" s="13" t="s">
        <v>67</v>
      </c>
      <c r="B75" s="47">
        <v>3.7669464281608329</v>
      </c>
      <c r="C75" s="48">
        <v>1.8495607823601077</v>
      </c>
      <c r="D75" s="48">
        <v>3.5995300753720603</v>
      </c>
      <c r="E75" s="48">
        <v>2.8317787402816292</v>
      </c>
      <c r="F75" s="48">
        <v>3.0034826276163225</v>
      </c>
      <c r="G75" s="48">
        <v>2.6335687274245903</v>
      </c>
      <c r="H75" s="48">
        <v>1.9134960153453944</v>
      </c>
      <c r="I75" s="48">
        <v>2.7750405319848896</v>
      </c>
      <c r="J75" s="48">
        <v>1.9745263747888282</v>
      </c>
      <c r="K75" s="49">
        <v>2.3059045477017883</v>
      </c>
      <c r="M75" s="19" t="str">
        <f t="shared" si="5"/>
        <v>MISSISSIPPI</v>
      </c>
      <c r="N75" s="21" t="b">
        <f t="shared" si="6"/>
        <v>0</v>
      </c>
      <c r="O75" s="30">
        <f>COUNTIF($N66:$N75,TRUE)/(10 - COUNTIF($N66:$N75,"#N/A"))</f>
        <v>0.6</v>
      </c>
      <c r="U75" s="19" t="str">
        <f t="shared" si="7"/>
        <v>MISSISSIPPI</v>
      </c>
      <c r="V75" s="19">
        <f t="shared" si="8"/>
        <v>1.8495607823601077</v>
      </c>
      <c r="W75" s="19">
        <f t="shared" si="9"/>
        <v>6.3935232985286694E-2</v>
      </c>
    </row>
    <row r="76" spans="1:23" x14ac:dyDescent="0.25">
      <c r="A76" s="11" t="s">
        <v>68</v>
      </c>
      <c r="B76" s="41">
        <v>3.7015683437164828</v>
      </c>
      <c r="C76" s="42">
        <v>1.9684518008904497</v>
      </c>
      <c r="D76" s="42">
        <v>3.0227044099140503</v>
      </c>
      <c r="E76" s="42">
        <v>2.4595551072321644</v>
      </c>
      <c r="F76" s="42">
        <v>3.1128682120667355</v>
      </c>
      <c r="G76" s="42">
        <v>2.4137874738957925</v>
      </c>
      <c r="H76" s="42">
        <v>3.3600476760616083</v>
      </c>
      <c r="I76" s="42">
        <v>0.52117306904058502</v>
      </c>
      <c r="J76" s="42">
        <v>2.7683114199826666</v>
      </c>
      <c r="K76" s="43">
        <v>2.8320680516865813</v>
      </c>
      <c r="M76" s="16" t="str">
        <f t="shared" si="5"/>
        <v>SCOTT</v>
      </c>
      <c r="N76" s="20" t="b">
        <f t="shared" si="6"/>
        <v>1</v>
      </c>
      <c r="U76" s="16" t="str">
        <f t="shared" si="7"/>
        <v>SCOTT</v>
      </c>
      <c r="V76" s="16">
        <f t="shared" si="8"/>
        <v>0.52117306904058502</v>
      </c>
      <c r="W76" s="16">
        <f t="shared" si="9"/>
        <v>1.4472787318498646</v>
      </c>
    </row>
    <row r="77" spans="1:23" x14ac:dyDescent="0.25">
      <c r="A77" s="12" t="s">
        <v>68</v>
      </c>
      <c r="B77" s="44">
        <v>3.5437250758958787</v>
      </c>
      <c r="C77" s="45">
        <v>1.960731689165871</v>
      </c>
      <c r="D77" s="45">
        <v>2.7306956951341821</v>
      </c>
      <c r="E77" s="45">
        <v>2.2102951913321718</v>
      </c>
      <c r="F77" s="45">
        <v>2.9879342406654237</v>
      </c>
      <c r="G77" s="45">
        <v>2.0818108345254447</v>
      </c>
      <c r="H77" s="45">
        <v>2.7475866448630288</v>
      </c>
      <c r="I77" s="45">
        <v>0.50153666836670341</v>
      </c>
      <c r="J77" s="45">
        <v>2.1454353240708337</v>
      </c>
      <c r="K77" s="46">
        <v>2.5585252046966138</v>
      </c>
      <c r="M77" s="18" t="str">
        <f t="shared" si="5"/>
        <v>SCOTT</v>
      </c>
      <c r="N77" s="17" t="b">
        <f t="shared" si="6"/>
        <v>1</v>
      </c>
      <c r="U77" s="18" t="str">
        <f t="shared" si="7"/>
        <v>SCOTT</v>
      </c>
      <c r="V77" s="18">
        <f t="shared" si="8"/>
        <v>0.50153666836670341</v>
      </c>
      <c r="W77" s="18">
        <f t="shared" si="9"/>
        <v>1.4591950207991675</v>
      </c>
    </row>
    <row r="78" spans="1:23" x14ac:dyDescent="0.25">
      <c r="A78" s="12" t="s">
        <v>68</v>
      </c>
      <c r="B78" s="44">
        <v>3.4130446157950316</v>
      </c>
      <c r="C78" s="45">
        <v>2.0040075640588451</v>
      </c>
      <c r="D78" s="45">
        <v>2.926938826699236</v>
      </c>
      <c r="E78" s="45">
        <v>2.4693087743535731</v>
      </c>
      <c r="F78" s="45">
        <v>3.7947725637659966</v>
      </c>
      <c r="G78" s="45">
        <v>2.4333008170594335</v>
      </c>
      <c r="H78" s="45">
        <v>3.1694975939078214</v>
      </c>
      <c r="I78" s="45">
        <v>0.31419617688140622</v>
      </c>
      <c r="J78" s="45">
        <v>2.8127536253408811</v>
      </c>
      <c r="K78" s="46">
        <v>3.317083590338219</v>
      </c>
      <c r="M78" s="18" t="str">
        <f t="shared" si="5"/>
        <v>SCOTT</v>
      </c>
      <c r="N78" s="17" t="b">
        <f t="shared" si="6"/>
        <v>1</v>
      </c>
      <c r="U78" s="18" t="str">
        <f t="shared" si="7"/>
        <v>SCOTT</v>
      </c>
      <c r="V78" s="18">
        <f t="shared" si="8"/>
        <v>0.31419617688140622</v>
      </c>
      <c r="W78" s="18">
        <f t="shared" si="9"/>
        <v>1.6898113871774387</v>
      </c>
    </row>
    <row r="79" spans="1:23" x14ac:dyDescent="0.25">
      <c r="A79" s="12" t="s">
        <v>68</v>
      </c>
      <c r="B79" s="44">
        <v>3.8123689311136872</v>
      </c>
      <c r="C79" s="45">
        <v>2.2846186649863882</v>
      </c>
      <c r="D79" s="45">
        <v>3.23671190950955</v>
      </c>
      <c r="E79" s="45">
        <v>3.0741953254058703</v>
      </c>
      <c r="F79" s="45">
        <v>3.9973080167121271</v>
      </c>
      <c r="G79" s="45">
        <v>2.1339762754581759</v>
      </c>
      <c r="H79" s="45">
        <v>3.4845917202750116</v>
      </c>
      <c r="I79" s="45">
        <v>1.3490355827132148</v>
      </c>
      <c r="J79" s="45">
        <v>1.8975394779791737</v>
      </c>
      <c r="K79" s="46">
        <v>3.221134432415715</v>
      </c>
      <c r="M79" s="18" t="str">
        <f t="shared" si="5"/>
        <v>SCOTT</v>
      </c>
      <c r="N79" s="17" t="b">
        <f t="shared" si="6"/>
        <v>1</v>
      </c>
      <c r="U79" s="18" t="str">
        <f t="shared" si="7"/>
        <v>SCOTT</v>
      </c>
      <c r="V79" s="18">
        <f t="shared" si="8"/>
        <v>1.3490355827132148</v>
      </c>
      <c r="W79" s="18">
        <f t="shared" si="9"/>
        <v>0.54850389526595889</v>
      </c>
    </row>
    <row r="80" spans="1:23" x14ac:dyDescent="0.25">
      <c r="A80" s="12" t="s">
        <v>68</v>
      </c>
      <c r="B80" s="44">
        <v>3.617250881452974</v>
      </c>
      <c r="C80" s="45">
        <v>1.7685227308186589</v>
      </c>
      <c r="D80" s="45">
        <v>2.9227267313996443</v>
      </c>
      <c r="E80" s="45">
        <v>2.2490821668308532</v>
      </c>
      <c r="F80" s="45">
        <v>3.2210348986849904</v>
      </c>
      <c r="G80" s="45">
        <v>2.1520088346738859</v>
      </c>
      <c r="H80" s="45">
        <v>3.3299121066377171</v>
      </c>
      <c r="I80" s="45">
        <v>0.38108268847053228</v>
      </c>
      <c r="J80" s="45">
        <v>2.6369095762405395</v>
      </c>
      <c r="K80" s="46">
        <v>2.6747908379847991</v>
      </c>
      <c r="M80" s="18" t="str">
        <f t="shared" si="5"/>
        <v>SCOTT</v>
      </c>
      <c r="N80" s="17" t="b">
        <f t="shared" si="6"/>
        <v>1</v>
      </c>
      <c r="U80" s="18" t="str">
        <f t="shared" si="7"/>
        <v>SCOTT</v>
      </c>
      <c r="V80" s="18">
        <f t="shared" si="8"/>
        <v>0.38108268847053228</v>
      </c>
      <c r="W80" s="18">
        <f t="shared" si="9"/>
        <v>1.3874400423481266</v>
      </c>
    </row>
    <row r="81" spans="1:23" x14ac:dyDescent="0.25">
      <c r="A81" s="12" t="s">
        <v>68</v>
      </c>
      <c r="B81" s="44">
        <v>3.9849751776655529</v>
      </c>
      <c r="C81" s="45">
        <v>2.23729194145956</v>
      </c>
      <c r="D81" s="45">
        <v>2.9208710872900872</v>
      </c>
      <c r="E81" s="45">
        <v>2.6083142326898732</v>
      </c>
      <c r="F81" s="45">
        <v>3.5239081668134355</v>
      </c>
      <c r="G81" s="45">
        <v>2.2654540204567635</v>
      </c>
      <c r="H81" s="45">
        <v>3.3511103996924203</v>
      </c>
      <c r="I81" s="45">
        <v>1.0159012658495139</v>
      </c>
      <c r="J81" s="45">
        <v>1.726637449091537</v>
      </c>
      <c r="K81" s="46">
        <v>3.1048118545778847</v>
      </c>
      <c r="M81" s="18" t="str">
        <f t="shared" si="5"/>
        <v>SCOTT</v>
      </c>
      <c r="N81" s="17" t="b">
        <f t="shared" si="6"/>
        <v>1</v>
      </c>
      <c r="U81" s="18" t="str">
        <f t="shared" si="7"/>
        <v>SCOTT</v>
      </c>
      <c r="V81" s="18">
        <f t="shared" si="8"/>
        <v>1.0159012658495139</v>
      </c>
      <c r="W81" s="18">
        <f t="shared" si="9"/>
        <v>0.71073618324202315</v>
      </c>
    </row>
    <row r="82" spans="1:23" x14ac:dyDescent="0.25">
      <c r="A82" s="12" t="s">
        <v>68</v>
      </c>
      <c r="B82" s="44">
        <v>5.2121455345083367</v>
      </c>
      <c r="C82" s="45">
        <v>2.9010656941731527</v>
      </c>
      <c r="D82" s="45">
        <v>4.1622705703637388</v>
      </c>
      <c r="E82" s="45">
        <v>3.7667997198118597</v>
      </c>
      <c r="F82" s="45">
        <v>3.7911743365183006</v>
      </c>
      <c r="G82" s="45">
        <v>3.8541367170365119</v>
      </c>
      <c r="H82" s="45">
        <v>3.8670905723651421</v>
      </c>
      <c r="I82" s="45">
        <v>0.78245437697977638</v>
      </c>
      <c r="J82" s="45">
        <v>3.6444426801986674</v>
      </c>
      <c r="K82" s="46">
        <v>3.4693076312243538</v>
      </c>
      <c r="M82" s="18" t="str">
        <f t="shared" si="5"/>
        <v>SCOTT</v>
      </c>
      <c r="N82" s="17" t="b">
        <f t="shared" si="6"/>
        <v>1</v>
      </c>
      <c r="U82" s="18" t="str">
        <f t="shared" si="7"/>
        <v>SCOTT</v>
      </c>
      <c r="V82" s="18">
        <f t="shared" si="8"/>
        <v>0.78245437697977638</v>
      </c>
      <c r="W82" s="18">
        <f t="shared" si="9"/>
        <v>2.1186113171933765</v>
      </c>
    </row>
    <row r="83" spans="1:23" x14ac:dyDescent="0.25">
      <c r="A83" s="12" t="s">
        <v>68</v>
      </c>
      <c r="B83" s="44">
        <v>4.9652103989779519</v>
      </c>
      <c r="C83" s="45">
        <v>2.6479124393354296</v>
      </c>
      <c r="D83" s="45">
        <v>3.3950722389752164</v>
      </c>
      <c r="E83" s="45">
        <v>3.0876932498765481</v>
      </c>
      <c r="F83" s="45">
        <v>3.4398401923549375</v>
      </c>
      <c r="G83" s="45">
        <v>3.4130793768072962</v>
      </c>
      <c r="H83" s="45">
        <v>3.7679898519599733</v>
      </c>
      <c r="I83" s="45">
        <v>0.87327082239346643</v>
      </c>
      <c r="J83" s="45">
        <v>3.1551849657000428</v>
      </c>
      <c r="K83" s="46">
        <v>3.3902396638548096</v>
      </c>
      <c r="M83" s="18" t="str">
        <f t="shared" si="5"/>
        <v>SCOTT</v>
      </c>
      <c r="N83" s="17" t="b">
        <f t="shared" si="6"/>
        <v>1</v>
      </c>
      <c r="U83" s="18" t="str">
        <f t="shared" si="7"/>
        <v>SCOTT</v>
      </c>
      <c r="V83" s="18">
        <f t="shared" si="8"/>
        <v>0.87327082239346643</v>
      </c>
      <c r="W83" s="18">
        <f t="shared" si="9"/>
        <v>1.7746416169419632</v>
      </c>
    </row>
    <row r="84" spans="1:23" ht="15.75" thickBot="1" x14ac:dyDescent="0.3">
      <c r="A84" s="12" t="s">
        <v>68</v>
      </c>
      <c r="B84" s="44">
        <v>3.8013870625910817</v>
      </c>
      <c r="C84" s="45">
        <v>2.5143685057691321</v>
      </c>
      <c r="D84" s="45">
        <v>3.5715793190314562</v>
      </c>
      <c r="E84" s="45">
        <v>3.0533076186690353</v>
      </c>
      <c r="F84" s="45">
        <v>4.104743095888816</v>
      </c>
      <c r="G84" s="45">
        <v>2.0049248501366765</v>
      </c>
      <c r="H84" s="45">
        <v>3.6184762251850753</v>
      </c>
      <c r="I84" s="45">
        <v>0.88121174599534002</v>
      </c>
      <c r="J84" s="45">
        <v>2.0627204637084424</v>
      </c>
      <c r="K84" s="46">
        <v>3.3325026533338016</v>
      </c>
      <c r="M84" s="18" t="str">
        <f t="shared" si="5"/>
        <v>SCOTT</v>
      </c>
      <c r="N84" s="17" t="b">
        <f t="shared" si="6"/>
        <v>1</v>
      </c>
      <c r="U84" s="18" t="str">
        <f t="shared" si="7"/>
        <v>SCOTT</v>
      </c>
      <c r="V84" s="18">
        <f t="shared" si="8"/>
        <v>0.88121174599534002</v>
      </c>
      <c r="W84" s="18">
        <f t="shared" si="9"/>
        <v>1.1237131041413364</v>
      </c>
    </row>
    <row r="85" spans="1:23" ht="15.75" thickBot="1" x14ac:dyDescent="0.3">
      <c r="A85" s="13" t="s">
        <v>68</v>
      </c>
      <c r="B85" s="47">
        <v>4.0110721582722126</v>
      </c>
      <c r="C85" s="48">
        <v>2.7482941557949463</v>
      </c>
      <c r="D85" s="48">
        <v>3.6129810409733629</v>
      </c>
      <c r="E85" s="48">
        <v>3.2004784082603388</v>
      </c>
      <c r="F85" s="48">
        <v>4.2355167440033901</v>
      </c>
      <c r="G85" s="48">
        <v>2.37445374959472</v>
      </c>
      <c r="H85" s="48">
        <v>3.7328533632997676</v>
      </c>
      <c r="I85" s="48">
        <v>1.0533768071744747</v>
      </c>
      <c r="J85" s="48">
        <v>2.1911847761692447</v>
      </c>
      <c r="K85" s="49">
        <v>3.4021838924613306</v>
      </c>
      <c r="M85" s="19" t="str">
        <f t="shared" si="5"/>
        <v>SCOTT</v>
      </c>
      <c r="N85" s="21" t="b">
        <f t="shared" si="6"/>
        <v>1</v>
      </c>
      <c r="O85" s="30">
        <f>COUNTIF($N76:$N85,TRUE)/(10 - COUNTIF($N76:$N85,"#N/A"))</f>
        <v>1</v>
      </c>
      <c r="U85" s="19" t="str">
        <f t="shared" si="7"/>
        <v>SCOTT</v>
      </c>
      <c r="V85" s="19">
        <f t="shared" si="8"/>
        <v>1.0533768071744747</v>
      </c>
      <c r="W85" s="19">
        <f t="shared" si="9"/>
        <v>1.13780796899477</v>
      </c>
    </row>
    <row r="86" spans="1:23" x14ac:dyDescent="0.25">
      <c r="A86" s="11" t="s">
        <v>69</v>
      </c>
      <c r="B86" s="41">
        <v>3.7171864541322557</v>
      </c>
      <c r="C86" s="42">
        <v>1.3726854160165129</v>
      </c>
      <c r="D86" s="42">
        <v>3.007908146815728</v>
      </c>
      <c r="E86" s="42">
        <v>2.2271488254439036</v>
      </c>
      <c r="F86" s="42">
        <v>2.4625179150981804</v>
      </c>
      <c r="G86" s="42">
        <v>1.8721810754708008</v>
      </c>
      <c r="H86" s="42">
        <v>1.7162961246962691</v>
      </c>
      <c r="I86" s="42">
        <v>1.726585901020897</v>
      </c>
      <c r="J86" s="42">
        <v>1.5713272493892541</v>
      </c>
      <c r="K86" s="43">
        <v>2.2653894705375821</v>
      </c>
      <c r="M86" s="16" t="str">
        <f t="shared" si="5"/>
        <v>MISSISSIPPI</v>
      </c>
      <c r="N86" s="20" t="b">
        <f t="shared" si="6"/>
        <v>0</v>
      </c>
      <c r="U86" s="16" t="str">
        <f t="shared" si="7"/>
        <v>MISSISSIPPI</v>
      </c>
      <c r="V86" s="16">
        <f t="shared" si="8"/>
        <v>1.3726854160165129</v>
      </c>
      <c r="W86" s="16">
        <f t="shared" si="9"/>
        <v>0.19864183337274111</v>
      </c>
    </row>
    <row r="87" spans="1:23" x14ac:dyDescent="0.25">
      <c r="A87" s="12" t="s">
        <v>69</v>
      </c>
      <c r="B87" s="44">
        <v>4.0248608021429968</v>
      </c>
      <c r="C87" s="45">
        <v>1.1984654639384993</v>
      </c>
      <c r="D87" s="45">
        <v>3.2296884128735694</v>
      </c>
      <c r="E87" s="45">
        <v>2.5493701366865906</v>
      </c>
      <c r="F87" s="45">
        <v>2.8687017785987932</v>
      </c>
      <c r="G87" s="45">
        <v>1.5428622158368959</v>
      </c>
      <c r="H87" s="45">
        <v>2.2608844668837014</v>
      </c>
      <c r="I87" s="45">
        <v>1.7274259312084428</v>
      </c>
      <c r="J87" s="45">
        <v>0.64912848823294822</v>
      </c>
      <c r="K87" s="46">
        <v>2.2726020237035924</v>
      </c>
      <c r="M87" s="18" t="str">
        <f t="shared" si="5"/>
        <v>DAVE</v>
      </c>
      <c r="N87" s="17" t="b">
        <f t="shared" si="6"/>
        <v>1</v>
      </c>
      <c r="U87" s="18" t="str">
        <f t="shared" si="7"/>
        <v>DAVE</v>
      </c>
      <c r="V87" s="18">
        <f t="shared" si="8"/>
        <v>0.64912848823294822</v>
      </c>
      <c r="W87" s="18">
        <f t="shared" si="9"/>
        <v>0.54933697570555107</v>
      </c>
    </row>
    <row r="88" spans="1:23" x14ac:dyDescent="0.25">
      <c r="A88" s="12" t="s">
        <v>69</v>
      </c>
      <c r="B88" s="44">
        <v>3.7196487334696404</v>
      </c>
      <c r="C88" s="45">
        <v>0.81548355421549157</v>
      </c>
      <c r="D88" s="45">
        <v>2.9420296735761609</v>
      </c>
      <c r="E88" s="45">
        <v>2.4644130315626898</v>
      </c>
      <c r="F88" s="45">
        <v>2.8305586427608529</v>
      </c>
      <c r="G88" s="45">
        <v>1.4191838649553259</v>
      </c>
      <c r="H88" s="45">
        <v>1.8278134876437107</v>
      </c>
      <c r="I88" s="45">
        <v>1.5603052559637127</v>
      </c>
      <c r="J88" s="45">
        <v>0.91184505809528316</v>
      </c>
      <c r="K88" s="46">
        <v>2.061952813590858</v>
      </c>
      <c r="M88" s="18" t="str">
        <f t="shared" si="5"/>
        <v>MISSISSIPPI</v>
      </c>
      <c r="N88" s="17" t="b">
        <f t="shared" si="6"/>
        <v>0</v>
      </c>
      <c r="U88" s="18" t="str">
        <f t="shared" si="7"/>
        <v>MISSISSIPPI</v>
      </c>
      <c r="V88" s="18">
        <f t="shared" si="8"/>
        <v>0.81548355421549157</v>
      </c>
      <c r="W88" s="18">
        <f t="shared" si="9"/>
        <v>9.6361503879791588E-2</v>
      </c>
    </row>
    <row r="89" spans="1:23" x14ac:dyDescent="0.25">
      <c r="A89" s="12" t="s">
        <v>69</v>
      </c>
      <c r="B89" s="44">
        <v>4.1190711399231654</v>
      </c>
      <c r="C89" s="45">
        <v>1.2526295704962509</v>
      </c>
      <c r="D89" s="45">
        <v>3.5769492251316297</v>
      </c>
      <c r="E89" s="45">
        <v>3.0856498563185681</v>
      </c>
      <c r="F89" s="45">
        <v>3.379489730701152</v>
      </c>
      <c r="G89" s="45">
        <v>1.7912613352284898</v>
      </c>
      <c r="H89" s="45">
        <v>2.6775946029194433</v>
      </c>
      <c r="I89" s="45">
        <v>2.4379753129753778</v>
      </c>
      <c r="J89" s="45">
        <v>0.33428111616384448</v>
      </c>
      <c r="K89" s="46">
        <v>2.404105014709081</v>
      </c>
      <c r="M89" s="18" t="str">
        <f t="shared" si="5"/>
        <v>DAVE</v>
      </c>
      <c r="N89" s="17" t="b">
        <f t="shared" si="6"/>
        <v>1</v>
      </c>
      <c r="U89" s="18" t="str">
        <f t="shared" si="7"/>
        <v>DAVE</v>
      </c>
      <c r="V89" s="18">
        <f t="shared" si="8"/>
        <v>0.33428111616384448</v>
      </c>
      <c r="W89" s="18">
        <f t="shared" si="9"/>
        <v>0.91834845433240642</v>
      </c>
    </row>
    <row r="90" spans="1:23" x14ac:dyDescent="0.25">
      <c r="A90" s="12" t="s">
        <v>69</v>
      </c>
      <c r="B90" s="44">
        <v>4.183066840408121</v>
      </c>
      <c r="C90" s="45">
        <v>1.3992050729073793</v>
      </c>
      <c r="D90" s="45">
        <v>2.7276057822600532</v>
      </c>
      <c r="E90" s="45">
        <v>2.2265281355182811</v>
      </c>
      <c r="F90" s="45">
        <v>2.7611215623187078</v>
      </c>
      <c r="G90" s="45">
        <v>1.9732096913960437</v>
      </c>
      <c r="H90" s="45">
        <v>1.6672392657822748</v>
      </c>
      <c r="I90" s="45">
        <v>1.8282914397218533</v>
      </c>
      <c r="J90" s="45">
        <v>1.435004903904469</v>
      </c>
      <c r="K90" s="46">
        <v>2.4104973049019769</v>
      </c>
      <c r="M90" s="18" t="str">
        <f t="shared" si="5"/>
        <v>MISSISSIPPI</v>
      </c>
      <c r="N90" s="17" t="b">
        <f t="shared" si="6"/>
        <v>0</v>
      </c>
      <c r="U90" s="18" t="str">
        <f t="shared" si="7"/>
        <v>MISSISSIPPI</v>
      </c>
      <c r="V90" s="18">
        <f t="shared" si="8"/>
        <v>1.3992050729073793</v>
      </c>
      <c r="W90" s="18">
        <f t="shared" si="9"/>
        <v>3.5799830997089721E-2</v>
      </c>
    </row>
    <row r="91" spans="1:23" x14ac:dyDescent="0.25">
      <c r="A91" s="12" t="s">
        <v>69</v>
      </c>
      <c r="B91" s="44">
        <v>3.9792020537327923</v>
      </c>
      <c r="C91" s="45">
        <v>1.3558327820735256</v>
      </c>
      <c r="D91" s="45">
        <v>3.3925698356855598</v>
      </c>
      <c r="E91" s="45">
        <v>2.9222050517989988</v>
      </c>
      <c r="F91" s="45">
        <v>3.119141181242858</v>
      </c>
      <c r="G91" s="45">
        <v>1.5680255168905797</v>
      </c>
      <c r="H91" s="45">
        <v>2.3269241111544217</v>
      </c>
      <c r="I91" s="45">
        <v>2.1717975316029969</v>
      </c>
      <c r="J91" s="45">
        <v>0.32520535508550263</v>
      </c>
      <c r="K91" s="46">
        <v>2.3367391963309627</v>
      </c>
      <c r="M91" s="18" t="str">
        <f t="shared" si="5"/>
        <v>DAVE</v>
      </c>
      <c r="N91" s="17" t="b">
        <f t="shared" si="6"/>
        <v>1</v>
      </c>
      <c r="U91" s="18" t="str">
        <f t="shared" si="7"/>
        <v>DAVE</v>
      </c>
      <c r="V91" s="18">
        <f t="shared" si="8"/>
        <v>0.32520535508550263</v>
      </c>
      <c r="W91" s="18">
        <f t="shared" si="9"/>
        <v>1.0306274269880231</v>
      </c>
    </row>
    <row r="92" spans="1:23" x14ac:dyDescent="0.25">
      <c r="A92" s="12" t="s">
        <v>69</v>
      </c>
      <c r="B92" s="44">
        <v>3.9254966024330731</v>
      </c>
      <c r="C92" s="45">
        <v>1.4043837654961386</v>
      </c>
      <c r="D92" s="45">
        <v>3.3763091069824789</v>
      </c>
      <c r="E92" s="45">
        <v>2.8298087487872814</v>
      </c>
      <c r="F92" s="45">
        <v>3.2971596001370198</v>
      </c>
      <c r="G92" s="45">
        <v>1.5190892355433341</v>
      </c>
      <c r="H92" s="45">
        <v>2.2957494465609058</v>
      </c>
      <c r="I92" s="45">
        <v>2.0809201041635608</v>
      </c>
      <c r="J92" s="45">
        <v>0.30286040326070396</v>
      </c>
      <c r="K92" s="46">
        <v>2.4771927950664701</v>
      </c>
      <c r="M92" s="18" t="str">
        <f t="shared" si="5"/>
        <v>DAVE</v>
      </c>
      <c r="N92" s="17" t="b">
        <f t="shared" si="6"/>
        <v>1</v>
      </c>
      <c r="U92" s="18" t="str">
        <f t="shared" si="7"/>
        <v>DAVE</v>
      </c>
      <c r="V92" s="18">
        <f t="shared" si="8"/>
        <v>0.30286040326070396</v>
      </c>
      <c r="W92" s="18">
        <f t="shared" si="9"/>
        <v>1.1015233622354348</v>
      </c>
    </row>
    <row r="93" spans="1:23" x14ac:dyDescent="0.25">
      <c r="A93" s="12" t="s">
        <v>69</v>
      </c>
      <c r="B93" s="44">
        <v>3.6177567085323767</v>
      </c>
      <c r="C93" s="45">
        <v>0.85184742416350157</v>
      </c>
      <c r="D93" s="45">
        <v>2.9342027457498201</v>
      </c>
      <c r="E93" s="45">
        <v>2.2795949428755682</v>
      </c>
      <c r="F93" s="45">
        <v>2.7879130260180141</v>
      </c>
      <c r="G93" s="45">
        <v>1.5682946546019862</v>
      </c>
      <c r="H93" s="45">
        <v>2.3124764598041998</v>
      </c>
      <c r="I93" s="45">
        <v>1.5649026112823816</v>
      </c>
      <c r="J93" s="45">
        <v>1.0919569608170661</v>
      </c>
      <c r="K93" s="46">
        <v>1.909598155980192</v>
      </c>
      <c r="M93" s="18" t="str">
        <f t="shared" si="5"/>
        <v>MISSISSIPPI</v>
      </c>
      <c r="N93" s="17" t="b">
        <f t="shared" si="6"/>
        <v>0</v>
      </c>
      <c r="U93" s="18" t="str">
        <f t="shared" si="7"/>
        <v>MISSISSIPPI</v>
      </c>
      <c r="V93" s="18">
        <f t="shared" si="8"/>
        <v>0.85184742416350157</v>
      </c>
      <c r="W93" s="18">
        <f t="shared" si="9"/>
        <v>0.24010953665356449</v>
      </c>
    </row>
    <row r="94" spans="1:23" ht="15.75" thickBot="1" x14ac:dyDescent="0.3">
      <c r="A94" s="12" t="s">
        <v>69</v>
      </c>
      <c r="B94" s="44">
        <v>3.7278364834515658</v>
      </c>
      <c r="C94" s="45">
        <v>0.99289011760851886</v>
      </c>
      <c r="D94" s="45">
        <v>2.844646372711698</v>
      </c>
      <c r="E94" s="45">
        <v>2.2994110072191831</v>
      </c>
      <c r="F94" s="45">
        <v>3.0029433852934613</v>
      </c>
      <c r="G94" s="45">
        <v>1.6446207231880607</v>
      </c>
      <c r="H94" s="45">
        <v>2.1291292753637503</v>
      </c>
      <c r="I94" s="45">
        <v>1.7545392147949834</v>
      </c>
      <c r="J94" s="45">
        <v>0.9308695680558382</v>
      </c>
      <c r="K94" s="46">
        <v>2.0108041441737097</v>
      </c>
      <c r="M94" s="18" t="str">
        <f t="shared" si="5"/>
        <v>DAVE</v>
      </c>
      <c r="N94" s="17" t="b">
        <f t="shared" si="6"/>
        <v>1</v>
      </c>
      <c r="U94" s="18" t="str">
        <f t="shared" si="7"/>
        <v>DAVE</v>
      </c>
      <c r="V94" s="18">
        <f t="shared" si="8"/>
        <v>0.9308695680558382</v>
      </c>
      <c r="W94" s="18">
        <f t="shared" si="9"/>
        <v>6.2020549552680659E-2</v>
      </c>
    </row>
    <row r="95" spans="1:23" ht="15.75" thickBot="1" x14ac:dyDescent="0.3">
      <c r="A95" s="13" t="s">
        <v>69</v>
      </c>
      <c r="B95" s="47">
        <v>3.1538244889759079</v>
      </c>
      <c r="C95" s="48">
        <v>0.93023940788484394</v>
      </c>
      <c r="D95" s="48">
        <v>2.6320569354591359</v>
      </c>
      <c r="E95" s="48">
        <v>2.2889191168597463</v>
      </c>
      <c r="F95" s="48">
        <v>2.562245717553532</v>
      </c>
      <c r="G95" s="48">
        <v>1.6134983934760516</v>
      </c>
      <c r="H95" s="48">
        <v>1.949676524657648</v>
      </c>
      <c r="I95" s="48">
        <v>1.7612704860017949</v>
      </c>
      <c r="J95" s="48">
        <v>0.82152983830109161</v>
      </c>
      <c r="K95" s="49">
        <v>2.1180024752754512</v>
      </c>
      <c r="M95" s="19" t="str">
        <f t="shared" si="5"/>
        <v>DAVE</v>
      </c>
      <c r="N95" s="21" t="b">
        <f t="shared" si="6"/>
        <v>1</v>
      </c>
      <c r="O95" s="30">
        <f>COUNTIF($N86:$N95,TRUE)/(10 - COUNTIF($N86:$N95,"#N/A"))</f>
        <v>0.6</v>
      </c>
      <c r="U95" s="19" t="str">
        <f t="shared" si="7"/>
        <v>DAVE</v>
      </c>
      <c r="V95" s="19">
        <f t="shared" si="8"/>
        <v>0.82152983830109161</v>
      </c>
      <c r="W95" s="19">
        <f t="shared" si="9"/>
        <v>0.10870956958375233</v>
      </c>
    </row>
    <row r="96" spans="1:23" x14ac:dyDescent="0.25">
      <c r="A96" s="11" t="s">
        <v>70</v>
      </c>
      <c r="B96" s="41">
        <v>4.189061519370636</v>
      </c>
      <c r="C96" s="42">
        <v>2.1188025424274231</v>
      </c>
      <c r="D96" s="42">
        <v>3.0191783869865318</v>
      </c>
      <c r="E96" s="42">
        <v>2.8974597961457849</v>
      </c>
      <c r="F96" s="42">
        <v>2.7533337112897027</v>
      </c>
      <c r="G96" s="42">
        <v>2.5337508643035065</v>
      </c>
      <c r="H96" s="42">
        <v>2.7343894464432226</v>
      </c>
      <c r="I96" s="42">
        <v>2.9639236586003395</v>
      </c>
      <c r="J96" s="42">
        <v>1.9833311790407526</v>
      </c>
      <c r="K96" s="43">
        <v>1.619025508232302</v>
      </c>
      <c r="M96" s="16" t="str">
        <f t="shared" si="5"/>
        <v>ANTONIA</v>
      </c>
      <c r="N96" s="20" t="b">
        <f t="shared" si="6"/>
        <v>1</v>
      </c>
      <c r="U96" s="16" t="str">
        <f t="shared" si="7"/>
        <v>ANTONIA</v>
      </c>
      <c r="V96" s="16">
        <f t="shared" si="8"/>
        <v>1.619025508232302</v>
      </c>
      <c r="W96" s="16">
        <f t="shared" si="9"/>
        <v>0.36430567080845067</v>
      </c>
    </row>
    <row r="97" spans="1:23" x14ac:dyDescent="0.25">
      <c r="A97" s="12" t="s">
        <v>70</v>
      </c>
      <c r="B97" s="44">
        <v>3.7199446352624204</v>
      </c>
      <c r="C97" s="45">
        <v>2.6319031638584907</v>
      </c>
      <c r="D97" s="45">
        <v>3.9370938470246415</v>
      </c>
      <c r="E97" s="45">
        <v>3.9320202630202168</v>
      </c>
      <c r="F97" s="45">
        <v>4.0113086060801297</v>
      </c>
      <c r="G97" s="45">
        <v>2.9580103358348375</v>
      </c>
      <c r="H97" s="45">
        <v>3.4022732512417884</v>
      </c>
      <c r="I97" s="45">
        <v>3.2450032157892359</v>
      </c>
      <c r="J97" s="45">
        <v>2.9574500780133626</v>
      </c>
      <c r="K97" s="46">
        <v>2.4531219372025008</v>
      </c>
      <c r="M97" s="18" t="str">
        <f t="shared" si="5"/>
        <v>ANTONIA</v>
      </c>
      <c r="N97" s="17" t="b">
        <f t="shared" si="6"/>
        <v>1</v>
      </c>
      <c r="U97" s="18" t="str">
        <f t="shared" si="7"/>
        <v>ANTONIA</v>
      </c>
      <c r="V97" s="18">
        <f t="shared" si="8"/>
        <v>2.4531219372025008</v>
      </c>
      <c r="W97" s="18">
        <f t="shared" si="9"/>
        <v>0.17878122665598983</v>
      </c>
    </row>
    <row r="98" spans="1:23" x14ac:dyDescent="0.25">
      <c r="A98" s="12" t="s">
        <v>70</v>
      </c>
      <c r="B98" s="44">
        <v>4.4067255497621716</v>
      </c>
      <c r="C98" s="45">
        <v>2.3631560725530543</v>
      </c>
      <c r="D98" s="45">
        <v>3.4519462167733108</v>
      </c>
      <c r="E98" s="45">
        <v>3.0435038666747198</v>
      </c>
      <c r="F98" s="45">
        <v>2.7996535798494016</v>
      </c>
      <c r="G98" s="45">
        <v>2.8493272636491493</v>
      </c>
      <c r="H98" s="45">
        <v>2.5664757357524008</v>
      </c>
      <c r="I98" s="45">
        <v>3.7875773577527423</v>
      </c>
      <c r="J98" s="45">
        <v>2.0222835056332791</v>
      </c>
      <c r="K98" s="46">
        <v>1.8097109570486587</v>
      </c>
      <c r="M98" s="18" t="str">
        <f t="shared" si="5"/>
        <v>ANTONIA</v>
      </c>
      <c r="N98" s="17" t="b">
        <f t="shared" si="6"/>
        <v>1</v>
      </c>
      <c r="U98" s="18" t="str">
        <f t="shared" si="7"/>
        <v>ANTONIA</v>
      </c>
      <c r="V98" s="18">
        <f t="shared" si="8"/>
        <v>1.8097109570486587</v>
      </c>
      <c r="W98" s="18">
        <f t="shared" si="9"/>
        <v>0.21257254858462038</v>
      </c>
    </row>
    <row r="99" spans="1:23" x14ac:dyDescent="0.25">
      <c r="A99" s="12" t="s">
        <v>70</v>
      </c>
      <c r="B99" s="44">
        <v>3.8634364347755983</v>
      </c>
      <c r="C99" s="45">
        <v>1.5876566964215302</v>
      </c>
      <c r="D99" s="45">
        <v>2.9019813836325916</v>
      </c>
      <c r="E99" s="45">
        <v>2.765300858561861</v>
      </c>
      <c r="F99" s="45">
        <v>2.3620334065758621</v>
      </c>
      <c r="G99" s="45">
        <v>2.0297755098303147</v>
      </c>
      <c r="H99" s="45">
        <v>2.5169342918255957</v>
      </c>
      <c r="I99" s="45">
        <v>2.7156195134475674</v>
      </c>
      <c r="J99" s="45">
        <v>1.6397667841497199</v>
      </c>
      <c r="K99" s="46">
        <v>2.5910895580691644</v>
      </c>
      <c r="M99" s="18" t="str">
        <f t="shared" si="5"/>
        <v>MISSISSIPPI</v>
      </c>
      <c r="N99" s="17" t="b">
        <f t="shared" si="6"/>
        <v>0</v>
      </c>
      <c r="U99" s="18" t="str">
        <f t="shared" si="7"/>
        <v>MISSISSIPPI</v>
      </c>
      <c r="V99" s="18">
        <f t="shared" si="8"/>
        <v>1.5876566964215302</v>
      </c>
      <c r="W99" s="18">
        <f t="shared" si="9"/>
        <v>5.2110087728189702E-2</v>
      </c>
    </row>
    <row r="100" spans="1:23" x14ac:dyDescent="0.25">
      <c r="A100" s="12" t="s">
        <v>70</v>
      </c>
      <c r="B100" s="44">
        <v>3.6949430909812815</v>
      </c>
      <c r="C100" s="45">
        <v>2.0672765741881545</v>
      </c>
      <c r="D100" s="45">
        <v>3.2560171563915201</v>
      </c>
      <c r="E100" s="45">
        <v>2.7689130342935773</v>
      </c>
      <c r="F100" s="45">
        <v>2.9054938157179047</v>
      </c>
      <c r="G100" s="45">
        <v>2.3977213551082084</v>
      </c>
      <c r="H100" s="45">
        <v>2.6538027262042259</v>
      </c>
      <c r="I100" s="45">
        <v>2.9028638123278472</v>
      </c>
      <c r="J100" s="45">
        <v>2.0207379393423075</v>
      </c>
      <c r="K100" s="46">
        <v>1.4978101928856764</v>
      </c>
      <c r="M100" s="18" t="str">
        <f t="shared" si="5"/>
        <v>ANTONIA</v>
      </c>
      <c r="N100" s="17" t="b">
        <f t="shared" si="6"/>
        <v>1</v>
      </c>
      <c r="U100" s="18" t="str">
        <f t="shared" si="7"/>
        <v>ANTONIA</v>
      </c>
      <c r="V100" s="18">
        <f t="shared" si="8"/>
        <v>1.4978101928856764</v>
      </c>
      <c r="W100" s="18">
        <f t="shared" si="9"/>
        <v>0.52292774645663109</v>
      </c>
    </row>
    <row r="101" spans="1:23" x14ac:dyDescent="0.25">
      <c r="A101" s="12" t="s">
        <v>70</v>
      </c>
      <c r="B101" s="44">
        <v>3.2553575651019449</v>
      </c>
      <c r="C101" s="45">
        <v>2.3499382970022333</v>
      </c>
      <c r="D101" s="45">
        <v>3.5336369921529376</v>
      </c>
      <c r="E101" s="45">
        <v>2.9068273063288803</v>
      </c>
      <c r="F101" s="45">
        <v>3.6596801977850015</v>
      </c>
      <c r="G101" s="45">
        <v>2.6264921513091193</v>
      </c>
      <c r="H101" s="45">
        <v>3.431471118956178</v>
      </c>
      <c r="I101" s="45">
        <v>2.5989956455624372</v>
      </c>
      <c r="J101" s="45">
        <v>2.8669281292405726</v>
      </c>
      <c r="K101" s="46">
        <v>2.4058267296126461</v>
      </c>
      <c r="M101" s="18" t="str">
        <f t="shared" si="5"/>
        <v>MISSISSIPPI</v>
      </c>
      <c r="N101" s="17" t="b">
        <f t="shared" si="6"/>
        <v>0</v>
      </c>
      <c r="U101" s="18" t="str">
        <f t="shared" si="7"/>
        <v>MISSISSIPPI</v>
      </c>
      <c r="V101" s="18">
        <f t="shared" si="8"/>
        <v>2.3499382970022333</v>
      </c>
      <c r="W101" s="18">
        <f t="shared" si="9"/>
        <v>5.5888432610412764E-2</v>
      </c>
    </row>
    <row r="102" spans="1:23" x14ac:dyDescent="0.25">
      <c r="A102" s="12" t="s">
        <v>70</v>
      </c>
      <c r="B102" s="44">
        <v>4.3453491127066775</v>
      </c>
      <c r="C102" s="45">
        <v>1.9171905862957623</v>
      </c>
      <c r="D102" s="45">
        <v>3.3398012165090254</v>
      </c>
      <c r="E102" s="45">
        <v>2.826616565596948</v>
      </c>
      <c r="F102" s="45">
        <v>2.3727220260327893</v>
      </c>
      <c r="G102" s="45">
        <v>2.213746591544532</v>
      </c>
      <c r="H102" s="45">
        <v>2.0375240476220302</v>
      </c>
      <c r="I102" s="45">
        <v>2.7425062702493959</v>
      </c>
      <c r="J102" s="45">
        <v>1.4322209638263759</v>
      </c>
      <c r="K102" s="46">
        <v>2.3355045816689519</v>
      </c>
      <c r="M102" s="18" t="str">
        <f t="shared" si="5"/>
        <v>DAVE</v>
      </c>
      <c r="N102" s="17" t="b">
        <f t="shared" si="6"/>
        <v>0</v>
      </c>
      <c r="U102" s="18" t="str">
        <f t="shared" si="7"/>
        <v>DAVE</v>
      </c>
      <c r="V102" s="18">
        <f t="shared" si="8"/>
        <v>1.4322209638263759</v>
      </c>
      <c r="W102" s="18">
        <f t="shared" si="9"/>
        <v>0.48496962246938646</v>
      </c>
    </row>
    <row r="103" spans="1:23" x14ac:dyDescent="0.25">
      <c r="A103" s="12" t="s">
        <v>70</v>
      </c>
      <c r="B103" s="44">
        <v>4.1898652183714162</v>
      </c>
      <c r="C103" s="45">
        <v>1.8484777907150591</v>
      </c>
      <c r="D103" s="45">
        <v>3.5124095940288171</v>
      </c>
      <c r="E103" s="45">
        <v>2.7733947454198775</v>
      </c>
      <c r="F103" s="45">
        <v>3.4610749883648668</v>
      </c>
      <c r="G103" s="45">
        <v>1.8338401851024169</v>
      </c>
      <c r="H103" s="45">
        <v>2.8806301189470993</v>
      </c>
      <c r="I103" s="45">
        <v>2.4905401841359924</v>
      </c>
      <c r="J103" s="45">
        <v>1.7316760446055428</v>
      </c>
      <c r="K103" s="46">
        <v>2.4156124263904304</v>
      </c>
      <c r="M103" s="18" t="str">
        <f t="shared" si="5"/>
        <v>DAVE</v>
      </c>
      <c r="N103" s="17" t="b">
        <f t="shared" si="6"/>
        <v>0</v>
      </c>
      <c r="U103" s="18" t="str">
        <f t="shared" si="7"/>
        <v>DAVE</v>
      </c>
      <c r="V103" s="18">
        <f t="shared" si="8"/>
        <v>1.7316760446055428</v>
      </c>
      <c r="W103" s="18">
        <f t="shared" si="9"/>
        <v>0.10216414049687406</v>
      </c>
    </row>
    <row r="104" spans="1:23" ht="15.75" thickBot="1" x14ac:dyDescent="0.3">
      <c r="A104" s="12" t="s">
        <v>70</v>
      </c>
      <c r="B104" s="44">
        <v>4.2672987378658016</v>
      </c>
      <c r="C104" s="45">
        <v>2.4140730121177119</v>
      </c>
      <c r="D104" s="45">
        <v>3.8052920388602995</v>
      </c>
      <c r="E104" s="45">
        <v>3.2750288621958266</v>
      </c>
      <c r="F104" s="45">
        <v>2.8418537608911691</v>
      </c>
      <c r="G104" s="45">
        <v>2.9732099932173441</v>
      </c>
      <c r="H104" s="45">
        <v>3.1195440989362346</v>
      </c>
      <c r="I104" s="45">
        <v>3.2333749109024494</v>
      </c>
      <c r="J104" s="45">
        <v>2.4989215386983297</v>
      </c>
      <c r="K104" s="46">
        <v>2.2695278782698383</v>
      </c>
      <c r="M104" s="18" t="str">
        <f t="shared" si="5"/>
        <v>ANTONIA</v>
      </c>
      <c r="N104" s="17" t="b">
        <f t="shared" si="6"/>
        <v>1</v>
      </c>
      <c r="U104" s="18" t="str">
        <f t="shared" si="7"/>
        <v>ANTONIA</v>
      </c>
      <c r="V104" s="18">
        <f t="shared" si="8"/>
        <v>2.2695278782698383</v>
      </c>
      <c r="W104" s="18">
        <f t="shared" si="9"/>
        <v>0.1445451338478736</v>
      </c>
    </row>
    <row r="105" spans="1:23" ht="15.75" thickBot="1" x14ac:dyDescent="0.3">
      <c r="A105" s="13" t="s">
        <v>70</v>
      </c>
      <c r="B105" s="47">
        <v>3.9590276398651238</v>
      </c>
      <c r="C105" s="48">
        <v>3.3096908628330719</v>
      </c>
      <c r="D105" s="48">
        <v>4.2466745362589666</v>
      </c>
      <c r="E105" s="48">
        <v>4.1849302454289798</v>
      </c>
      <c r="F105" s="48">
        <v>3.7489651227516672</v>
      </c>
      <c r="G105" s="48">
        <v>3.4108535941945819</v>
      </c>
      <c r="H105" s="48">
        <v>3.5500654061085308</v>
      </c>
      <c r="I105" s="48">
        <v>4.1291268709917022</v>
      </c>
      <c r="J105" s="48">
        <v>3.7792728021923692</v>
      </c>
      <c r="K105" s="49">
        <v>2.930362545890612</v>
      </c>
      <c r="M105" s="19" t="str">
        <f t="shared" si="5"/>
        <v>ANTONIA</v>
      </c>
      <c r="N105" s="21" t="b">
        <f t="shared" si="6"/>
        <v>1</v>
      </c>
      <c r="O105" s="30">
        <f>COUNTIF($N96:$N105,TRUE)/(10 - COUNTIF($N96:$N105,"#N/A"))</f>
        <v>0.6</v>
      </c>
      <c r="U105" s="19" t="str">
        <f t="shared" si="7"/>
        <v>ANTONIA</v>
      </c>
      <c r="V105" s="19">
        <f t="shared" si="8"/>
        <v>2.930362545890612</v>
      </c>
      <c r="W105" s="19">
        <f t="shared" si="9"/>
        <v>0.37932831694245994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2014-12-08T07:53:41Z</dcterms:modified>
</cp:coreProperties>
</file>