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_CODE\492_matlab\VCR-MENU\testing\ExcelData\"/>
    </mc:Choice>
  </mc:AlternateContent>
  <bookViews>
    <workbookView xWindow="0" yWindow="0" windowWidth="23370" windowHeight="10755"/>
  </bookViews>
  <sheets>
    <sheet name="Summary" sheetId="3" r:id="rId1"/>
    <sheet name="LPC - covariance" sheetId="7" r:id="rId2"/>
    <sheet name="LPC - euclidean" sheetId="8" r:id="rId3"/>
    <sheet name="LPCC - covariance" sheetId="9" r:id="rId4"/>
    <sheet name="LPCC - euclidean" sheetId="10" r:id="rId5"/>
    <sheet name="LPCC Array - LPCC DTW" sheetId="11" r:id="rId6"/>
    <sheet name="Detail 1" sheetId="1" r:id="rId7"/>
    <sheet name="Confidence Test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5" i="11" l="1"/>
  <c r="W105" i="11" s="1"/>
  <c r="U105" i="11"/>
  <c r="M105" i="11"/>
  <c r="N105" i="11" s="1"/>
  <c r="V104" i="11"/>
  <c r="W104" i="11" s="1"/>
  <c r="U104" i="11"/>
  <c r="M104" i="11"/>
  <c r="N104" i="11" s="1"/>
  <c r="V103" i="11"/>
  <c r="W103" i="11" s="1"/>
  <c r="U103" i="11"/>
  <c r="M103" i="11"/>
  <c r="N103" i="11" s="1"/>
  <c r="V102" i="11"/>
  <c r="W102" i="11" s="1"/>
  <c r="U102" i="11"/>
  <c r="M102" i="11"/>
  <c r="N102" i="11" s="1"/>
  <c r="V101" i="11"/>
  <c r="W101" i="11" s="1"/>
  <c r="U101" i="11"/>
  <c r="M101" i="11"/>
  <c r="N101" i="11" s="1"/>
  <c r="V100" i="11"/>
  <c r="W100" i="11" s="1"/>
  <c r="U100" i="11"/>
  <c r="M100" i="11"/>
  <c r="N100" i="11" s="1"/>
  <c r="V99" i="11"/>
  <c r="W99" i="11" s="1"/>
  <c r="U99" i="11"/>
  <c r="M99" i="11"/>
  <c r="N99" i="11" s="1"/>
  <c r="V98" i="11"/>
  <c r="W98" i="11" s="1"/>
  <c r="U98" i="11"/>
  <c r="M98" i="11"/>
  <c r="N98" i="11" s="1"/>
  <c r="V97" i="11"/>
  <c r="W97" i="11" s="1"/>
  <c r="U97" i="11"/>
  <c r="M97" i="11"/>
  <c r="N97" i="11" s="1"/>
  <c r="V96" i="11"/>
  <c r="W96" i="11" s="1"/>
  <c r="U96" i="11"/>
  <c r="M96" i="11"/>
  <c r="N96" i="11" s="1"/>
  <c r="V95" i="11"/>
  <c r="W95" i="11" s="1"/>
  <c r="U95" i="11"/>
  <c r="M95" i="11"/>
  <c r="N95" i="11" s="1"/>
  <c r="V94" i="11"/>
  <c r="W94" i="11" s="1"/>
  <c r="U94" i="11"/>
  <c r="M94" i="11"/>
  <c r="N94" i="11" s="1"/>
  <c r="V93" i="11"/>
  <c r="W93" i="11" s="1"/>
  <c r="U93" i="11"/>
  <c r="M93" i="11"/>
  <c r="N93" i="11" s="1"/>
  <c r="V92" i="11"/>
  <c r="W92" i="11" s="1"/>
  <c r="U92" i="11"/>
  <c r="M92" i="11"/>
  <c r="N92" i="11" s="1"/>
  <c r="V91" i="11"/>
  <c r="W91" i="11" s="1"/>
  <c r="U91" i="11"/>
  <c r="M91" i="11"/>
  <c r="N91" i="11" s="1"/>
  <c r="V90" i="11"/>
  <c r="W90" i="11" s="1"/>
  <c r="U90" i="11"/>
  <c r="M90" i="11"/>
  <c r="N90" i="11" s="1"/>
  <c r="V89" i="11"/>
  <c r="W89" i="11" s="1"/>
  <c r="U89" i="11"/>
  <c r="M89" i="11"/>
  <c r="N89" i="11" s="1"/>
  <c r="V88" i="11"/>
  <c r="W88" i="11" s="1"/>
  <c r="U88" i="11"/>
  <c r="M88" i="11"/>
  <c r="N88" i="11" s="1"/>
  <c r="W87" i="11"/>
  <c r="V87" i="11"/>
  <c r="U87" i="11"/>
  <c r="M87" i="11"/>
  <c r="N87" i="11" s="1"/>
  <c r="V86" i="11"/>
  <c r="W86" i="11" s="1"/>
  <c r="U86" i="11"/>
  <c r="M86" i="11"/>
  <c r="N86" i="11" s="1"/>
  <c r="V85" i="11"/>
  <c r="W85" i="11" s="1"/>
  <c r="U85" i="11"/>
  <c r="M85" i="11"/>
  <c r="N85" i="11" s="1"/>
  <c r="W84" i="11"/>
  <c r="V84" i="11"/>
  <c r="U84" i="11"/>
  <c r="M84" i="11"/>
  <c r="N84" i="11" s="1"/>
  <c r="V83" i="11"/>
  <c r="W83" i="11" s="1"/>
  <c r="U83" i="11"/>
  <c r="M83" i="11"/>
  <c r="N83" i="11" s="1"/>
  <c r="W82" i="11"/>
  <c r="V82" i="11"/>
  <c r="U82" i="11"/>
  <c r="M82" i="11"/>
  <c r="N82" i="11" s="1"/>
  <c r="V81" i="11"/>
  <c r="W81" i="11" s="1"/>
  <c r="U81" i="11"/>
  <c r="M81" i="11"/>
  <c r="N81" i="11" s="1"/>
  <c r="W80" i="11"/>
  <c r="V80" i="11"/>
  <c r="U80" i="11"/>
  <c r="M80" i="11"/>
  <c r="N80" i="11" s="1"/>
  <c r="V79" i="11"/>
  <c r="W79" i="11" s="1"/>
  <c r="U79" i="11"/>
  <c r="M79" i="11"/>
  <c r="N79" i="11" s="1"/>
  <c r="W78" i="11"/>
  <c r="V78" i="11"/>
  <c r="U78" i="11"/>
  <c r="M78" i="11"/>
  <c r="N78" i="11" s="1"/>
  <c r="V77" i="11"/>
  <c r="W77" i="11" s="1"/>
  <c r="U77" i="11"/>
  <c r="M77" i="11"/>
  <c r="N77" i="11" s="1"/>
  <c r="W76" i="11"/>
  <c r="V76" i="11"/>
  <c r="U76" i="11"/>
  <c r="M76" i="11"/>
  <c r="N76" i="11" s="1"/>
  <c r="V75" i="11"/>
  <c r="W75" i="11" s="1"/>
  <c r="U75" i="11"/>
  <c r="M75" i="11"/>
  <c r="N75" i="11" s="1"/>
  <c r="V74" i="11"/>
  <c r="W74" i="11" s="1"/>
  <c r="U74" i="11"/>
  <c r="M74" i="11"/>
  <c r="N74" i="11" s="1"/>
  <c r="V73" i="11"/>
  <c r="W73" i="11" s="1"/>
  <c r="U73" i="11"/>
  <c r="M73" i="11"/>
  <c r="N73" i="11" s="1"/>
  <c r="V72" i="11"/>
  <c r="W72" i="11" s="1"/>
  <c r="U72" i="11"/>
  <c r="M72" i="11"/>
  <c r="N72" i="11" s="1"/>
  <c r="V71" i="11"/>
  <c r="W71" i="11" s="1"/>
  <c r="U71" i="11"/>
  <c r="M71" i="11"/>
  <c r="N71" i="11" s="1"/>
  <c r="V70" i="11"/>
  <c r="W70" i="11" s="1"/>
  <c r="U70" i="11"/>
  <c r="M70" i="11"/>
  <c r="N70" i="11" s="1"/>
  <c r="W69" i="11"/>
  <c r="V69" i="11"/>
  <c r="U69" i="11"/>
  <c r="M69" i="11"/>
  <c r="N69" i="11" s="1"/>
  <c r="V68" i="11"/>
  <c r="W68" i="11" s="1"/>
  <c r="U68" i="11"/>
  <c r="M68" i="11"/>
  <c r="N68" i="11" s="1"/>
  <c r="V67" i="11"/>
  <c r="W67" i="11" s="1"/>
  <c r="U67" i="11"/>
  <c r="M67" i="11"/>
  <c r="N67" i="11" s="1"/>
  <c r="V66" i="11"/>
  <c r="W66" i="11" s="1"/>
  <c r="U66" i="11"/>
  <c r="M66" i="11"/>
  <c r="N66" i="11" s="1"/>
  <c r="V65" i="11"/>
  <c r="W65" i="11" s="1"/>
  <c r="U65" i="11"/>
  <c r="M65" i="11"/>
  <c r="N65" i="11" s="1"/>
  <c r="V64" i="11"/>
  <c r="W64" i="11" s="1"/>
  <c r="U64" i="11"/>
  <c r="M64" i="11"/>
  <c r="N64" i="11" s="1"/>
  <c r="V63" i="11"/>
  <c r="W63" i="11" s="1"/>
  <c r="U63" i="11"/>
  <c r="M63" i="11"/>
  <c r="N63" i="11" s="1"/>
  <c r="V62" i="11"/>
  <c r="W62" i="11" s="1"/>
  <c r="U62" i="11"/>
  <c r="M62" i="11"/>
  <c r="N62" i="11" s="1"/>
  <c r="V61" i="11"/>
  <c r="W61" i="11" s="1"/>
  <c r="U61" i="11"/>
  <c r="M61" i="11"/>
  <c r="N61" i="11" s="1"/>
  <c r="V60" i="11"/>
  <c r="W60" i="11" s="1"/>
  <c r="U60" i="11"/>
  <c r="M60" i="11"/>
  <c r="N60" i="11" s="1"/>
  <c r="V59" i="11"/>
  <c r="W59" i="11" s="1"/>
  <c r="U59" i="11"/>
  <c r="M59" i="11"/>
  <c r="N59" i="11" s="1"/>
  <c r="V58" i="11"/>
  <c r="W58" i="11" s="1"/>
  <c r="U58" i="11"/>
  <c r="M58" i="11"/>
  <c r="N58" i="11" s="1"/>
  <c r="V57" i="11"/>
  <c r="W57" i="11" s="1"/>
  <c r="U57" i="11"/>
  <c r="M57" i="11"/>
  <c r="N57" i="11" s="1"/>
  <c r="V56" i="11"/>
  <c r="W56" i="11" s="1"/>
  <c r="U56" i="11"/>
  <c r="M56" i="11"/>
  <c r="N56" i="11" s="1"/>
  <c r="V55" i="11"/>
  <c r="W55" i="11" s="1"/>
  <c r="U55" i="11"/>
  <c r="M55" i="11"/>
  <c r="N55" i="11" s="1"/>
  <c r="V54" i="11"/>
  <c r="W54" i="11" s="1"/>
  <c r="U54" i="11"/>
  <c r="M54" i="11"/>
  <c r="N54" i="11" s="1"/>
  <c r="V53" i="11"/>
  <c r="W53" i="11" s="1"/>
  <c r="U53" i="11"/>
  <c r="M53" i="11"/>
  <c r="N53" i="11" s="1"/>
  <c r="V52" i="11"/>
  <c r="W52" i="11" s="1"/>
  <c r="U52" i="11"/>
  <c r="M52" i="11"/>
  <c r="N52" i="11" s="1"/>
  <c r="W51" i="11"/>
  <c r="V51" i="11"/>
  <c r="U51" i="11"/>
  <c r="M51" i="11"/>
  <c r="N51" i="11" s="1"/>
  <c r="V50" i="11"/>
  <c r="W50" i="11" s="1"/>
  <c r="U50" i="11"/>
  <c r="M50" i="11"/>
  <c r="N50" i="11" s="1"/>
  <c r="V49" i="11"/>
  <c r="W49" i="11" s="1"/>
  <c r="U49" i="11"/>
  <c r="M49" i="11"/>
  <c r="N49" i="11" s="1"/>
  <c r="V48" i="11"/>
  <c r="W48" i="11" s="1"/>
  <c r="U48" i="11"/>
  <c r="M48" i="11"/>
  <c r="N48" i="11" s="1"/>
  <c r="V47" i="11"/>
  <c r="W47" i="11" s="1"/>
  <c r="U47" i="11"/>
  <c r="M47" i="11"/>
  <c r="N47" i="11" s="1"/>
  <c r="V46" i="11"/>
  <c r="W46" i="11" s="1"/>
  <c r="U46" i="11"/>
  <c r="M46" i="11"/>
  <c r="N46" i="11" s="1"/>
  <c r="V45" i="11"/>
  <c r="W45" i="11" s="1"/>
  <c r="U45" i="11"/>
  <c r="N45" i="11"/>
  <c r="M45" i="11"/>
  <c r="V44" i="11"/>
  <c r="W44" i="11" s="1"/>
  <c r="U44" i="11"/>
  <c r="M44" i="11"/>
  <c r="N44" i="11" s="1"/>
  <c r="V43" i="11"/>
  <c r="W43" i="11" s="1"/>
  <c r="U43" i="11"/>
  <c r="N43" i="11"/>
  <c r="M43" i="11"/>
  <c r="V42" i="11"/>
  <c r="W42" i="11" s="1"/>
  <c r="U42" i="11"/>
  <c r="M42" i="11"/>
  <c r="N42" i="11" s="1"/>
  <c r="V41" i="11"/>
  <c r="W41" i="11" s="1"/>
  <c r="U41" i="11"/>
  <c r="N41" i="11"/>
  <c r="M41" i="11"/>
  <c r="V40" i="11"/>
  <c r="W40" i="11" s="1"/>
  <c r="U40" i="11"/>
  <c r="M40" i="11"/>
  <c r="N40" i="11" s="1"/>
  <c r="V39" i="11"/>
  <c r="W39" i="11" s="1"/>
  <c r="U39" i="11"/>
  <c r="N39" i="11"/>
  <c r="M39" i="11"/>
  <c r="V38" i="11"/>
  <c r="W38" i="11" s="1"/>
  <c r="U38" i="11"/>
  <c r="M38" i="11"/>
  <c r="N38" i="11" s="1"/>
  <c r="V37" i="11"/>
  <c r="W37" i="11" s="1"/>
  <c r="U37" i="11"/>
  <c r="N37" i="11"/>
  <c r="M37" i="11"/>
  <c r="V36" i="11"/>
  <c r="W36" i="11" s="1"/>
  <c r="U36" i="11"/>
  <c r="M36" i="11"/>
  <c r="N36" i="11" s="1"/>
  <c r="V35" i="11"/>
  <c r="W35" i="11" s="1"/>
  <c r="U35" i="11"/>
  <c r="M35" i="11"/>
  <c r="N35" i="11" s="1"/>
  <c r="V34" i="11"/>
  <c r="W34" i="11" s="1"/>
  <c r="U34" i="11"/>
  <c r="M34" i="11"/>
  <c r="N34" i="11" s="1"/>
  <c r="W33" i="11"/>
  <c r="V33" i="11"/>
  <c r="U33" i="11"/>
  <c r="M33" i="11"/>
  <c r="N33" i="11" s="1"/>
  <c r="V32" i="11"/>
  <c r="W32" i="11" s="1"/>
  <c r="U32" i="11"/>
  <c r="M32" i="11"/>
  <c r="N32" i="11" s="1"/>
  <c r="V31" i="11"/>
  <c r="W31" i="11" s="1"/>
  <c r="U31" i="11"/>
  <c r="M31" i="11"/>
  <c r="N31" i="11" s="1"/>
  <c r="V30" i="11"/>
  <c r="W30" i="11" s="1"/>
  <c r="U30" i="11"/>
  <c r="M30" i="11"/>
  <c r="N30" i="11" s="1"/>
  <c r="V29" i="11"/>
  <c r="W29" i="11" s="1"/>
  <c r="U29" i="11"/>
  <c r="M29" i="11"/>
  <c r="N29" i="11" s="1"/>
  <c r="V28" i="11"/>
  <c r="W28" i="11" s="1"/>
  <c r="U28" i="11"/>
  <c r="M28" i="11"/>
  <c r="N28" i="11" s="1"/>
  <c r="V27" i="11"/>
  <c r="W27" i="11" s="1"/>
  <c r="U27" i="11"/>
  <c r="M27" i="11"/>
  <c r="N27" i="11" s="1"/>
  <c r="V26" i="11"/>
  <c r="W26" i="11" s="1"/>
  <c r="U26" i="11"/>
  <c r="M26" i="11"/>
  <c r="N26" i="11" s="1"/>
  <c r="W25" i="11"/>
  <c r="V25" i="11"/>
  <c r="U25" i="11"/>
  <c r="M25" i="11"/>
  <c r="N25" i="11" s="1"/>
  <c r="V24" i="11"/>
  <c r="W24" i="11" s="1"/>
  <c r="U24" i="11"/>
  <c r="M24" i="11"/>
  <c r="N24" i="11" s="1"/>
  <c r="V23" i="11"/>
  <c r="W23" i="11" s="1"/>
  <c r="U23" i="11"/>
  <c r="M23" i="11"/>
  <c r="N23" i="11" s="1"/>
  <c r="V22" i="11"/>
  <c r="W22" i="11" s="1"/>
  <c r="U22" i="11"/>
  <c r="M22" i="11"/>
  <c r="N22" i="11" s="1"/>
  <c r="V21" i="11"/>
  <c r="W21" i="11" s="1"/>
  <c r="U21" i="11"/>
  <c r="M21" i="11"/>
  <c r="N21" i="11" s="1"/>
  <c r="V20" i="11"/>
  <c r="W20" i="11" s="1"/>
  <c r="U20" i="11"/>
  <c r="M20" i="11"/>
  <c r="N20" i="11" s="1"/>
  <c r="V19" i="11"/>
  <c r="W19" i="11" s="1"/>
  <c r="U19" i="11"/>
  <c r="M19" i="11"/>
  <c r="N19" i="11" s="1"/>
  <c r="V18" i="11"/>
  <c r="W18" i="11" s="1"/>
  <c r="U18" i="11"/>
  <c r="M18" i="11"/>
  <c r="N18" i="11" s="1"/>
  <c r="V17" i="11"/>
  <c r="W17" i="11" s="1"/>
  <c r="U17" i="11"/>
  <c r="M17" i="11"/>
  <c r="N17" i="11" s="1"/>
  <c r="V16" i="11"/>
  <c r="W16" i="11" s="1"/>
  <c r="U16" i="11"/>
  <c r="M16" i="11"/>
  <c r="N16" i="11" s="1"/>
  <c r="V15" i="11"/>
  <c r="W15" i="11" s="1"/>
  <c r="U15" i="11"/>
  <c r="M15" i="11"/>
  <c r="N15" i="11" s="1"/>
  <c r="W14" i="11"/>
  <c r="V14" i="11"/>
  <c r="U14" i="11"/>
  <c r="M14" i="11"/>
  <c r="N14" i="11" s="1"/>
  <c r="V13" i="11"/>
  <c r="W13" i="11" s="1"/>
  <c r="U13" i="11"/>
  <c r="M13" i="11"/>
  <c r="N13" i="11" s="1"/>
  <c r="W12" i="11"/>
  <c r="V12" i="11"/>
  <c r="U12" i="11"/>
  <c r="M12" i="11"/>
  <c r="N12" i="11" s="1"/>
  <c r="V11" i="11"/>
  <c r="W11" i="11" s="1"/>
  <c r="U11" i="11"/>
  <c r="M11" i="11"/>
  <c r="N11" i="11" s="1"/>
  <c r="W10" i="11"/>
  <c r="V10" i="11"/>
  <c r="U10" i="11"/>
  <c r="M10" i="11"/>
  <c r="N10" i="11" s="1"/>
  <c r="V9" i="11"/>
  <c r="W9" i="11" s="1"/>
  <c r="U9" i="11"/>
  <c r="M9" i="11"/>
  <c r="N9" i="11" s="1"/>
  <c r="W8" i="11"/>
  <c r="V8" i="11"/>
  <c r="U8" i="11"/>
  <c r="M8" i="11"/>
  <c r="N8" i="11" s="1"/>
  <c r="V7" i="11"/>
  <c r="W7" i="11" s="1"/>
  <c r="U7" i="11"/>
  <c r="M7" i="11"/>
  <c r="N7" i="11" s="1"/>
  <c r="W6" i="11"/>
  <c r="V6" i="11"/>
  <c r="U6" i="11"/>
  <c r="M6" i="11"/>
  <c r="N6" i="11" s="1"/>
  <c r="V105" i="10"/>
  <c r="W105" i="10" s="1"/>
  <c r="U105" i="10"/>
  <c r="M105" i="10"/>
  <c r="N105" i="10" s="1"/>
  <c r="V104" i="10"/>
  <c r="W104" i="10" s="1"/>
  <c r="U104" i="10"/>
  <c r="M104" i="10"/>
  <c r="N104" i="10" s="1"/>
  <c r="V103" i="10"/>
  <c r="W103" i="10" s="1"/>
  <c r="U103" i="10"/>
  <c r="M103" i="10"/>
  <c r="N103" i="10" s="1"/>
  <c r="V102" i="10"/>
  <c r="W102" i="10" s="1"/>
  <c r="U102" i="10"/>
  <c r="M102" i="10"/>
  <c r="N102" i="10" s="1"/>
  <c r="W101" i="10"/>
  <c r="V101" i="10"/>
  <c r="U101" i="10"/>
  <c r="M101" i="10"/>
  <c r="N101" i="10" s="1"/>
  <c r="W100" i="10"/>
  <c r="V100" i="10"/>
  <c r="U100" i="10"/>
  <c r="M100" i="10"/>
  <c r="N100" i="10" s="1"/>
  <c r="V99" i="10"/>
  <c r="W99" i="10" s="1"/>
  <c r="U99" i="10"/>
  <c r="M99" i="10"/>
  <c r="N99" i="10" s="1"/>
  <c r="V98" i="10"/>
  <c r="W98" i="10" s="1"/>
  <c r="U98" i="10"/>
  <c r="M98" i="10"/>
  <c r="N98" i="10" s="1"/>
  <c r="W97" i="10"/>
  <c r="V97" i="10"/>
  <c r="U97" i="10"/>
  <c r="M97" i="10"/>
  <c r="N97" i="10" s="1"/>
  <c r="W96" i="10"/>
  <c r="V96" i="10"/>
  <c r="U96" i="10"/>
  <c r="M96" i="10"/>
  <c r="N96" i="10" s="1"/>
  <c r="V95" i="10"/>
  <c r="W95" i="10" s="1"/>
  <c r="U95" i="10"/>
  <c r="M95" i="10"/>
  <c r="N95" i="10" s="1"/>
  <c r="W94" i="10"/>
  <c r="V94" i="10"/>
  <c r="U94" i="10"/>
  <c r="M94" i="10"/>
  <c r="N94" i="10" s="1"/>
  <c r="W93" i="10"/>
  <c r="V93" i="10"/>
  <c r="U93" i="10"/>
  <c r="M93" i="10"/>
  <c r="N93" i="10" s="1"/>
  <c r="V92" i="10"/>
  <c r="W92" i="10" s="1"/>
  <c r="U92" i="10"/>
  <c r="M92" i="10"/>
  <c r="N92" i="10" s="1"/>
  <c r="V91" i="10"/>
  <c r="W91" i="10" s="1"/>
  <c r="U91" i="10"/>
  <c r="M91" i="10"/>
  <c r="N91" i="10" s="1"/>
  <c r="W90" i="10"/>
  <c r="V90" i="10"/>
  <c r="U90" i="10"/>
  <c r="M90" i="10"/>
  <c r="N90" i="10" s="1"/>
  <c r="W89" i="10"/>
  <c r="V89" i="10"/>
  <c r="U89" i="10"/>
  <c r="M89" i="10"/>
  <c r="N89" i="10" s="1"/>
  <c r="V88" i="10"/>
  <c r="W88" i="10" s="1"/>
  <c r="U88" i="10"/>
  <c r="M88" i="10"/>
  <c r="N88" i="10" s="1"/>
  <c r="V87" i="10"/>
  <c r="W87" i="10" s="1"/>
  <c r="U87" i="10"/>
  <c r="M87" i="10"/>
  <c r="N87" i="10" s="1"/>
  <c r="W86" i="10"/>
  <c r="V86" i="10"/>
  <c r="U86" i="10"/>
  <c r="M86" i="10"/>
  <c r="N86" i="10" s="1"/>
  <c r="W85" i="10"/>
  <c r="V85" i="10"/>
  <c r="U85" i="10"/>
  <c r="M85" i="10"/>
  <c r="N85" i="10" s="1"/>
  <c r="V84" i="10"/>
  <c r="W84" i="10" s="1"/>
  <c r="U84" i="10"/>
  <c r="M84" i="10"/>
  <c r="N84" i="10" s="1"/>
  <c r="W83" i="10"/>
  <c r="V83" i="10"/>
  <c r="U83" i="10"/>
  <c r="M83" i="10"/>
  <c r="N83" i="10" s="1"/>
  <c r="W82" i="10"/>
  <c r="V82" i="10"/>
  <c r="U82" i="10"/>
  <c r="M82" i="10"/>
  <c r="N82" i="10" s="1"/>
  <c r="V81" i="10"/>
  <c r="W81" i="10" s="1"/>
  <c r="U81" i="10"/>
  <c r="M81" i="10"/>
  <c r="N81" i="10" s="1"/>
  <c r="V80" i="10"/>
  <c r="W80" i="10" s="1"/>
  <c r="U80" i="10"/>
  <c r="M80" i="10"/>
  <c r="N80" i="10" s="1"/>
  <c r="W79" i="10"/>
  <c r="V79" i="10"/>
  <c r="U79" i="10"/>
  <c r="M79" i="10"/>
  <c r="N79" i="10" s="1"/>
  <c r="W78" i="10"/>
  <c r="V78" i="10"/>
  <c r="U78" i="10"/>
  <c r="M78" i="10"/>
  <c r="N78" i="10" s="1"/>
  <c r="V77" i="10"/>
  <c r="W77" i="10" s="1"/>
  <c r="U77" i="10"/>
  <c r="M77" i="10"/>
  <c r="N77" i="10" s="1"/>
  <c r="V76" i="10"/>
  <c r="W76" i="10" s="1"/>
  <c r="U76" i="10"/>
  <c r="M76" i="10"/>
  <c r="N76" i="10" s="1"/>
  <c r="W75" i="10"/>
  <c r="V75" i="10"/>
  <c r="U75" i="10"/>
  <c r="M75" i="10"/>
  <c r="N75" i="10" s="1"/>
  <c r="V74" i="10"/>
  <c r="W74" i="10" s="1"/>
  <c r="U74" i="10"/>
  <c r="M74" i="10"/>
  <c r="N74" i="10" s="1"/>
  <c r="V73" i="10"/>
  <c r="W73" i="10" s="1"/>
  <c r="U73" i="10"/>
  <c r="M73" i="10"/>
  <c r="N73" i="10" s="1"/>
  <c r="W72" i="10"/>
  <c r="V72" i="10"/>
  <c r="U72" i="10"/>
  <c r="M72" i="10"/>
  <c r="N72" i="10" s="1"/>
  <c r="W71" i="10"/>
  <c r="V71" i="10"/>
  <c r="U71" i="10"/>
  <c r="M71" i="10"/>
  <c r="N71" i="10" s="1"/>
  <c r="V70" i="10"/>
  <c r="W70" i="10" s="1"/>
  <c r="U70" i="10"/>
  <c r="M70" i="10"/>
  <c r="N70" i="10" s="1"/>
  <c r="V69" i="10"/>
  <c r="W69" i="10" s="1"/>
  <c r="U69" i="10"/>
  <c r="M69" i="10"/>
  <c r="N69" i="10" s="1"/>
  <c r="W68" i="10"/>
  <c r="V68" i="10"/>
  <c r="U68" i="10"/>
  <c r="M68" i="10"/>
  <c r="N68" i="10" s="1"/>
  <c r="W67" i="10"/>
  <c r="V67" i="10"/>
  <c r="U67" i="10"/>
  <c r="M67" i="10"/>
  <c r="N67" i="10" s="1"/>
  <c r="V66" i="10"/>
  <c r="W66" i="10" s="1"/>
  <c r="U66" i="10"/>
  <c r="M66" i="10"/>
  <c r="N66" i="10" s="1"/>
  <c r="V65" i="10"/>
  <c r="W65" i="10" s="1"/>
  <c r="U65" i="10"/>
  <c r="M65" i="10"/>
  <c r="N65" i="10" s="1"/>
  <c r="W64" i="10"/>
  <c r="V64" i="10"/>
  <c r="U64" i="10"/>
  <c r="M64" i="10"/>
  <c r="N64" i="10" s="1"/>
  <c r="V63" i="10"/>
  <c r="W63" i="10" s="1"/>
  <c r="U63" i="10"/>
  <c r="M63" i="10"/>
  <c r="N63" i="10" s="1"/>
  <c r="V62" i="10"/>
  <c r="W62" i="10" s="1"/>
  <c r="U62" i="10"/>
  <c r="M62" i="10"/>
  <c r="N62" i="10" s="1"/>
  <c r="W61" i="10"/>
  <c r="V61" i="10"/>
  <c r="U61" i="10"/>
  <c r="M61" i="10"/>
  <c r="N61" i="10" s="1"/>
  <c r="W60" i="10"/>
  <c r="V60" i="10"/>
  <c r="U60" i="10"/>
  <c r="M60" i="10"/>
  <c r="N60" i="10" s="1"/>
  <c r="V59" i="10"/>
  <c r="W59" i="10" s="1"/>
  <c r="U59" i="10"/>
  <c r="M59" i="10"/>
  <c r="N59" i="10" s="1"/>
  <c r="V58" i="10"/>
  <c r="W58" i="10" s="1"/>
  <c r="U58" i="10"/>
  <c r="M58" i="10"/>
  <c r="N58" i="10" s="1"/>
  <c r="W57" i="10"/>
  <c r="V57" i="10"/>
  <c r="U57" i="10"/>
  <c r="M57" i="10"/>
  <c r="N57" i="10" s="1"/>
  <c r="W56" i="10"/>
  <c r="V56" i="10"/>
  <c r="U56" i="10"/>
  <c r="M56" i="10"/>
  <c r="N56" i="10" s="1"/>
  <c r="O65" i="10" s="1"/>
  <c r="R11" i="10" s="1"/>
  <c r="V55" i="10"/>
  <c r="W55" i="10" s="1"/>
  <c r="U55" i="10"/>
  <c r="M55" i="10"/>
  <c r="N55" i="10" s="1"/>
  <c r="W54" i="10"/>
  <c r="V54" i="10"/>
  <c r="U54" i="10"/>
  <c r="M54" i="10"/>
  <c r="N54" i="10" s="1"/>
  <c r="W53" i="10"/>
  <c r="V53" i="10"/>
  <c r="U53" i="10"/>
  <c r="M53" i="10"/>
  <c r="N53" i="10" s="1"/>
  <c r="V52" i="10"/>
  <c r="W52" i="10" s="1"/>
  <c r="U52" i="10"/>
  <c r="M52" i="10"/>
  <c r="N52" i="10" s="1"/>
  <c r="V51" i="10"/>
  <c r="W51" i="10" s="1"/>
  <c r="U51" i="10"/>
  <c r="M51" i="10"/>
  <c r="N51" i="10" s="1"/>
  <c r="W50" i="10"/>
  <c r="V50" i="10"/>
  <c r="U50" i="10"/>
  <c r="M50" i="10"/>
  <c r="N50" i="10" s="1"/>
  <c r="W49" i="10"/>
  <c r="V49" i="10"/>
  <c r="U49" i="10"/>
  <c r="M49" i="10"/>
  <c r="N49" i="10" s="1"/>
  <c r="V48" i="10"/>
  <c r="W48" i="10" s="1"/>
  <c r="U48" i="10"/>
  <c r="M48" i="10"/>
  <c r="N48" i="10" s="1"/>
  <c r="V47" i="10"/>
  <c r="W47" i="10" s="1"/>
  <c r="U47" i="10"/>
  <c r="M47" i="10"/>
  <c r="N47" i="10" s="1"/>
  <c r="W46" i="10"/>
  <c r="V46" i="10"/>
  <c r="U46" i="10"/>
  <c r="M46" i="10"/>
  <c r="N46" i="10" s="1"/>
  <c r="W45" i="10"/>
  <c r="V45" i="10"/>
  <c r="U45" i="10"/>
  <c r="M45" i="10"/>
  <c r="N45" i="10" s="1"/>
  <c r="V44" i="10"/>
  <c r="W44" i="10" s="1"/>
  <c r="U44" i="10"/>
  <c r="M44" i="10"/>
  <c r="N44" i="10" s="1"/>
  <c r="W43" i="10"/>
  <c r="V43" i="10"/>
  <c r="U43" i="10"/>
  <c r="M43" i="10"/>
  <c r="N43" i="10" s="1"/>
  <c r="W42" i="10"/>
  <c r="V42" i="10"/>
  <c r="U42" i="10"/>
  <c r="M42" i="10"/>
  <c r="N42" i="10" s="1"/>
  <c r="V41" i="10"/>
  <c r="W41" i="10" s="1"/>
  <c r="U41" i="10"/>
  <c r="M41" i="10"/>
  <c r="N41" i="10" s="1"/>
  <c r="V40" i="10"/>
  <c r="W40" i="10" s="1"/>
  <c r="U40" i="10"/>
  <c r="M40" i="10"/>
  <c r="N40" i="10" s="1"/>
  <c r="W39" i="10"/>
  <c r="V39" i="10"/>
  <c r="U39" i="10"/>
  <c r="M39" i="10"/>
  <c r="N39" i="10" s="1"/>
  <c r="W38" i="10"/>
  <c r="V38" i="10"/>
  <c r="U38" i="10"/>
  <c r="M38" i="10"/>
  <c r="N38" i="10" s="1"/>
  <c r="V37" i="10"/>
  <c r="W37" i="10" s="1"/>
  <c r="U37" i="10"/>
  <c r="M37" i="10"/>
  <c r="N37" i="10" s="1"/>
  <c r="V36" i="10"/>
  <c r="W36" i="10" s="1"/>
  <c r="U36" i="10"/>
  <c r="M36" i="10"/>
  <c r="N36" i="10" s="1"/>
  <c r="W35" i="10"/>
  <c r="V35" i="10"/>
  <c r="U35" i="10"/>
  <c r="M35" i="10"/>
  <c r="N35" i="10" s="1"/>
  <c r="V34" i="10"/>
  <c r="W34" i="10" s="1"/>
  <c r="U34" i="10"/>
  <c r="M34" i="10"/>
  <c r="N34" i="10" s="1"/>
  <c r="V33" i="10"/>
  <c r="W33" i="10" s="1"/>
  <c r="U33" i="10"/>
  <c r="M33" i="10"/>
  <c r="N33" i="10" s="1"/>
  <c r="W32" i="10"/>
  <c r="V32" i="10"/>
  <c r="U32" i="10"/>
  <c r="M32" i="10"/>
  <c r="N32" i="10" s="1"/>
  <c r="W31" i="10"/>
  <c r="V31" i="10"/>
  <c r="U31" i="10"/>
  <c r="M31" i="10"/>
  <c r="N31" i="10" s="1"/>
  <c r="V30" i="10"/>
  <c r="W30" i="10" s="1"/>
  <c r="U30" i="10"/>
  <c r="M30" i="10"/>
  <c r="N30" i="10" s="1"/>
  <c r="V29" i="10"/>
  <c r="W29" i="10" s="1"/>
  <c r="U29" i="10"/>
  <c r="M29" i="10"/>
  <c r="N29" i="10" s="1"/>
  <c r="W28" i="10"/>
  <c r="V28" i="10"/>
  <c r="U28" i="10"/>
  <c r="M28" i="10"/>
  <c r="N28" i="10" s="1"/>
  <c r="W27" i="10"/>
  <c r="V27" i="10"/>
  <c r="U27" i="10"/>
  <c r="M27" i="10"/>
  <c r="N27" i="10" s="1"/>
  <c r="V26" i="10"/>
  <c r="W26" i="10" s="1"/>
  <c r="U26" i="10"/>
  <c r="M26" i="10"/>
  <c r="N26" i="10" s="1"/>
  <c r="V25" i="10"/>
  <c r="W25" i="10" s="1"/>
  <c r="U25" i="10"/>
  <c r="M25" i="10"/>
  <c r="N25" i="10" s="1"/>
  <c r="W24" i="10"/>
  <c r="V24" i="10"/>
  <c r="U24" i="10"/>
  <c r="M24" i="10"/>
  <c r="N24" i="10" s="1"/>
  <c r="V23" i="10"/>
  <c r="W23" i="10" s="1"/>
  <c r="U23" i="10"/>
  <c r="M23" i="10"/>
  <c r="N23" i="10" s="1"/>
  <c r="V22" i="10"/>
  <c r="W22" i="10" s="1"/>
  <c r="U22" i="10"/>
  <c r="M22" i="10"/>
  <c r="N22" i="10" s="1"/>
  <c r="W21" i="10"/>
  <c r="V21" i="10"/>
  <c r="U21" i="10"/>
  <c r="M21" i="10"/>
  <c r="N21" i="10" s="1"/>
  <c r="W20" i="10"/>
  <c r="V20" i="10"/>
  <c r="U20" i="10"/>
  <c r="M20" i="10"/>
  <c r="N20" i="10" s="1"/>
  <c r="V19" i="10"/>
  <c r="W19" i="10" s="1"/>
  <c r="U19" i="10"/>
  <c r="M19" i="10"/>
  <c r="N19" i="10" s="1"/>
  <c r="V18" i="10"/>
  <c r="W18" i="10" s="1"/>
  <c r="U18" i="10"/>
  <c r="M18" i="10"/>
  <c r="N18" i="10" s="1"/>
  <c r="W17" i="10"/>
  <c r="V17" i="10"/>
  <c r="U17" i="10"/>
  <c r="M17" i="10"/>
  <c r="N17" i="10" s="1"/>
  <c r="V16" i="10"/>
  <c r="W16" i="10" s="1"/>
  <c r="U16" i="10"/>
  <c r="M16" i="10"/>
  <c r="N16" i="10" s="1"/>
  <c r="V15" i="10"/>
  <c r="W15" i="10" s="1"/>
  <c r="U15" i="10"/>
  <c r="M15" i="10"/>
  <c r="N15" i="10" s="1"/>
  <c r="V14" i="10"/>
  <c r="W14" i="10" s="1"/>
  <c r="U14" i="10"/>
  <c r="M14" i="10"/>
  <c r="N14" i="10" s="1"/>
  <c r="V13" i="10"/>
  <c r="W13" i="10" s="1"/>
  <c r="U13" i="10"/>
  <c r="M13" i="10"/>
  <c r="N13" i="10" s="1"/>
  <c r="W12" i="10"/>
  <c r="V12" i="10"/>
  <c r="U12" i="10"/>
  <c r="M12" i="10"/>
  <c r="N12" i="10" s="1"/>
  <c r="V11" i="10"/>
  <c r="W11" i="10" s="1"/>
  <c r="U11" i="10"/>
  <c r="M11" i="10"/>
  <c r="N11" i="10" s="1"/>
  <c r="V10" i="10"/>
  <c r="W10" i="10" s="1"/>
  <c r="U10" i="10"/>
  <c r="M10" i="10"/>
  <c r="N10" i="10" s="1"/>
  <c r="V9" i="10"/>
  <c r="W9" i="10" s="1"/>
  <c r="U9" i="10"/>
  <c r="M9" i="10"/>
  <c r="N9" i="10" s="1"/>
  <c r="V8" i="10"/>
  <c r="W8" i="10" s="1"/>
  <c r="U8" i="10"/>
  <c r="M8" i="10"/>
  <c r="N8" i="10" s="1"/>
  <c r="V7" i="10"/>
  <c r="W7" i="10" s="1"/>
  <c r="U7" i="10"/>
  <c r="M7" i="10"/>
  <c r="N7" i="10" s="1"/>
  <c r="V6" i="10"/>
  <c r="W6" i="10" s="1"/>
  <c r="U6" i="10"/>
  <c r="M6" i="10"/>
  <c r="N6" i="10" s="1"/>
  <c r="V105" i="9"/>
  <c r="W105" i="9" s="1"/>
  <c r="U105" i="9"/>
  <c r="M105" i="9"/>
  <c r="N105" i="9" s="1"/>
  <c r="W104" i="9"/>
  <c r="V104" i="9"/>
  <c r="U104" i="9"/>
  <c r="M104" i="9"/>
  <c r="N104" i="9" s="1"/>
  <c r="V103" i="9"/>
  <c r="W103" i="9" s="1"/>
  <c r="U103" i="9"/>
  <c r="M103" i="9"/>
  <c r="N103" i="9" s="1"/>
  <c r="V102" i="9"/>
  <c r="W102" i="9" s="1"/>
  <c r="U102" i="9"/>
  <c r="M102" i="9"/>
  <c r="N102" i="9" s="1"/>
  <c r="V101" i="9"/>
  <c r="W101" i="9" s="1"/>
  <c r="U101" i="9"/>
  <c r="M101" i="9"/>
  <c r="N101" i="9" s="1"/>
  <c r="V100" i="9"/>
  <c r="W100" i="9" s="1"/>
  <c r="U100" i="9"/>
  <c r="M100" i="9"/>
  <c r="N100" i="9" s="1"/>
  <c r="V99" i="9"/>
  <c r="W99" i="9" s="1"/>
  <c r="U99" i="9"/>
  <c r="M99" i="9"/>
  <c r="N99" i="9" s="1"/>
  <c r="V98" i="9"/>
  <c r="W98" i="9" s="1"/>
  <c r="U98" i="9"/>
  <c r="M98" i="9"/>
  <c r="N98" i="9" s="1"/>
  <c r="V97" i="9"/>
  <c r="W97" i="9" s="1"/>
  <c r="U97" i="9"/>
  <c r="M97" i="9"/>
  <c r="N97" i="9" s="1"/>
  <c r="V96" i="9"/>
  <c r="W96" i="9" s="1"/>
  <c r="U96" i="9"/>
  <c r="M96" i="9"/>
  <c r="N96" i="9" s="1"/>
  <c r="V95" i="9"/>
  <c r="W95" i="9" s="1"/>
  <c r="U95" i="9"/>
  <c r="M95" i="9"/>
  <c r="N95" i="9" s="1"/>
  <c r="V94" i="9"/>
  <c r="W94" i="9" s="1"/>
  <c r="U94" i="9"/>
  <c r="M94" i="9"/>
  <c r="N94" i="9" s="1"/>
  <c r="V93" i="9"/>
  <c r="W93" i="9" s="1"/>
  <c r="U93" i="9"/>
  <c r="M93" i="9"/>
  <c r="N93" i="9" s="1"/>
  <c r="V92" i="9"/>
  <c r="W92" i="9" s="1"/>
  <c r="U92" i="9"/>
  <c r="M92" i="9"/>
  <c r="N92" i="9" s="1"/>
  <c r="V91" i="9"/>
  <c r="W91" i="9" s="1"/>
  <c r="U91" i="9"/>
  <c r="M91" i="9"/>
  <c r="N91" i="9" s="1"/>
  <c r="V90" i="9"/>
  <c r="W90" i="9" s="1"/>
  <c r="U90" i="9"/>
  <c r="M90" i="9"/>
  <c r="N90" i="9" s="1"/>
  <c r="V89" i="9"/>
  <c r="W89" i="9" s="1"/>
  <c r="U89" i="9"/>
  <c r="M89" i="9"/>
  <c r="N89" i="9" s="1"/>
  <c r="V88" i="9"/>
  <c r="W88" i="9" s="1"/>
  <c r="U88" i="9"/>
  <c r="M88" i="9"/>
  <c r="N88" i="9" s="1"/>
  <c r="V87" i="9"/>
  <c r="W87" i="9" s="1"/>
  <c r="U87" i="9"/>
  <c r="M87" i="9"/>
  <c r="N87" i="9" s="1"/>
  <c r="V86" i="9"/>
  <c r="W86" i="9" s="1"/>
  <c r="U86" i="9"/>
  <c r="M86" i="9"/>
  <c r="N86" i="9" s="1"/>
  <c r="W85" i="9"/>
  <c r="V85" i="9"/>
  <c r="U85" i="9"/>
  <c r="M85" i="9"/>
  <c r="N85" i="9" s="1"/>
  <c r="V84" i="9"/>
  <c r="W84" i="9" s="1"/>
  <c r="U84" i="9"/>
  <c r="M84" i="9"/>
  <c r="N84" i="9" s="1"/>
  <c r="V83" i="9"/>
  <c r="W83" i="9" s="1"/>
  <c r="U83" i="9"/>
  <c r="M83" i="9"/>
  <c r="N83" i="9" s="1"/>
  <c r="V82" i="9"/>
  <c r="W82" i="9" s="1"/>
  <c r="U82" i="9"/>
  <c r="M82" i="9"/>
  <c r="N82" i="9" s="1"/>
  <c r="V81" i="9"/>
  <c r="W81" i="9" s="1"/>
  <c r="U81" i="9"/>
  <c r="M81" i="9"/>
  <c r="N81" i="9" s="1"/>
  <c r="V80" i="9"/>
  <c r="W80" i="9" s="1"/>
  <c r="U80" i="9"/>
  <c r="M80" i="9"/>
  <c r="N80" i="9" s="1"/>
  <c r="V79" i="9"/>
  <c r="W79" i="9" s="1"/>
  <c r="U79" i="9"/>
  <c r="M79" i="9"/>
  <c r="N79" i="9" s="1"/>
  <c r="W78" i="9"/>
  <c r="V78" i="9"/>
  <c r="U78" i="9"/>
  <c r="M78" i="9"/>
  <c r="N78" i="9" s="1"/>
  <c r="V77" i="9"/>
  <c r="W77" i="9" s="1"/>
  <c r="U77" i="9"/>
  <c r="M77" i="9"/>
  <c r="N77" i="9" s="1"/>
  <c r="V76" i="9"/>
  <c r="W76" i="9" s="1"/>
  <c r="U76" i="9"/>
  <c r="M76" i="9"/>
  <c r="N76" i="9" s="1"/>
  <c r="V75" i="9"/>
  <c r="W75" i="9" s="1"/>
  <c r="U75" i="9"/>
  <c r="M75" i="9"/>
  <c r="N75" i="9" s="1"/>
  <c r="V74" i="9"/>
  <c r="W74" i="9" s="1"/>
  <c r="U74" i="9"/>
  <c r="M74" i="9"/>
  <c r="N74" i="9" s="1"/>
  <c r="V73" i="9"/>
  <c r="W73" i="9" s="1"/>
  <c r="U73" i="9"/>
  <c r="M73" i="9"/>
  <c r="N73" i="9" s="1"/>
  <c r="V72" i="9"/>
  <c r="W72" i="9" s="1"/>
  <c r="U72" i="9"/>
  <c r="M72" i="9"/>
  <c r="N72" i="9" s="1"/>
  <c r="W71" i="9"/>
  <c r="V71" i="9"/>
  <c r="U71" i="9"/>
  <c r="M71" i="9"/>
  <c r="N71" i="9" s="1"/>
  <c r="V70" i="9"/>
  <c r="W70" i="9" s="1"/>
  <c r="U70" i="9"/>
  <c r="M70" i="9"/>
  <c r="N70" i="9" s="1"/>
  <c r="V69" i="9"/>
  <c r="W69" i="9" s="1"/>
  <c r="U69" i="9"/>
  <c r="M69" i="9"/>
  <c r="N69" i="9" s="1"/>
  <c r="V68" i="9"/>
  <c r="W68" i="9" s="1"/>
  <c r="U68" i="9"/>
  <c r="M68" i="9"/>
  <c r="N68" i="9" s="1"/>
  <c r="V67" i="9"/>
  <c r="W67" i="9" s="1"/>
  <c r="U67" i="9"/>
  <c r="M67" i="9"/>
  <c r="N67" i="9" s="1"/>
  <c r="V66" i="9"/>
  <c r="W66" i="9" s="1"/>
  <c r="U66" i="9"/>
  <c r="M66" i="9"/>
  <c r="N66" i="9" s="1"/>
  <c r="V65" i="9"/>
  <c r="W65" i="9" s="1"/>
  <c r="U65" i="9"/>
  <c r="M65" i="9"/>
  <c r="N65" i="9" s="1"/>
  <c r="V64" i="9"/>
  <c r="W64" i="9" s="1"/>
  <c r="U64" i="9"/>
  <c r="M64" i="9"/>
  <c r="N64" i="9" s="1"/>
  <c r="V63" i="9"/>
  <c r="W63" i="9" s="1"/>
  <c r="U63" i="9"/>
  <c r="M63" i="9"/>
  <c r="N63" i="9" s="1"/>
  <c r="V62" i="9"/>
  <c r="W62" i="9" s="1"/>
  <c r="U62" i="9"/>
  <c r="M62" i="9"/>
  <c r="N62" i="9" s="1"/>
  <c r="V61" i="9"/>
  <c r="W61" i="9" s="1"/>
  <c r="U61" i="9"/>
  <c r="M61" i="9"/>
  <c r="N61" i="9" s="1"/>
  <c r="W60" i="9"/>
  <c r="V60" i="9"/>
  <c r="U60" i="9"/>
  <c r="M60" i="9"/>
  <c r="N60" i="9" s="1"/>
  <c r="V59" i="9"/>
  <c r="W59" i="9" s="1"/>
  <c r="U59" i="9"/>
  <c r="N59" i="9"/>
  <c r="M59" i="9"/>
  <c r="V58" i="9"/>
  <c r="W58" i="9" s="1"/>
  <c r="U58" i="9"/>
  <c r="M58" i="9"/>
  <c r="N58" i="9" s="1"/>
  <c r="V57" i="9"/>
  <c r="W57" i="9" s="1"/>
  <c r="U57" i="9"/>
  <c r="M57" i="9"/>
  <c r="N57" i="9" s="1"/>
  <c r="W56" i="9"/>
  <c r="V56" i="9"/>
  <c r="U56" i="9"/>
  <c r="M56" i="9"/>
  <c r="N56" i="9" s="1"/>
  <c r="V55" i="9"/>
  <c r="W55" i="9" s="1"/>
  <c r="U55" i="9"/>
  <c r="M55" i="9"/>
  <c r="N55" i="9" s="1"/>
  <c r="V54" i="9"/>
  <c r="W54" i="9" s="1"/>
  <c r="U54" i="9"/>
  <c r="M54" i="9"/>
  <c r="N54" i="9" s="1"/>
  <c r="W53" i="9"/>
  <c r="V53" i="9"/>
  <c r="U53" i="9"/>
  <c r="M53" i="9"/>
  <c r="N53" i="9" s="1"/>
  <c r="V52" i="9"/>
  <c r="W52" i="9" s="1"/>
  <c r="U52" i="9"/>
  <c r="N52" i="9"/>
  <c r="M52" i="9"/>
  <c r="V51" i="9"/>
  <c r="W51" i="9" s="1"/>
  <c r="U51" i="9"/>
  <c r="M51" i="9"/>
  <c r="N51" i="9" s="1"/>
  <c r="V50" i="9"/>
  <c r="W50" i="9" s="1"/>
  <c r="U50" i="9"/>
  <c r="M50" i="9"/>
  <c r="N50" i="9" s="1"/>
  <c r="W49" i="9"/>
  <c r="V49" i="9"/>
  <c r="U49" i="9"/>
  <c r="M49" i="9"/>
  <c r="N49" i="9" s="1"/>
  <c r="V48" i="9"/>
  <c r="W48" i="9" s="1"/>
  <c r="U48" i="9"/>
  <c r="M48" i="9"/>
  <c r="N48" i="9" s="1"/>
  <c r="V47" i="9"/>
  <c r="W47" i="9" s="1"/>
  <c r="U47" i="9"/>
  <c r="M47" i="9"/>
  <c r="N47" i="9" s="1"/>
  <c r="V46" i="9"/>
  <c r="W46" i="9" s="1"/>
  <c r="U46" i="9"/>
  <c r="M46" i="9"/>
  <c r="N46" i="9" s="1"/>
  <c r="V45" i="9"/>
  <c r="W45" i="9" s="1"/>
  <c r="U45" i="9"/>
  <c r="M45" i="9"/>
  <c r="N45" i="9" s="1"/>
  <c r="V44" i="9"/>
  <c r="W44" i="9" s="1"/>
  <c r="U44" i="9"/>
  <c r="M44" i="9"/>
  <c r="N44" i="9" s="1"/>
  <c r="V43" i="9"/>
  <c r="W43" i="9" s="1"/>
  <c r="U43" i="9"/>
  <c r="M43" i="9"/>
  <c r="N43" i="9" s="1"/>
  <c r="V42" i="9"/>
  <c r="W42" i="9" s="1"/>
  <c r="U42" i="9"/>
  <c r="M42" i="9"/>
  <c r="N42" i="9" s="1"/>
  <c r="V41" i="9"/>
  <c r="W41" i="9" s="1"/>
  <c r="U41" i="9"/>
  <c r="M41" i="9"/>
  <c r="N41" i="9" s="1"/>
  <c r="V40" i="9"/>
  <c r="W40" i="9" s="1"/>
  <c r="U40" i="9"/>
  <c r="M40" i="9"/>
  <c r="N40" i="9" s="1"/>
  <c r="V39" i="9"/>
  <c r="W39" i="9" s="1"/>
  <c r="U39" i="9"/>
  <c r="M39" i="9"/>
  <c r="N39" i="9" s="1"/>
  <c r="W38" i="9"/>
  <c r="V38" i="9"/>
  <c r="U38" i="9"/>
  <c r="M38" i="9"/>
  <c r="N38" i="9" s="1"/>
  <c r="V37" i="9"/>
  <c r="W37" i="9" s="1"/>
  <c r="U37" i="9"/>
  <c r="M37" i="9"/>
  <c r="N37" i="9" s="1"/>
  <c r="V36" i="9"/>
  <c r="W36" i="9" s="1"/>
  <c r="U36" i="9"/>
  <c r="M36" i="9"/>
  <c r="N36" i="9" s="1"/>
  <c r="V35" i="9"/>
  <c r="W35" i="9" s="1"/>
  <c r="U35" i="9"/>
  <c r="M35" i="9"/>
  <c r="N35" i="9" s="1"/>
  <c r="V34" i="9"/>
  <c r="W34" i="9" s="1"/>
  <c r="U34" i="9"/>
  <c r="M34" i="9"/>
  <c r="N34" i="9" s="1"/>
  <c r="V33" i="9"/>
  <c r="W33" i="9" s="1"/>
  <c r="U33" i="9"/>
  <c r="M33" i="9"/>
  <c r="N33" i="9" s="1"/>
  <c r="V32" i="9"/>
  <c r="W32" i="9" s="1"/>
  <c r="U32" i="9"/>
  <c r="M32" i="9"/>
  <c r="N32" i="9" s="1"/>
  <c r="W31" i="9"/>
  <c r="V31" i="9"/>
  <c r="U31" i="9"/>
  <c r="M31" i="9"/>
  <c r="N31" i="9" s="1"/>
  <c r="V30" i="9"/>
  <c r="W30" i="9" s="1"/>
  <c r="U30" i="9"/>
  <c r="M30" i="9"/>
  <c r="N30" i="9" s="1"/>
  <c r="V29" i="9"/>
  <c r="W29" i="9" s="1"/>
  <c r="U29" i="9"/>
  <c r="M29" i="9"/>
  <c r="N29" i="9" s="1"/>
  <c r="V28" i="9"/>
  <c r="W28" i="9" s="1"/>
  <c r="U28" i="9"/>
  <c r="M28" i="9"/>
  <c r="N28" i="9" s="1"/>
  <c r="V27" i="9"/>
  <c r="W27" i="9" s="1"/>
  <c r="U27" i="9"/>
  <c r="M27" i="9"/>
  <c r="N27" i="9" s="1"/>
  <c r="V26" i="9"/>
  <c r="W26" i="9" s="1"/>
  <c r="U26" i="9"/>
  <c r="M26" i="9"/>
  <c r="N26" i="9" s="1"/>
  <c r="V25" i="9"/>
  <c r="W25" i="9" s="1"/>
  <c r="U25" i="9"/>
  <c r="M25" i="9"/>
  <c r="N25" i="9" s="1"/>
  <c r="V24" i="9"/>
  <c r="W24" i="9" s="1"/>
  <c r="U24" i="9"/>
  <c r="M24" i="9"/>
  <c r="N24" i="9" s="1"/>
  <c r="V23" i="9"/>
  <c r="W23" i="9" s="1"/>
  <c r="U23" i="9"/>
  <c r="M23" i="9"/>
  <c r="N23" i="9" s="1"/>
  <c r="V22" i="9"/>
  <c r="W22" i="9" s="1"/>
  <c r="U22" i="9"/>
  <c r="M22" i="9"/>
  <c r="N22" i="9" s="1"/>
  <c r="V21" i="9"/>
  <c r="W21" i="9" s="1"/>
  <c r="U21" i="9"/>
  <c r="M21" i="9"/>
  <c r="N21" i="9" s="1"/>
  <c r="W20" i="9"/>
  <c r="V20" i="9"/>
  <c r="U20" i="9"/>
  <c r="M20" i="9"/>
  <c r="N20" i="9" s="1"/>
  <c r="V19" i="9"/>
  <c r="W19" i="9" s="1"/>
  <c r="U19" i="9"/>
  <c r="N19" i="9"/>
  <c r="M19" i="9"/>
  <c r="V18" i="9"/>
  <c r="W18" i="9" s="1"/>
  <c r="U18" i="9"/>
  <c r="M18" i="9"/>
  <c r="N18" i="9" s="1"/>
  <c r="V17" i="9"/>
  <c r="W17" i="9" s="1"/>
  <c r="U17" i="9"/>
  <c r="M17" i="9"/>
  <c r="N17" i="9" s="1"/>
  <c r="W16" i="9"/>
  <c r="V16" i="9"/>
  <c r="U16" i="9"/>
  <c r="M16" i="9"/>
  <c r="N16" i="9" s="1"/>
  <c r="V15" i="9"/>
  <c r="W15" i="9" s="1"/>
  <c r="U15" i="9"/>
  <c r="M15" i="9"/>
  <c r="N15" i="9" s="1"/>
  <c r="V14" i="9"/>
  <c r="W14" i="9" s="1"/>
  <c r="U14" i="9"/>
  <c r="M14" i="9"/>
  <c r="N14" i="9" s="1"/>
  <c r="W13" i="9"/>
  <c r="V13" i="9"/>
  <c r="U13" i="9"/>
  <c r="M13" i="9"/>
  <c r="N13" i="9" s="1"/>
  <c r="W12" i="9"/>
  <c r="V12" i="9"/>
  <c r="U12" i="9"/>
  <c r="M12" i="9"/>
  <c r="N12" i="9" s="1"/>
  <c r="V11" i="9"/>
  <c r="W11" i="9" s="1"/>
  <c r="U11" i="9"/>
  <c r="M11" i="9"/>
  <c r="N11" i="9" s="1"/>
  <c r="V10" i="9"/>
  <c r="W10" i="9" s="1"/>
  <c r="U10" i="9"/>
  <c r="M10" i="9"/>
  <c r="N10" i="9" s="1"/>
  <c r="W9" i="9"/>
  <c r="V9" i="9"/>
  <c r="U9" i="9"/>
  <c r="M9" i="9"/>
  <c r="N9" i="9" s="1"/>
  <c r="W8" i="9"/>
  <c r="V8" i="9"/>
  <c r="U8" i="9"/>
  <c r="M8" i="9"/>
  <c r="N8" i="9" s="1"/>
  <c r="V7" i="9"/>
  <c r="W7" i="9" s="1"/>
  <c r="U7" i="9"/>
  <c r="M7" i="9"/>
  <c r="N7" i="9" s="1"/>
  <c r="V6" i="9"/>
  <c r="W6" i="9" s="1"/>
  <c r="U6" i="9"/>
  <c r="M6" i="9"/>
  <c r="N6" i="9" s="1"/>
  <c r="V105" i="8"/>
  <c r="W105" i="8" s="1"/>
  <c r="U105" i="8"/>
  <c r="M105" i="8"/>
  <c r="N105" i="8" s="1"/>
  <c r="V104" i="8"/>
  <c r="W104" i="8" s="1"/>
  <c r="U104" i="8"/>
  <c r="N104" i="8"/>
  <c r="M104" i="8"/>
  <c r="V103" i="8"/>
  <c r="W103" i="8" s="1"/>
  <c r="U103" i="8"/>
  <c r="N103" i="8"/>
  <c r="M103" i="8"/>
  <c r="V102" i="8"/>
  <c r="W102" i="8" s="1"/>
  <c r="U102" i="8"/>
  <c r="M102" i="8"/>
  <c r="N102" i="8" s="1"/>
  <c r="V101" i="8"/>
  <c r="W101" i="8" s="1"/>
  <c r="U101" i="8"/>
  <c r="M101" i="8"/>
  <c r="N101" i="8" s="1"/>
  <c r="V100" i="8"/>
  <c r="W100" i="8" s="1"/>
  <c r="U100" i="8"/>
  <c r="N100" i="8"/>
  <c r="M100" i="8"/>
  <c r="V99" i="8"/>
  <c r="W99" i="8" s="1"/>
  <c r="U99" i="8"/>
  <c r="N99" i="8"/>
  <c r="M99" i="8"/>
  <c r="V98" i="8"/>
  <c r="W98" i="8" s="1"/>
  <c r="U98" i="8"/>
  <c r="M98" i="8"/>
  <c r="N98" i="8" s="1"/>
  <c r="V97" i="8"/>
  <c r="W97" i="8" s="1"/>
  <c r="U97" i="8"/>
  <c r="M97" i="8"/>
  <c r="N97" i="8" s="1"/>
  <c r="V96" i="8"/>
  <c r="W96" i="8" s="1"/>
  <c r="U96" i="8"/>
  <c r="N96" i="8"/>
  <c r="O105" i="8" s="1"/>
  <c r="R15" i="8" s="1"/>
  <c r="M96" i="8"/>
  <c r="V95" i="8"/>
  <c r="W95" i="8" s="1"/>
  <c r="U95" i="8"/>
  <c r="M95" i="8"/>
  <c r="N95" i="8" s="1"/>
  <c r="V94" i="8"/>
  <c r="W94" i="8" s="1"/>
  <c r="U94" i="8"/>
  <c r="M94" i="8"/>
  <c r="N94" i="8" s="1"/>
  <c r="V93" i="8"/>
  <c r="W93" i="8" s="1"/>
  <c r="U93" i="8"/>
  <c r="N93" i="8"/>
  <c r="M93" i="8"/>
  <c r="V92" i="8"/>
  <c r="W92" i="8" s="1"/>
  <c r="U92" i="8"/>
  <c r="N92" i="8"/>
  <c r="M92" i="8"/>
  <c r="V91" i="8"/>
  <c r="W91" i="8" s="1"/>
  <c r="U91" i="8"/>
  <c r="M91" i="8"/>
  <c r="N91" i="8" s="1"/>
  <c r="V90" i="8"/>
  <c r="W90" i="8" s="1"/>
  <c r="U90" i="8"/>
  <c r="M90" i="8"/>
  <c r="N90" i="8" s="1"/>
  <c r="V89" i="8"/>
  <c r="W89" i="8" s="1"/>
  <c r="U89" i="8"/>
  <c r="N89" i="8"/>
  <c r="M89" i="8"/>
  <c r="V88" i="8"/>
  <c r="W88" i="8" s="1"/>
  <c r="U88" i="8"/>
  <c r="N88" i="8"/>
  <c r="M88" i="8"/>
  <c r="V87" i="8"/>
  <c r="W87" i="8" s="1"/>
  <c r="U87" i="8"/>
  <c r="M87" i="8"/>
  <c r="N87" i="8" s="1"/>
  <c r="V86" i="8"/>
  <c r="W86" i="8" s="1"/>
  <c r="U86" i="8"/>
  <c r="M86" i="8"/>
  <c r="N86" i="8" s="1"/>
  <c r="V85" i="8"/>
  <c r="W85" i="8" s="1"/>
  <c r="U85" i="8"/>
  <c r="N85" i="8"/>
  <c r="M85" i="8"/>
  <c r="V84" i="8"/>
  <c r="W84" i="8" s="1"/>
  <c r="U84" i="8"/>
  <c r="M84" i="8"/>
  <c r="N84" i="8" s="1"/>
  <c r="V83" i="8"/>
  <c r="W83" i="8" s="1"/>
  <c r="U83" i="8"/>
  <c r="M83" i="8"/>
  <c r="N83" i="8" s="1"/>
  <c r="V82" i="8"/>
  <c r="W82" i="8" s="1"/>
  <c r="U82" i="8"/>
  <c r="N82" i="8"/>
  <c r="M82" i="8"/>
  <c r="V81" i="8"/>
  <c r="W81" i="8" s="1"/>
  <c r="U81" i="8"/>
  <c r="N81" i="8"/>
  <c r="M81" i="8"/>
  <c r="V80" i="8"/>
  <c r="W80" i="8" s="1"/>
  <c r="U80" i="8"/>
  <c r="M80" i="8"/>
  <c r="N80" i="8" s="1"/>
  <c r="V79" i="8"/>
  <c r="W79" i="8" s="1"/>
  <c r="U79" i="8"/>
  <c r="M79" i="8"/>
  <c r="N79" i="8" s="1"/>
  <c r="V78" i="8"/>
  <c r="W78" i="8" s="1"/>
  <c r="U78" i="8"/>
  <c r="N78" i="8"/>
  <c r="M78" i="8"/>
  <c r="V77" i="8"/>
  <c r="W77" i="8" s="1"/>
  <c r="U77" i="8"/>
  <c r="N77" i="8"/>
  <c r="M77" i="8"/>
  <c r="V76" i="8"/>
  <c r="W76" i="8" s="1"/>
  <c r="U76" i="8"/>
  <c r="M76" i="8"/>
  <c r="N76" i="8" s="1"/>
  <c r="V75" i="8"/>
  <c r="W75" i="8" s="1"/>
  <c r="U75" i="8"/>
  <c r="N75" i="8"/>
  <c r="M75" i="8"/>
  <c r="V74" i="8"/>
  <c r="W74" i="8" s="1"/>
  <c r="U74" i="8"/>
  <c r="N74" i="8"/>
  <c r="M74" i="8"/>
  <c r="V73" i="8"/>
  <c r="W73" i="8" s="1"/>
  <c r="U73" i="8"/>
  <c r="M73" i="8"/>
  <c r="N73" i="8" s="1"/>
  <c r="V72" i="8"/>
  <c r="W72" i="8" s="1"/>
  <c r="U72" i="8"/>
  <c r="M72" i="8"/>
  <c r="N72" i="8" s="1"/>
  <c r="V71" i="8"/>
  <c r="W71" i="8" s="1"/>
  <c r="U71" i="8"/>
  <c r="N71" i="8"/>
  <c r="M71" i="8"/>
  <c r="V70" i="8"/>
  <c r="W70" i="8" s="1"/>
  <c r="U70" i="8"/>
  <c r="N70" i="8"/>
  <c r="M70" i="8"/>
  <c r="V69" i="8"/>
  <c r="W69" i="8" s="1"/>
  <c r="U69" i="8"/>
  <c r="M69" i="8"/>
  <c r="N69" i="8" s="1"/>
  <c r="V68" i="8"/>
  <c r="W68" i="8" s="1"/>
  <c r="U68" i="8"/>
  <c r="M68" i="8"/>
  <c r="N68" i="8" s="1"/>
  <c r="V67" i="8"/>
  <c r="W67" i="8" s="1"/>
  <c r="U67" i="8"/>
  <c r="N67" i="8"/>
  <c r="M67" i="8"/>
  <c r="V66" i="8"/>
  <c r="W66" i="8" s="1"/>
  <c r="U66" i="8"/>
  <c r="N66" i="8"/>
  <c r="O75" i="8" s="1"/>
  <c r="R12" i="8" s="1"/>
  <c r="M66" i="8"/>
  <c r="V65" i="8"/>
  <c r="W65" i="8" s="1"/>
  <c r="U65" i="8"/>
  <c r="M65" i="8"/>
  <c r="N65" i="8" s="1"/>
  <c r="V64" i="8"/>
  <c r="W64" i="8" s="1"/>
  <c r="U64" i="8"/>
  <c r="N64" i="8"/>
  <c r="M64" i="8"/>
  <c r="V63" i="8"/>
  <c r="W63" i="8" s="1"/>
  <c r="U63" i="8"/>
  <c r="N63" i="8"/>
  <c r="M63" i="8"/>
  <c r="V62" i="8"/>
  <c r="W62" i="8" s="1"/>
  <c r="U62" i="8"/>
  <c r="M62" i="8"/>
  <c r="N62" i="8" s="1"/>
  <c r="V61" i="8"/>
  <c r="W61" i="8" s="1"/>
  <c r="U61" i="8"/>
  <c r="M61" i="8"/>
  <c r="N61" i="8" s="1"/>
  <c r="V60" i="8"/>
  <c r="W60" i="8" s="1"/>
  <c r="U60" i="8"/>
  <c r="N60" i="8"/>
  <c r="M60" i="8"/>
  <c r="V59" i="8"/>
  <c r="W59" i="8" s="1"/>
  <c r="U59" i="8"/>
  <c r="N59" i="8"/>
  <c r="M59" i="8"/>
  <c r="V58" i="8"/>
  <c r="W58" i="8" s="1"/>
  <c r="U58" i="8"/>
  <c r="M58" i="8"/>
  <c r="N58" i="8" s="1"/>
  <c r="V57" i="8"/>
  <c r="W57" i="8" s="1"/>
  <c r="U57" i="8"/>
  <c r="M57" i="8"/>
  <c r="N57" i="8" s="1"/>
  <c r="V56" i="8"/>
  <c r="W56" i="8" s="1"/>
  <c r="U56" i="8"/>
  <c r="N56" i="8"/>
  <c r="O65" i="8" s="1"/>
  <c r="R11" i="8" s="1"/>
  <c r="M56" i="8"/>
  <c r="V55" i="8"/>
  <c r="W55" i="8" s="1"/>
  <c r="U55" i="8"/>
  <c r="M55" i="8"/>
  <c r="N55" i="8" s="1"/>
  <c r="V54" i="8"/>
  <c r="W54" i="8" s="1"/>
  <c r="U54" i="8"/>
  <c r="M54" i="8"/>
  <c r="N54" i="8" s="1"/>
  <c r="V53" i="8"/>
  <c r="W53" i="8" s="1"/>
  <c r="U53" i="8"/>
  <c r="N53" i="8"/>
  <c r="M53" i="8"/>
  <c r="V52" i="8"/>
  <c r="W52" i="8" s="1"/>
  <c r="U52" i="8"/>
  <c r="N52" i="8"/>
  <c r="M52" i="8"/>
  <c r="V51" i="8"/>
  <c r="W51" i="8" s="1"/>
  <c r="U51" i="8"/>
  <c r="M51" i="8"/>
  <c r="N51" i="8" s="1"/>
  <c r="V50" i="8"/>
  <c r="W50" i="8" s="1"/>
  <c r="U50" i="8"/>
  <c r="M50" i="8"/>
  <c r="N50" i="8" s="1"/>
  <c r="V49" i="8"/>
  <c r="W49" i="8" s="1"/>
  <c r="U49" i="8"/>
  <c r="N49" i="8"/>
  <c r="M49" i="8"/>
  <c r="V48" i="8"/>
  <c r="W48" i="8" s="1"/>
  <c r="U48" i="8"/>
  <c r="N48" i="8"/>
  <c r="M48" i="8"/>
  <c r="V47" i="8"/>
  <c r="W47" i="8" s="1"/>
  <c r="U47" i="8"/>
  <c r="M47" i="8"/>
  <c r="N47" i="8" s="1"/>
  <c r="V46" i="8"/>
  <c r="W46" i="8" s="1"/>
  <c r="U46" i="8"/>
  <c r="M46" i="8"/>
  <c r="N46" i="8" s="1"/>
  <c r="V45" i="8"/>
  <c r="W45" i="8" s="1"/>
  <c r="U45" i="8"/>
  <c r="N45" i="8"/>
  <c r="M45" i="8"/>
  <c r="V44" i="8"/>
  <c r="W44" i="8" s="1"/>
  <c r="U44" i="8"/>
  <c r="M44" i="8"/>
  <c r="N44" i="8" s="1"/>
  <c r="V43" i="8"/>
  <c r="W43" i="8" s="1"/>
  <c r="U43" i="8"/>
  <c r="M43" i="8"/>
  <c r="N43" i="8" s="1"/>
  <c r="V42" i="8"/>
  <c r="W42" i="8" s="1"/>
  <c r="U42" i="8"/>
  <c r="N42" i="8"/>
  <c r="M42" i="8"/>
  <c r="V41" i="8"/>
  <c r="W41" i="8" s="1"/>
  <c r="U41" i="8"/>
  <c r="N41" i="8"/>
  <c r="M41" i="8"/>
  <c r="V40" i="8"/>
  <c r="W40" i="8" s="1"/>
  <c r="U40" i="8"/>
  <c r="M40" i="8"/>
  <c r="N40" i="8" s="1"/>
  <c r="V39" i="8"/>
  <c r="W39" i="8" s="1"/>
  <c r="U39" i="8"/>
  <c r="M39" i="8"/>
  <c r="N39" i="8" s="1"/>
  <c r="V38" i="8"/>
  <c r="W38" i="8" s="1"/>
  <c r="U38" i="8"/>
  <c r="N38" i="8"/>
  <c r="M38" i="8"/>
  <c r="V37" i="8"/>
  <c r="W37" i="8" s="1"/>
  <c r="U37" i="8"/>
  <c r="N37" i="8"/>
  <c r="M37" i="8"/>
  <c r="V36" i="8"/>
  <c r="W36" i="8" s="1"/>
  <c r="U36" i="8"/>
  <c r="M36" i="8"/>
  <c r="N36" i="8" s="1"/>
  <c r="V35" i="8"/>
  <c r="W35" i="8" s="1"/>
  <c r="U35" i="8"/>
  <c r="N35" i="8"/>
  <c r="M35" i="8"/>
  <c r="V34" i="8"/>
  <c r="W34" i="8" s="1"/>
  <c r="U34" i="8"/>
  <c r="N34" i="8"/>
  <c r="M34" i="8"/>
  <c r="V33" i="8"/>
  <c r="W33" i="8" s="1"/>
  <c r="U33" i="8"/>
  <c r="M33" i="8"/>
  <c r="N33" i="8" s="1"/>
  <c r="V32" i="8"/>
  <c r="W32" i="8" s="1"/>
  <c r="U32" i="8"/>
  <c r="M32" i="8"/>
  <c r="N32" i="8" s="1"/>
  <c r="V31" i="8"/>
  <c r="W31" i="8" s="1"/>
  <c r="U31" i="8"/>
  <c r="M31" i="8"/>
  <c r="N31" i="8" s="1"/>
  <c r="V30" i="8"/>
  <c r="W30" i="8" s="1"/>
  <c r="U30" i="8"/>
  <c r="M30" i="8"/>
  <c r="N30" i="8" s="1"/>
  <c r="V29" i="8"/>
  <c r="W29" i="8" s="1"/>
  <c r="U29" i="8"/>
  <c r="M29" i="8"/>
  <c r="N29" i="8" s="1"/>
  <c r="V28" i="8"/>
  <c r="W28" i="8" s="1"/>
  <c r="U28" i="8"/>
  <c r="M28" i="8"/>
  <c r="N28" i="8" s="1"/>
  <c r="W27" i="8"/>
  <c r="V27" i="8"/>
  <c r="U27" i="8"/>
  <c r="M27" i="8"/>
  <c r="N27" i="8" s="1"/>
  <c r="V26" i="8"/>
  <c r="W26" i="8" s="1"/>
  <c r="U26" i="8"/>
  <c r="N26" i="8"/>
  <c r="M26" i="8"/>
  <c r="V25" i="8"/>
  <c r="W25" i="8" s="1"/>
  <c r="U25" i="8"/>
  <c r="M25" i="8"/>
  <c r="N25" i="8" s="1"/>
  <c r="V24" i="8"/>
  <c r="W24" i="8" s="1"/>
  <c r="U24" i="8"/>
  <c r="M24" i="8"/>
  <c r="N24" i="8" s="1"/>
  <c r="V23" i="8"/>
  <c r="W23" i="8" s="1"/>
  <c r="U23" i="8"/>
  <c r="M23" i="8"/>
  <c r="N23" i="8" s="1"/>
  <c r="V22" i="8"/>
  <c r="W22" i="8" s="1"/>
  <c r="U22" i="8"/>
  <c r="M22" i="8"/>
  <c r="N22" i="8" s="1"/>
  <c r="V21" i="8"/>
  <c r="W21" i="8" s="1"/>
  <c r="U21" i="8"/>
  <c r="M21" i="8"/>
  <c r="N21" i="8" s="1"/>
  <c r="V20" i="8"/>
  <c r="W20" i="8" s="1"/>
  <c r="U20" i="8"/>
  <c r="M20" i="8"/>
  <c r="N20" i="8" s="1"/>
  <c r="V19" i="8"/>
  <c r="W19" i="8" s="1"/>
  <c r="U19" i="8"/>
  <c r="M19" i="8"/>
  <c r="N19" i="8" s="1"/>
  <c r="V18" i="8"/>
  <c r="W18" i="8" s="1"/>
  <c r="U18" i="8"/>
  <c r="M18" i="8"/>
  <c r="N18" i="8" s="1"/>
  <c r="V17" i="8"/>
  <c r="W17" i="8" s="1"/>
  <c r="U17" i="8"/>
  <c r="M17" i="8"/>
  <c r="N17" i="8" s="1"/>
  <c r="V16" i="8"/>
  <c r="W16" i="8" s="1"/>
  <c r="U16" i="8"/>
  <c r="N16" i="8"/>
  <c r="M16" i="8"/>
  <c r="V15" i="8"/>
  <c r="W15" i="8" s="1"/>
  <c r="U15" i="8"/>
  <c r="N15" i="8"/>
  <c r="M15" i="8"/>
  <c r="V14" i="8"/>
  <c r="W14" i="8" s="1"/>
  <c r="U14" i="8"/>
  <c r="M14" i="8"/>
  <c r="N14" i="8" s="1"/>
  <c r="V13" i="8"/>
  <c r="W13" i="8" s="1"/>
  <c r="U13" i="8"/>
  <c r="M13" i="8"/>
  <c r="N13" i="8" s="1"/>
  <c r="W12" i="8"/>
  <c r="V12" i="8"/>
  <c r="U12" i="8"/>
  <c r="M12" i="8"/>
  <c r="N12" i="8" s="1"/>
  <c r="V11" i="8"/>
  <c r="W11" i="8" s="1"/>
  <c r="U11" i="8"/>
  <c r="M11" i="8"/>
  <c r="N11" i="8" s="1"/>
  <c r="V10" i="8"/>
  <c r="W10" i="8" s="1"/>
  <c r="U10" i="8"/>
  <c r="M10" i="8"/>
  <c r="N10" i="8" s="1"/>
  <c r="V9" i="8"/>
  <c r="W9" i="8" s="1"/>
  <c r="U9" i="8"/>
  <c r="M9" i="8"/>
  <c r="N9" i="8" s="1"/>
  <c r="V8" i="8"/>
  <c r="W8" i="8" s="1"/>
  <c r="U8" i="8"/>
  <c r="M8" i="8"/>
  <c r="N8" i="8" s="1"/>
  <c r="V7" i="8"/>
  <c r="W7" i="8" s="1"/>
  <c r="U7" i="8"/>
  <c r="M7" i="8"/>
  <c r="N7" i="8" s="1"/>
  <c r="V6" i="8"/>
  <c r="W6" i="8" s="1"/>
  <c r="U6" i="8"/>
  <c r="M6" i="8"/>
  <c r="N6" i="8" s="1"/>
  <c r="V105" i="7"/>
  <c r="W105" i="7" s="1"/>
  <c r="U105" i="7"/>
  <c r="M105" i="7"/>
  <c r="N105" i="7" s="1"/>
  <c r="V104" i="7"/>
  <c r="W104" i="7" s="1"/>
  <c r="U104" i="7"/>
  <c r="M104" i="7"/>
  <c r="N104" i="7" s="1"/>
  <c r="V103" i="7"/>
  <c r="W103" i="7" s="1"/>
  <c r="U103" i="7"/>
  <c r="M103" i="7"/>
  <c r="N103" i="7" s="1"/>
  <c r="V102" i="7"/>
  <c r="W102" i="7" s="1"/>
  <c r="U102" i="7"/>
  <c r="M102" i="7"/>
  <c r="N102" i="7" s="1"/>
  <c r="V101" i="7"/>
  <c r="W101" i="7" s="1"/>
  <c r="U101" i="7"/>
  <c r="M101" i="7"/>
  <c r="N101" i="7" s="1"/>
  <c r="V100" i="7"/>
  <c r="W100" i="7" s="1"/>
  <c r="U100" i="7"/>
  <c r="M100" i="7"/>
  <c r="N100" i="7" s="1"/>
  <c r="V99" i="7"/>
  <c r="W99" i="7" s="1"/>
  <c r="U99" i="7"/>
  <c r="M99" i="7"/>
  <c r="N99" i="7" s="1"/>
  <c r="V98" i="7"/>
  <c r="W98" i="7" s="1"/>
  <c r="U98" i="7"/>
  <c r="M98" i="7"/>
  <c r="N98" i="7" s="1"/>
  <c r="V97" i="7"/>
  <c r="W97" i="7" s="1"/>
  <c r="U97" i="7"/>
  <c r="M97" i="7"/>
  <c r="N97" i="7" s="1"/>
  <c r="W96" i="7"/>
  <c r="V96" i="7"/>
  <c r="U96" i="7"/>
  <c r="M96" i="7"/>
  <c r="N96" i="7" s="1"/>
  <c r="V95" i="7"/>
  <c r="W95" i="7" s="1"/>
  <c r="U95" i="7"/>
  <c r="M95" i="7"/>
  <c r="N95" i="7" s="1"/>
  <c r="V94" i="7"/>
  <c r="W94" i="7" s="1"/>
  <c r="U94" i="7"/>
  <c r="M94" i="7"/>
  <c r="N94" i="7" s="1"/>
  <c r="V93" i="7"/>
  <c r="W93" i="7" s="1"/>
  <c r="U93" i="7"/>
  <c r="M93" i="7"/>
  <c r="N93" i="7" s="1"/>
  <c r="V92" i="7"/>
  <c r="W92" i="7" s="1"/>
  <c r="U92" i="7"/>
  <c r="M92" i="7"/>
  <c r="N92" i="7" s="1"/>
  <c r="V91" i="7"/>
  <c r="W91" i="7" s="1"/>
  <c r="U91" i="7"/>
  <c r="M91" i="7"/>
  <c r="N91" i="7" s="1"/>
  <c r="V90" i="7"/>
  <c r="W90" i="7" s="1"/>
  <c r="U90" i="7"/>
  <c r="M90" i="7"/>
  <c r="N90" i="7" s="1"/>
  <c r="V89" i="7"/>
  <c r="W89" i="7" s="1"/>
  <c r="U89" i="7"/>
  <c r="M89" i="7"/>
  <c r="N89" i="7" s="1"/>
  <c r="V88" i="7"/>
  <c r="W88" i="7" s="1"/>
  <c r="U88" i="7"/>
  <c r="M88" i="7"/>
  <c r="N88" i="7" s="1"/>
  <c r="V87" i="7"/>
  <c r="W87" i="7" s="1"/>
  <c r="U87" i="7"/>
  <c r="M87" i="7"/>
  <c r="N87" i="7" s="1"/>
  <c r="V86" i="7"/>
  <c r="W86" i="7" s="1"/>
  <c r="U86" i="7"/>
  <c r="M86" i="7"/>
  <c r="N86" i="7" s="1"/>
  <c r="V85" i="7"/>
  <c r="W85" i="7" s="1"/>
  <c r="U85" i="7"/>
  <c r="M85" i="7"/>
  <c r="N85" i="7" s="1"/>
  <c r="V84" i="7"/>
  <c r="W84" i="7" s="1"/>
  <c r="U84" i="7"/>
  <c r="M84" i="7"/>
  <c r="N84" i="7" s="1"/>
  <c r="V83" i="7"/>
  <c r="W83" i="7" s="1"/>
  <c r="U83" i="7"/>
  <c r="M83" i="7"/>
  <c r="N83" i="7" s="1"/>
  <c r="V82" i="7"/>
  <c r="W82" i="7" s="1"/>
  <c r="U82" i="7"/>
  <c r="M82" i="7"/>
  <c r="N82" i="7" s="1"/>
  <c r="V81" i="7"/>
  <c r="W81" i="7" s="1"/>
  <c r="U81" i="7"/>
  <c r="M81" i="7"/>
  <c r="N81" i="7" s="1"/>
  <c r="V80" i="7"/>
  <c r="W80" i="7" s="1"/>
  <c r="U80" i="7"/>
  <c r="M80" i="7"/>
  <c r="N80" i="7" s="1"/>
  <c r="V79" i="7"/>
  <c r="W79" i="7" s="1"/>
  <c r="U79" i="7"/>
  <c r="M79" i="7"/>
  <c r="N79" i="7" s="1"/>
  <c r="V78" i="7"/>
  <c r="W78" i="7" s="1"/>
  <c r="U78" i="7"/>
  <c r="M78" i="7"/>
  <c r="N78" i="7" s="1"/>
  <c r="V77" i="7"/>
  <c r="W77" i="7" s="1"/>
  <c r="U77" i="7"/>
  <c r="M77" i="7"/>
  <c r="N77" i="7" s="1"/>
  <c r="V76" i="7"/>
  <c r="W76" i="7" s="1"/>
  <c r="U76" i="7"/>
  <c r="M76" i="7"/>
  <c r="N76" i="7" s="1"/>
  <c r="V75" i="7"/>
  <c r="W75" i="7" s="1"/>
  <c r="U75" i="7"/>
  <c r="M75" i="7"/>
  <c r="N75" i="7" s="1"/>
  <c r="V74" i="7"/>
  <c r="W74" i="7" s="1"/>
  <c r="U74" i="7"/>
  <c r="N74" i="7"/>
  <c r="M74" i="7"/>
  <c r="V73" i="7"/>
  <c r="W73" i="7" s="1"/>
  <c r="U73" i="7"/>
  <c r="M73" i="7"/>
  <c r="N73" i="7" s="1"/>
  <c r="V72" i="7"/>
  <c r="W72" i="7" s="1"/>
  <c r="U72" i="7"/>
  <c r="M72" i="7"/>
  <c r="N72" i="7" s="1"/>
  <c r="W71" i="7"/>
  <c r="V71" i="7"/>
  <c r="U71" i="7"/>
  <c r="M71" i="7"/>
  <c r="N71" i="7" s="1"/>
  <c r="V70" i="7"/>
  <c r="W70" i="7" s="1"/>
  <c r="U70" i="7"/>
  <c r="M70" i="7"/>
  <c r="N70" i="7" s="1"/>
  <c r="V69" i="7"/>
  <c r="W69" i="7" s="1"/>
  <c r="U69" i="7"/>
  <c r="M69" i="7"/>
  <c r="N69" i="7" s="1"/>
  <c r="V68" i="7"/>
  <c r="W68" i="7" s="1"/>
  <c r="U68" i="7"/>
  <c r="M68" i="7"/>
  <c r="N68" i="7" s="1"/>
  <c r="V67" i="7"/>
  <c r="W67" i="7" s="1"/>
  <c r="U67" i="7"/>
  <c r="M67" i="7"/>
  <c r="N67" i="7" s="1"/>
  <c r="V66" i="7"/>
  <c r="W66" i="7" s="1"/>
  <c r="U66" i="7"/>
  <c r="M66" i="7"/>
  <c r="N66" i="7" s="1"/>
  <c r="V65" i="7"/>
  <c r="W65" i="7" s="1"/>
  <c r="U65" i="7"/>
  <c r="M65" i="7"/>
  <c r="N65" i="7" s="1"/>
  <c r="V64" i="7"/>
  <c r="W64" i="7" s="1"/>
  <c r="U64" i="7"/>
  <c r="M64" i="7"/>
  <c r="N64" i="7" s="1"/>
  <c r="V63" i="7"/>
  <c r="W63" i="7" s="1"/>
  <c r="U63" i="7"/>
  <c r="M63" i="7"/>
  <c r="N63" i="7" s="1"/>
  <c r="V62" i="7"/>
  <c r="W62" i="7" s="1"/>
  <c r="U62" i="7"/>
  <c r="M62" i="7"/>
  <c r="N62" i="7" s="1"/>
  <c r="V61" i="7"/>
  <c r="W61" i="7" s="1"/>
  <c r="U61" i="7"/>
  <c r="M61" i="7"/>
  <c r="N61" i="7" s="1"/>
  <c r="V60" i="7"/>
  <c r="W60" i="7" s="1"/>
  <c r="U60" i="7"/>
  <c r="M60" i="7"/>
  <c r="N60" i="7" s="1"/>
  <c r="V59" i="7"/>
  <c r="W59" i="7" s="1"/>
  <c r="U59" i="7"/>
  <c r="M59" i="7"/>
  <c r="N59" i="7" s="1"/>
  <c r="V58" i="7"/>
  <c r="W58" i="7" s="1"/>
  <c r="U58" i="7"/>
  <c r="M58" i="7"/>
  <c r="N58" i="7" s="1"/>
  <c r="V57" i="7"/>
  <c r="W57" i="7" s="1"/>
  <c r="U57" i="7"/>
  <c r="M57" i="7"/>
  <c r="N57" i="7" s="1"/>
  <c r="W56" i="7"/>
  <c r="V56" i="7"/>
  <c r="U56" i="7"/>
  <c r="M56" i="7"/>
  <c r="N56" i="7" s="1"/>
  <c r="V55" i="7"/>
  <c r="W55" i="7" s="1"/>
  <c r="U55" i="7"/>
  <c r="M55" i="7"/>
  <c r="N55" i="7" s="1"/>
  <c r="V54" i="7"/>
  <c r="W54" i="7" s="1"/>
  <c r="U54" i="7"/>
  <c r="M54" i="7"/>
  <c r="N54" i="7" s="1"/>
  <c r="W53" i="7"/>
  <c r="V53" i="7"/>
  <c r="U53" i="7"/>
  <c r="M53" i="7"/>
  <c r="N53" i="7" s="1"/>
  <c r="V52" i="7"/>
  <c r="W52" i="7" s="1"/>
  <c r="U52" i="7"/>
  <c r="M52" i="7"/>
  <c r="N52" i="7" s="1"/>
  <c r="V51" i="7"/>
  <c r="W51" i="7" s="1"/>
  <c r="U51" i="7"/>
  <c r="M51" i="7"/>
  <c r="N51" i="7" s="1"/>
  <c r="V50" i="7"/>
  <c r="W50" i="7" s="1"/>
  <c r="U50" i="7"/>
  <c r="M50" i="7"/>
  <c r="N50" i="7" s="1"/>
  <c r="V49" i="7"/>
  <c r="W49" i="7" s="1"/>
  <c r="U49" i="7"/>
  <c r="M49" i="7"/>
  <c r="N49" i="7" s="1"/>
  <c r="V48" i="7"/>
  <c r="W48" i="7" s="1"/>
  <c r="U48" i="7"/>
  <c r="M48" i="7"/>
  <c r="N48" i="7" s="1"/>
  <c r="V47" i="7"/>
  <c r="W47" i="7" s="1"/>
  <c r="U47" i="7"/>
  <c r="M47" i="7"/>
  <c r="N47" i="7" s="1"/>
  <c r="V46" i="7"/>
  <c r="W46" i="7" s="1"/>
  <c r="U46" i="7"/>
  <c r="M46" i="7"/>
  <c r="N46" i="7" s="1"/>
  <c r="V45" i="7"/>
  <c r="W45" i="7" s="1"/>
  <c r="U45" i="7"/>
  <c r="M45" i="7"/>
  <c r="N45" i="7" s="1"/>
  <c r="V44" i="7"/>
  <c r="W44" i="7" s="1"/>
  <c r="U44" i="7"/>
  <c r="M44" i="7"/>
  <c r="N44" i="7" s="1"/>
  <c r="V43" i="7"/>
  <c r="W43" i="7" s="1"/>
  <c r="U43" i="7"/>
  <c r="M43" i="7"/>
  <c r="N43" i="7" s="1"/>
  <c r="V42" i="7"/>
  <c r="W42" i="7" s="1"/>
  <c r="U42" i="7"/>
  <c r="M42" i="7"/>
  <c r="N42" i="7" s="1"/>
  <c r="V41" i="7"/>
  <c r="W41" i="7" s="1"/>
  <c r="U41" i="7"/>
  <c r="M41" i="7"/>
  <c r="N41" i="7" s="1"/>
  <c r="V40" i="7"/>
  <c r="W40" i="7" s="1"/>
  <c r="U40" i="7"/>
  <c r="M40" i="7"/>
  <c r="N40" i="7" s="1"/>
  <c r="V39" i="7"/>
  <c r="W39" i="7" s="1"/>
  <c r="U39" i="7"/>
  <c r="M39" i="7"/>
  <c r="N39" i="7" s="1"/>
  <c r="V38" i="7"/>
  <c r="W38" i="7" s="1"/>
  <c r="U38" i="7"/>
  <c r="M38" i="7"/>
  <c r="N38" i="7" s="1"/>
  <c r="V37" i="7"/>
  <c r="W37" i="7" s="1"/>
  <c r="U37" i="7"/>
  <c r="M37" i="7"/>
  <c r="N37" i="7" s="1"/>
  <c r="V36" i="7"/>
  <c r="W36" i="7" s="1"/>
  <c r="U36" i="7"/>
  <c r="M36" i="7"/>
  <c r="N36" i="7" s="1"/>
  <c r="V35" i="7"/>
  <c r="W35" i="7" s="1"/>
  <c r="U35" i="7"/>
  <c r="M35" i="7"/>
  <c r="N35" i="7" s="1"/>
  <c r="V34" i="7"/>
  <c r="W34" i="7" s="1"/>
  <c r="U34" i="7"/>
  <c r="M34" i="7"/>
  <c r="N34" i="7" s="1"/>
  <c r="V33" i="7"/>
  <c r="W33" i="7" s="1"/>
  <c r="U33" i="7"/>
  <c r="M33" i="7"/>
  <c r="N33" i="7" s="1"/>
  <c r="V32" i="7"/>
  <c r="W32" i="7" s="1"/>
  <c r="U32" i="7"/>
  <c r="M32" i="7"/>
  <c r="N32" i="7" s="1"/>
  <c r="W31" i="7"/>
  <c r="V31" i="7"/>
  <c r="U31" i="7"/>
  <c r="M31" i="7"/>
  <c r="N31" i="7" s="1"/>
  <c r="V30" i="7"/>
  <c r="W30" i="7" s="1"/>
  <c r="U30" i="7"/>
  <c r="M30" i="7"/>
  <c r="N30" i="7" s="1"/>
  <c r="V29" i="7"/>
  <c r="W29" i="7" s="1"/>
  <c r="U29" i="7"/>
  <c r="M29" i="7"/>
  <c r="N29" i="7" s="1"/>
  <c r="V28" i="7"/>
  <c r="W28" i="7" s="1"/>
  <c r="U28" i="7"/>
  <c r="M28" i="7"/>
  <c r="N28" i="7" s="1"/>
  <c r="W27" i="7"/>
  <c r="V27" i="7"/>
  <c r="U27" i="7"/>
  <c r="M27" i="7"/>
  <c r="N27" i="7" s="1"/>
  <c r="V26" i="7"/>
  <c r="W26" i="7" s="1"/>
  <c r="U26" i="7"/>
  <c r="M26" i="7"/>
  <c r="N26" i="7" s="1"/>
  <c r="O35" i="7" s="1"/>
  <c r="R8" i="7" s="1"/>
  <c r="V25" i="7"/>
  <c r="W25" i="7" s="1"/>
  <c r="U25" i="7"/>
  <c r="N25" i="7"/>
  <c r="M25" i="7"/>
  <c r="W24" i="7"/>
  <c r="V24" i="7"/>
  <c r="U24" i="7"/>
  <c r="M24" i="7"/>
  <c r="N24" i="7" s="1"/>
  <c r="V23" i="7"/>
  <c r="W23" i="7" s="1"/>
  <c r="U23" i="7"/>
  <c r="N23" i="7"/>
  <c r="M23" i="7"/>
  <c r="W22" i="7"/>
  <c r="V22" i="7"/>
  <c r="U22" i="7"/>
  <c r="M22" i="7"/>
  <c r="N22" i="7" s="1"/>
  <c r="V21" i="7"/>
  <c r="W21" i="7" s="1"/>
  <c r="U21" i="7"/>
  <c r="N21" i="7"/>
  <c r="M21" i="7"/>
  <c r="W20" i="7"/>
  <c r="V20" i="7"/>
  <c r="U20" i="7"/>
  <c r="M20" i="7"/>
  <c r="N20" i="7" s="1"/>
  <c r="V19" i="7"/>
  <c r="W19" i="7" s="1"/>
  <c r="U19" i="7"/>
  <c r="N19" i="7"/>
  <c r="M19" i="7"/>
  <c r="W18" i="7"/>
  <c r="V18" i="7"/>
  <c r="U18" i="7"/>
  <c r="M18" i="7"/>
  <c r="N18" i="7" s="1"/>
  <c r="V17" i="7"/>
  <c r="W17" i="7" s="1"/>
  <c r="U17" i="7"/>
  <c r="M17" i="7"/>
  <c r="N17" i="7" s="1"/>
  <c r="V16" i="7"/>
  <c r="W16" i="7" s="1"/>
  <c r="U16" i="7"/>
  <c r="M16" i="7"/>
  <c r="N16" i="7" s="1"/>
  <c r="W15" i="7"/>
  <c r="V15" i="7"/>
  <c r="U15" i="7"/>
  <c r="M15" i="7"/>
  <c r="N15" i="7" s="1"/>
  <c r="V14" i="7"/>
  <c r="W14" i="7" s="1"/>
  <c r="U14" i="7"/>
  <c r="M14" i="7"/>
  <c r="N14" i="7" s="1"/>
  <c r="V13" i="7"/>
  <c r="W13" i="7" s="1"/>
  <c r="U13" i="7"/>
  <c r="M13" i="7"/>
  <c r="N13" i="7" s="1"/>
  <c r="V12" i="7"/>
  <c r="W12" i="7" s="1"/>
  <c r="U12" i="7"/>
  <c r="M12" i="7"/>
  <c r="N12" i="7" s="1"/>
  <c r="V11" i="7"/>
  <c r="W11" i="7" s="1"/>
  <c r="U11" i="7"/>
  <c r="M11" i="7"/>
  <c r="N11" i="7" s="1"/>
  <c r="W10" i="7"/>
  <c r="V10" i="7"/>
  <c r="U10" i="7"/>
  <c r="M10" i="7"/>
  <c r="N10" i="7" s="1"/>
  <c r="V9" i="7"/>
  <c r="W9" i="7" s="1"/>
  <c r="U9" i="7"/>
  <c r="M9" i="7"/>
  <c r="N9" i="7" s="1"/>
  <c r="V8" i="7"/>
  <c r="W8" i="7" s="1"/>
  <c r="U8" i="7"/>
  <c r="M8" i="7"/>
  <c r="N8" i="7" s="1"/>
  <c r="V7" i="7"/>
  <c r="W7" i="7" s="1"/>
  <c r="U7" i="7"/>
  <c r="M7" i="7"/>
  <c r="N7" i="7" s="1"/>
  <c r="W6" i="7"/>
  <c r="V6" i="7"/>
  <c r="U6" i="7"/>
  <c r="M6" i="7"/>
  <c r="N6" i="7" s="1"/>
  <c r="O75" i="11" l="1"/>
  <c r="R12" i="11" s="1"/>
  <c r="O55" i="11"/>
  <c r="R10" i="11" s="1"/>
  <c r="O35" i="11"/>
  <c r="R8" i="11" s="1"/>
  <c r="S12" i="11"/>
  <c r="S8" i="11"/>
  <c r="O35" i="10"/>
  <c r="R8" i="10" s="1"/>
  <c r="O75" i="10"/>
  <c r="R12" i="10" s="1"/>
  <c r="S8" i="10"/>
  <c r="S11" i="10"/>
  <c r="S12" i="10"/>
  <c r="O105" i="10"/>
  <c r="R15" i="10" s="1"/>
  <c r="O35" i="9"/>
  <c r="R8" i="9" s="1"/>
  <c r="O75" i="9"/>
  <c r="R12" i="9" s="1"/>
  <c r="S7" i="9"/>
  <c r="S7" i="8"/>
  <c r="S12" i="8"/>
  <c r="O25" i="7"/>
  <c r="R7" i="7" s="1"/>
  <c r="R17" i="11"/>
  <c r="O15" i="11"/>
  <c r="R6" i="11" s="1"/>
  <c r="S6" i="11"/>
  <c r="O45" i="11"/>
  <c r="R9" i="11" s="1"/>
  <c r="S9" i="11"/>
  <c r="O65" i="11"/>
  <c r="R11" i="11" s="1"/>
  <c r="S11" i="11"/>
  <c r="O85" i="11"/>
  <c r="R13" i="11" s="1"/>
  <c r="S13" i="11"/>
  <c r="S14" i="11"/>
  <c r="O25" i="11"/>
  <c r="R7" i="11" s="1"/>
  <c r="O95" i="11"/>
  <c r="R14" i="11" s="1"/>
  <c r="O105" i="11"/>
  <c r="R15" i="11" s="1"/>
  <c r="S15" i="11"/>
  <c r="S7" i="11"/>
  <c r="S10" i="11"/>
  <c r="O45" i="10"/>
  <c r="R9" i="10" s="1"/>
  <c r="S9" i="10"/>
  <c r="O55" i="10"/>
  <c r="R10" i="10" s="1"/>
  <c r="S10" i="10"/>
  <c r="O85" i="10"/>
  <c r="R13" i="10" s="1"/>
  <c r="S13" i="10"/>
  <c r="O95" i="10"/>
  <c r="R14" i="10" s="1"/>
  <c r="S14" i="10"/>
  <c r="O15" i="10"/>
  <c r="R6" i="10" s="1"/>
  <c r="S6" i="10"/>
  <c r="R17" i="10"/>
  <c r="O25" i="10"/>
  <c r="R7" i="10" s="1"/>
  <c r="S7" i="10"/>
  <c r="S15" i="10"/>
  <c r="S12" i="9"/>
  <c r="S11" i="9"/>
  <c r="O65" i="9"/>
  <c r="R11" i="9" s="1"/>
  <c r="O105" i="9"/>
  <c r="R15" i="9" s="1"/>
  <c r="S15" i="9"/>
  <c r="R17" i="9"/>
  <c r="O15" i="9"/>
  <c r="R6" i="9" s="1"/>
  <c r="S6" i="9"/>
  <c r="O45" i="9"/>
  <c r="R9" i="9" s="1"/>
  <c r="S9" i="9"/>
  <c r="O55" i="9"/>
  <c r="R10" i="9" s="1"/>
  <c r="S10" i="9"/>
  <c r="O85" i="9"/>
  <c r="R13" i="9" s="1"/>
  <c r="S13" i="9"/>
  <c r="O95" i="9"/>
  <c r="R14" i="9" s="1"/>
  <c r="S14" i="9"/>
  <c r="O25" i="9"/>
  <c r="R7" i="9" s="1"/>
  <c r="S8" i="9"/>
  <c r="R17" i="8"/>
  <c r="O15" i="8"/>
  <c r="R6" i="8" s="1"/>
  <c r="S6" i="8"/>
  <c r="S11" i="8"/>
  <c r="S8" i="8"/>
  <c r="O35" i="8"/>
  <c r="R8" i="8" s="1"/>
  <c r="O85" i="8"/>
  <c r="R13" i="8" s="1"/>
  <c r="S13" i="8"/>
  <c r="O95" i="8"/>
  <c r="R14" i="8" s="1"/>
  <c r="S14" i="8"/>
  <c r="O45" i="8"/>
  <c r="R9" i="8" s="1"/>
  <c r="S9" i="8"/>
  <c r="O55" i="8"/>
  <c r="R10" i="8" s="1"/>
  <c r="S10" i="8"/>
  <c r="S15" i="8"/>
  <c r="O25" i="8"/>
  <c r="R7" i="8" s="1"/>
  <c r="O45" i="7"/>
  <c r="R9" i="7" s="1"/>
  <c r="S9" i="7"/>
  <c r="O95" i="7"/>
  <c r="R14" i="7" s="1"/>
  <c r="S14" i="7"/>
  <c r="R17" i="7"/>
  <c r="O15" i="7"/>
  <c r="R6" i="7" s="1"/>
  <c r="S6" i="7"/>
  <c r="S12" i="7"/>
  <c r="O55" i="7"/>
  <c r="R10" i="7" s="1"/>
  <c r="S10" i="7"/>
  <c r="S11" i="7"/>
  <c r="O65" i="7"/>
  <c r="R11" i="7" s="1"/>
  <c r="O75" i="7"/>
  <c r="R12" i="7" s="1"/>
  <c r="O105" i="7"/>
  <c r="R15" i="7" s="1"/>
  <c r="S15" i="7"/>
  <c r="O85" i="7"/>
  <c r="R13" i="7" s="1"/>
  <c r="S13" i="7"/>
  <c r="S7" i="7"/>
  <c r="S8" i="7"/>
  <c r="AA107" i="6"/>
  <c r="Z107" i="6"/>
  <c r="Y107" i="6"/>
  <c r="AA106" i="6"/>
  <c r="Z106" i="6"/>
  <c r="Y106" i="6"/>
  <c r="AA105" i="6"/>
  <c r="Z105" i="6"/>
  <c r="Y105" i="6"/>
  <c r="AA104" i="6"/>
  <c r="Z104" i="6"/>
  <c r="Y104" i="6"/>
  <c r="AA103" i="6"/>
  <c r="Z103" i="6"/>
  <c r="Y103" i="6"/>
  <c r="AA102" i="6"/>
  <c r="Z102" i="6"/>
  <c r="Y102" i="6"/>
  <c r="AA101" i="6"/>
  <c r="Z101" i="6"/>
  <c r="Y101" i="6"/>
  <c r="AA100" i="6"/>
  <c r="Z100" i="6"/>
  <c r="Y100" i="6"/>
  <c r="AA99" i="6"/>
  <c r="Z99" i="6"/>
  <c r="Y99" i="6"/>
  <c r="AA98" i="6"/>
  <c r="Z98" i="6"/>
  <c r="Y98" i="6"/>
  <c r="AA97" i="6"/>
  <c r="Z97" i="6"/>
  <c r="Y97" i="6"/>
  <c r="AA96" i="6"/>
  <c r="Z96" i="6"/>
  <c r="Y96" i="6"/>
  <c r="AA95" i="6"/>
  <c r="Z95" i="6"/>
  <c r="Y95" i="6"/>
  <c r="AA94" i="6"/>
  <c r="Z94" i="6"/>
  <c r="Y94" i="6"/>
  <c r="AA93" i="6"/>
  <c r="Z93" i="6"/>
  <c r="Y93" i="6"/>
  <c r="AA92" i="6"/>
  <c r="Z92" i="6"/>
  <c r="Y92" i="6"/>
  <c r="AA91" i="6"/>
  <c r="Z91" i="6"/>
  <c r="Y91" i="6"/>
  <c r="AA90" i="6"/>
  <c r="Z90" i="6"/>
  <c r="Y90" i="6"/>
  <c r="AA89" i="6"/>
  <c r="Z89" i="6"/>
  <c r="Y89" i="6"/>
  <c r="AA88" i="6"/>
  <c r="Z88" i="6"/>
  <c r="Y88" i="6"/>
  <c r="AA87" i="6"/>
  <c r="Z87" i="6"/>
  <c r="Y87" i="6"/>
  <c r="AA86" i="6"/>
  <c r="Z86" i="6"/>
  <c r="Y86" i="6"/>
  <c r="AA85" i="6"/>
  <c r="Z85" i="6"/>
  <c r="Y85" i="6"/>
  <c r="AA84" i="6"/>
  <c r="Z84" i="6"/>
  <c r="Y84" i="6"/>
  <c r="AA83" i="6"/>
  <c r="Z83" i="6"/>
  <c r="Y83" i="6"/>
  <c r="AA82" i="6"/>
  <c r="Z82" i="6"/>
  <c r="Y82" i="6"/>
  <c r="AA81" i="6"/>
  <c r="Z81" i="6"/>
  <c r="Y81" i="6"/>
  <c r="AA80" i="6"/>
  <c r="Z80" i="6"/>
  <c r="Y80" i="6"/>
  <c r="AA79" i="6"/>
  <c r="Z79" i="6"/>
  <c r="Y79" i="6"/>
  <c r="AA78" i="6"/>
  <c r="Z78" i="6"/>
  <c r="Y78" i="6"/>
  <c r="AA77" i="6"/>
  <c r="Z77" i="6"/>
  <c r="Y77" i="6"/>
  <c r="AA76" i="6"/>
  <c r="Z76" i="6"/>
  <c r="Y76" i="6"/>
  <c r="AA75" i="6"/>
  <c r="Z75" i="6"/>
  <c r="Y75" i="6"/>
  <c r="AA74" i="6"/>
  <c r="Z74" i="6"/>
  <c r="Y74" i="6"/>
  <c r="AA73" i="6"/>
  <c r="Z73" i="6"/>
  <c r="Y73" i="6"/>
  <c r="AA72" i="6"/>
  <c r="Z72" i="6"/>
  <c r="Y72" i="6"/>
  <c r="AA71" i="6"/>
  <c r="Z71" i="6"/>
  <c r="Y71" i="6"/>
  <c r="AA70" i="6"/>
  <c r="Z70" i="6"/>
  <c r="Y70" i="6"/>
  <c r="AA69" i="6"/>
  <c r="Z69" i="6"/>
  <c r="Y69" i="6"/>
  <c r="AA68" i="6"/>
  <c r="Z68" i="6"/>
  <c r="Y68" i="6"/>
  <c r="AA67" i="6"/>
  <c r="Z67" i="6"/>
  <c r="Y67" i="6"/>
  <c r="AA66" i="6"/>
  <c r="Z66" i="6"/>
  <c r="Y66" i="6"/>
  <c r="AA65" i="6"/>
  <c r="Z65" i="6"/>
  <c r="Y65" i="6"/>
  <c r="AA64" i="6"/>
  <c r="Z64" i="6"/>
  <c r="Y64" i="6"/>
  <c r="AA63" i="6"/>
  <c r="Z63" i="6"/>
  <c r="Y63" i="6"/>
  <c r="AA62" i="6"/>
  <c r="Z62" i="6"/>
  <c r="Y62" i="6"/>
  <c r="AA61" i="6"/>
  <c r="Z61" i="6"/>
  <c r="Y61" i="6"/>
  <c r="AA60" i="6"/>
  <c r="Z60" i="6"/>
  <c r="Y60" i="6"/>
  <c r="AA59" i="6"/>
  <c r="Z59" i="6"/>
  <c r="Y59" i="6"/>
  <c r="AA58" i="6"/>
  <c r="Z58" i="6"/>
  <c r="Y58" i="6"/>
  <c r="AA57" i="6"/>
  <c r="Z57" i="6"/>
  <c r="Y57" i="6"/>
  <c r="AA56" i="6"/>
  <c r="Z56" i="6"/>
  <c r="Y56" i="6"/>
  <c r="AA55" i="6"/>
  <c r="Z55" i="6"/>
  <c r="Y55" i="6"/>
  <c r="AA54" i="6"/>
  <c r="Z54" i="6"/>
  <c r="Y54" i="6"/>
  <c r="AA53" i="6"/>
  <c r="Z53" i="6"/>
  <c r="Y53" i="6"/>
  <c r="AA52" i="6"/>
  <c r="Z52" i="6"/>
  <c r="Y52" i="6"/>
  <c r="AA51" i="6"/>
  <c r="Z51" i="6"/>
  <c r="Y51" i="6"/>
  <c r="AA50" i="6"/>
  <c r="Z50" i="6"/>
  <c r="Y50" i="6"/>
  <c r="AA49" i="6"/>
  <c r="Z49" i="6"/>
  <c r="Y49" i="6"/>
  <c r="AA48" i="6"/>
  <c r="Z48" i="6"/>
  <c r="Y48" i="6"/>
  <c r="AA47" i="6"/>
  <c r="Z47" i="6"/>
  <c r="Y47" i="6"/>
  <c r="AA46" i="6"/>
  <c r="Z46" i="6"/>
  <c r="Y46" i="6"/>
  <c r="AA45" i="6"/>
  <c r="Z45" i="6"/>
  <c r="Y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AA35" i="6"/>
  <c r="Z35" i="6"/>
  <c r="Y35" i="6"/>
  <c r="AA34" i="6"/>
  <c r="Z34" i="6"/>
  <c r="Y34" i="6"/>
  <c r="AA33" i="6"/>
  <c r="Z33" i="6"/>
  <c r="Y33" i="6"/>
  <c r="AA32" i="6"/>
  <c r="Z32" i="6"/>
  <c r="Y32" i="6"/>
  <c r="AA31" i="6"/>
  <c r="Z31" i="6"/>
  <c r="Y31" i="6"/>
  <c r="AA30" i="6"/>
  <c r="Z30" i="6"/>
  <c r="Y30" i="6"/>
  <c r="AA29" i="6"/>
  <c r="Z29" i="6"/>
  <c r="Y29" i="6"/>
  <c r="AA28" i="6"/>
  <c r="Z28" i="6"/>
  <c r="Y28" i="6"/>
  <c r="AA27" i="6"/>
  <c r="Z27" i="6"/>
  <c r="Y27" i="6"/>
  <c r="AA26" i="6"/>
  <c r="Z26" i="6"/>
  <c r="Y26" i="6"/>
  <c r="AA25" i="6"/>
  <c r="Z25" i="6"/>
  <c r="Y25" i="6"/>
  <c r="AA24" i="6"/>
  <c r="Z24" i="6"/>
  <c r="Y24" i="6"/>
  <c r="AA23" i="6"/>
  <c r="Z23" i="6"/>
  <c r="Y23" i="6"/>
  <c r="AA22" i="6"/>
  <c r="Z22" i="6"/>
  <c r="Y22" i="6"/>
  <c r="AA21" i="6"/>
  <c r="Z21" i="6"/>
  <c r="Y21" i="6"/>
  <c r="AA20" i="6"/>
  <c r="Z20" i="6"/>
  <c r="Y20" i="6"/>
  <c r="AA19" i="6"/>
  <c r="Z19" i="6"/>
  <c r="Y19" i="6"/>
  <c r="AA18" i="6"/>
  <c r="Z18" i="6"/>
  <c r="Y18" i="6"/>
  <c r="AA17" i="6"/>
  <c r="Z17" i="6"/>
  <c r="Y17" i="6"/>
  <c r="AA16" i="6"/>
  <c r="Z16" i="6"/>
  <c r="Y16" i="6"/>
  <c r="AA15" i="6"/>
  <c r="Z15" i="6"/>
  <c r="Y15" i="6"/>
  <c r="AA14" i="6"/>
  <c r="Z14" i="6"/>
  <c r="Y14" i="6"/>
  <c r="AA13" i="6"/>
  <c r="Z13" i="6"/>
  <c r="Y13" i="6"/>
  <c r="AA12" i="6"/>
  <c r="Z12" i="6"/>
  <c r="Y12" i="6"/>
  <c r="AA11" i="6"/>
  <c r="Z11" i="6"/>
  <c r="Y11" i="6"/>
  <c r="X6" i="6" s="1"/>
  <c r="AA10" i="6"/>
  <c r="Z10" i="6"/>
  <c r="Y10" i="6"/>
  <c r="AA9" i="6"/>
  <c r="AA5" i="6" s="1"/>
  <c r="Z9" i="6"/>
  <c r="Y9" i="6"/>
  <c r="X5" i="6" s="1"/>
  <c r="AA8" i="6"/>
  <c r="Z8" i="6"/>
  <c r="Z5" i="6" s="1"/>
  <c r="Y8" i="6"/>
  <c r="T107" i="6" l="1"/>
  <c r="S107" i="6"/>
  <c r="R107" i="6"/>
  <c r="T106" i="6"/>
  <c r="S106" i="6"/>
  <c r="R106" i="6"/>
  <c r="T105" i="6"/>
  <c r="S105" i="6"/>
  <c r="R105" i="6"/>
  <c r="T104" i="6"/>
  <c r="S104" i="6"/>
  <c r="R104" i="6"/>
  <c r="T103" i="6"/>
  <c r="S103" i="6"/>
  <c r="R103" i="6"/>
  <c r="T102" i="6"/>
  <c r="S102" i="6"/>
  <c r="R102" i="6"/>
  <c r="T101" i="6"/>
  <c r="S101" i="6"/>
  <c r="R101" i="6"/>
  <c r="T100" i="6"/>
  <c r="S100" i="6"/>
  <c r="R100" i="6"/>
  <c r="T99" i="6"/>
  <c r="S99" i="6"/>
  <c r="R99" i="6"/>
  <c r="T98" i="6"/>
  <c r="S98" i="6"/>
  <c r="R98" i="6"/>
  <c r="T97" i="6"/>
  <c r="S97" i="6"/>
  <c r="R97" i="6"/>
  <c r="T96" i="6"/>
  <c r="S96" i="6"/>
  <c r="R96" i="6"/>
  <c r="T95" i="6"/>
  <c r="S95" i="6"/>
  <c r="R95" i="6"/>
  <c r="T94" i="6"/>
  <c r="S94" i="6"/>
  <c r="R94" i="6"/>
  <c r="T93" i="6"/>
  <c r="S93" i="6"/>
  <c r="R93" i="6"/>
  <c r="T92" i="6"/>
  <c r="S92" i="6"/>
  <c r="R92" i="6"/>
  <c r="T91" i="6"/>
  <c r="S91" i="6"/>
  <c r="R91" i="6"/>
  <c r="T90" i="6"/>
  <c r="S90" i="6"/>
  <c r="R90" i="6"/>
  <c r="T89" i="6"/>
  <c r="S89" i="6"/>
  <c r="R89" i="6"/>
  <c r="T88" i="6"/>
  <c r="S88" i="6"/>
  <c r="R88" i="6"/>
  <c r="T87" i="6"/>
  <c r="S87" i="6"/>
  <c r="R87" i="6"/>
  <c r="T86" i="6"/>
  <c r="S86" i="6"/>
  <c r="R86" i="6"/>
  <c r="T85" i="6"/>
  <c r="S85" i="6"/>
  <c r="R85" i="6"/>
  <c r="T84" i="6"/>
  <c r="S84" i="6"/>
  <c r="R84" i="6"/>
  <c r="T83" i="6"/>
  <c r="S83" i="6"/>
  <c r="R83" i="6"/>
  <c r="T82" i="6"/>
  <c r="S82" i="6"/>
  <c r="R82" i="6"/>
  <c r="T81" i="6"/>
  <c r="S81" i="6"/>
  <c r="R81" i="6"/>
  <c r="T80" i="6"/>
  <c r="S80" i="6"/>
  <c r="R80" i="6"/>
  <c r="T79" i="6"/>
  <c r="S79" i="6"/>
  <c r="R79" i="6"/>
  <c r="T78" i="6"/>
  <c r="S78" i="6"/>
  <c r="R78" i="6"/>
  <c r="T77" i="6"/>
  <c r="S77" i="6"/>
  <c r="R77" i="6"/>
  <c r="T76" i="6"/>
  <c r="S76" i="6"/>
  <c r="R76" i="6"/>
  <c r="T75" i="6"/>
  <c r="S75" i="6"/>
  <c r="R75" i="6"/>
  <c r="T74" i="6"/>
  <c r="S74" i="6"/>
  <c r="R74" i="6"/>
  <c r="T73" i="6"/>
  <c r="S73" i="6"/>
  <c r="R73" i="6"/>
  <c r="T72" i="6"/>
  <c r="S72" i="6"/>
  <c r="R72" i="6"/>
  <c r="T71" i="6"/>
  <c r="S71" i="6"/>
  <c r="R71" i="6"/>
  <c r="T70" i="6"/>
  <c r="S70" i="6"/>
  <c r="R70" i="6"/>
  <c r="T69" i="6"/>
  <c r="S69" i="6"/>
  <c r="R69" i="6"/>
  <c r="T68" i="6"/>
  <c r="S68" i="6"/>
  <c r="R68" i="6"/>
  <c r="T67" i="6"/>
  <c r="S67" i="6"/>
  <c r="R67" i="6"/>
  <c r="T66" i="6"/>
  <c r="S66" i="6"/>
  <c r="R66" i="6"/>
  <c r="T65" i="6"/>
  <c r="S65" i="6"/>
  <c r="R65" i="6"/>
  <c r="T64" i="6"/>
  <c r="S64" i="6"/>
  <c r="R64" i="6"/>
  <c r="T63" i="6"/>
  <c r="S63" i="6"/>
  <c r="R63" i="6"/>
  <c r="T62" i="6"/>
  <c r="S62" i="6"/>
  <c r="R62" i="6"/>
  <c r="T61" i="6"/>
  <c r="S61" i="6"/>
  <c r="R61" i="6"/>
  <c r="T60" i="6"/>
  <c r="S60" i="6"/>
  <c r="R60" i="6"/>
  <c r="T59" i="6"/>
  <c r="S59" i="6"/>
  <c r="R59" i="6"/>
  <c r="T58" i="6"/>
  <c r="S58" i="6"/>
  <c r="R58" i="6"/>
  <c r="T57" i="6"/>
  <c r="S57" i="6"/>
  <c r="R57" i="6"/>
  <c r="T56" i="6"/>
  <c r="S56" i="6"/>
  <c r="R56" i="6"/>
  <c r="T55" i="6"/>
  <c r="S55" i="6"/>
  <c r="R55" i="6"/>
  <c r="T54" i="6"/>
  <c r="S54" i="6"/>
  <c r="R54" i="6"/>
  <c r="T53" i="6"/>
  <c r="S53" i="6"/>
  <c r="R53" i="6"/>
  <c r="T52" i="6"/>
  <c r="S52" i="6"/>
  <c r="R52" i="6"/>
  <c r="T51" i="6"/>
  <c r="S51" i="6"/>
  <c r="R51" i="6"/>
  <c r="T50" i="6"/>
  <c r="S50" i="6"/>
  <c r="R50" i="6"/>
  <c r="T49" i="6"/>
  <c r="S49" i="6"/>
  <c r="R49" i="6"/>
  <c r="T48" i="6"/>
  <c r="S48" i="6"/>
  <c r="R48" i="6"/>
  <c r="T47" i="6"/>
  <c r="S47" i="6"/>
  <c r="R47" i="6"/>
  <c r="T46" i="6"/>
  <c r="S46" i="6"/>
  <c r="R46" i="6"/>
  <c r="T45" i="6"/>
  <c r="S45" i="6"/>
  <c r="R45" i="6"/>
  <c r="T44" i="6"/>
  <c r="S44" i="6"/>
  <c r="R44" i="6"/>
  <c r="T43" i="6"/>
  <c r="S43" i="6"/>
  <c r="R43" i="6"/>
  <c r="T42" i="6"/>
  <c r="S42" i="6"/>
  <c r="R42" i="6"/>
  <c r="T41" i="6"/>
  <c r="S41" i="6"/>
  <c r="R41" i="6"/>
  <c r="T40" i="6"/>
  <c r="S40" i="6"/>
  <c r="R40" i="6"/>
  <c r="T39" i="6"/>
  <c r="S39" i="6"/>
  <c r="R39" i="6"/>
  <c r="T38" i="6"/>
  <c r="S38" i="6"/>
  <c r="R38" i="6"/>
  <c r="T37" i="6"/>
  <c r="S37" i="6"/>
  <c r="R37" i="6"/>
  <c r="T36" i="6"/>
  <c r="S36" i="6"/>
  <c r="R36" i="6"/>
  <c r="T35" i="6"/>
  <c r="S35" i="6"/>
  <c r="R35" i="6"/>
  <c r="T34" i="6"/>
  <c r="S34" i="6"/>
  <c r="R34" i="6"/>
  <c r="T33" i="6"/>
  <c r="S33" i="6"/>
  <c r="R33" i="6"/>
  <c r="T32" i="6"/>
  <c r="S32" i="6"/>
  <c r="R32" i="6"/>
  <c r="T31" i="6"/>
  <c r="S31" i="6"/>
  <c r="R31" i="6"/>
  <c r="T30" i="6"/>
  <c r="S30" i="6"/>
  <c r="R30" i="6"/>
  <c r="T29" i="6"/>
  <c r="S29" i="6"/>
  <c r="R29" i="6"/>
  <c r="T28" i="6"/>
  <c r="S28" i="6"/>
  <c r="R28" i="6"/>
  <c r="T27" i="6"/>
  <c r="S27" i="6"/>
  <c r="R27" i="6"/>
  <c r="T26" i="6"/>
  <c r="S26" i="6"/>
  <c r="R26" i="6"/>
  <c r="T25" i="6"/>
  <c r="S25" i="6"/>
  <c r="R25" i="6"/>
  <c r="T24" i="6"/>
  <c r="S24" i="6"/>
  <c r="R24" i="6"/>
  <c r="T23" i="6"/>
  <c r="S23" i="6"/>
  <c r="R23" i="6"/>
  <c r="T22" i="6"/>
  <c r="S22" i="6"/>
  <c r="R22" i="6"/>
  <c r="T21" i="6"/>
  <c r="S21" i="6"/>
  <c r="R21" i="6"/>
  <c r="T20" i="6"/>
  <c r="S20" i="6"/>
  <c r="R20" i="6"/>
  <c r="T19" i="6"/>
  <c r="S19" i="6"/>
  <c r="R19" i="6"/>
  <c r="T18" i="6"/>
  <c r="S18" i="6"/>
  <c r="R18" i="6"/>
  <c r="T17" i="6"/>
  <c r="S17" i="6"/>
  <c r="R17" i="6"/>
  <c r="T16" i="6"/>
  <c r="S16" i="6"/>
  <c r="R16" i="6"/>
  <c r="T15" i="6"/>
  <c r="S15" i="6"/>
  <c r="R15" i="6"/>
  <c r="T14" i="6"/>
  <c r="S14" i="6"/>
  <c r="R14" i="6"/>
  <c r="T13" i="6"/>
  <c r="S13" i="6"/>
  <c r="R13" i="6"/>
  <c r="T12" i="6"/>
  <c r="S12" i="6"/>
  <c r="R12" i="6"/>
  <c r="Q6" i="6" s="1"/>
  <c r="T11" i="6"/>
  <c r="S11" i="6"/>
  <c r="R11" i="6"/>
  <c r="T10" i="6"/>
  <c r="T5" i="6" s="1"/>
  <c r="S10" i="6"/>
  <c r="R10" i="6"/>
  <c r="T9" i="6"/>
  <c r="S9" i="6"/>
  <c r="S5" i="6" s="1"/>
  <c r="R9" i="6"/>
  <c r="T8" i="6"/>
  <c r="S8" i="6"/>
  <c r="R8" i="6"/>
  <c r="Q5" i="6"/>
  <c r="M107" i="6" l="1"/>
  <c r="L107" i="6"/>
  <c r="K107" i="6"/>
  <c r="M106" i="6"/>
  <c r="L106" i="6"/>
  <c r="K106" i="6"/>
  <c r="M105" i="6"/>
  <c r="L105" i="6"/>
  <c r="K105" i="6"/>
  <c r="M104" i="6"/>
  <c r="L104" i="6"/>
  <c r="K104" i="6"/>
  <c r="M103" i="6"/>
  <c r="L103" i="6"/>
  <c r="K103" i="6"/>
  <c r="M102" i="6"/>
  <c r="L102" i="6"/>
  <c r="K102" i="6"/>
  <c r="M101" i="6"/>
  <c r="L101" i="6"/>
  <c r="K101" i="6"/>
  <c r="M100" i="6"/>
  <c r="L100" i="6"/>
  <c r="K100" i="6"/>
  <c r="M99" i="6"/>
  <c r="L99" i="6"/>
  <c r="K99" i="6"/>
  <c r="M98" i="6"/>
  <c r="L98" i="6"/>
  <c r="K98" i="6"/>
  <c r="M97" i="6"/>
  <c r="L97" i="6"/>
  <c r="K97" i="6"/>
  <c r="M96" i="6"/>
  <c r="L96" i="6"/>
  <c r="K96" i="6"/>
  <c r="M95" i="6"/>
  <c r="L95" i="6"/>
  <c r="K95" i="6"/>
  <c r="M94" i="6"/>
  <c r="L94" i="6"/>
  <c r="K94" i="6"/>
  <c r="M93" i="6"/>
  <c r="L93" i="6"/>
  <c r="K93" i="6"/>
  <c r="M92" i="6"/>
  <c r="L92" i="6"/>
  <c r="K92" i="6"/>
  <c r="M91" i="6"/>
  <c r="L91" i="6"/>
  <c r="K91" i="6"/>
  <c r="M90" i="6"/>
  <c r="L90" i="6"/>
  <c r="K90" i="6"/>
  <c r="M89" i="6"/>
  <c r="L89" i="6"/>
  <c r="K89" i="6"/>
  <c r="M88" i="6"/>
  <c r="L88" i="6"/>
  <c r="K88" i="6"/>
  <c r="M87" i="6"/>
  <c r="L87" i="6"/>
  <c r="K87" i="6"/>
  <c r="M86" i="6"/>
  <c r="L86" i="6"/>
  <c r="K86" i="6"/>
  <c r="M85" i="6"/>
  <c r="L85" i="6"/>
  <c r="K85" i="6"/>
  <c r="M84" i="6"/>
  <c r="L84" i="6"/>
  <c r="K84" i="6"/>
  <c r="M83" i="6"/>
  <c r="L83" i="6"/>
  <c r="K83" i="6"/>
  <c r="M82" i="6"/>
  <c r="L82" i="6"/>
  <c r="K82" i="6"/>
  <c r="M81" i="6"/>
  <c r="L81" i="6"/>
  <c r="K81" i="6"/>
  <c r="M80" i="6"/>
  <c r="L80" i="6"/>
  <c r="K80" i="6"/>
  <c r="M79" i="6"/>
  <c r="L79" i="6"/>
  <c r="K79" i="6"/>
  <c r="M78" i="6"/>
  <c r="L78" i="6"/>
  <c r="K78" i="6"/>
  <c r="M77" i="6"/>
  <c r="L77" i="6"/>
  <c r="K77" i="6"/>
  <c r="M76" i="6"/>
  <c r="L76" i="6"/>
  <c r="K76" i="6"/>
  <c r="M75" i="6"/>
  <c r="L75" i="6"/>
  <c r="K75" i="6"/>
  <c r="M74" i="6"/>
  <c r="L74" i="6"/>
  <c r="K74" i="6"/>
  <c r="M73" i="6"/>
  <c r="L73" i="6"/>
  <c r="K73" i="6"/>
  <c r="M72" i="6"/>
  <c r="L72" i="6"/>
  <c r="K72" i="6"/>
  <c r="M71" i="6"/>
  <c r="L71" i="6"/>
  <c r="K71" i="6"/>
  <c r="M70" i="6"/>
  <c r="L70" i="6"/>
  <c r="K70" i="6"/>
  <c r="M69" i="6"/>
  <c r="L69" i="6"/>
  <c r="K69" i="6"/>
  <c r="M68" i="6"/>
  <c r="L68" i="6"/>
  <c r="K68" i="6"/>
  <c r="M67" i="6"/>
  <c r="L67" i="6"/>
  <c r="K67" i="6"/>
  <c r="M66" i="6"/>
  <c r="L66" i="6"/>
  <c r="K66" i="6"/>
  <c r="M65" i="6"/>
  <c r="L65" i="6"/>
  <c r="K65" i="6"/>
  <c r="M64" i="6"/>
  <c r="L64" i="6"/>
  <c r="K64" i="6"/>
  <c r="M63" i="6"/>
  <c r="L63" i="6"/>
  <c r="K63" i="6"/>
  <c r="M62" i="6"/>
  <c r="L62" i="6"/>
  <c r="K62" i="6"/>
  <c r="M61" i="6"/>
  <c r="L61" i="6"/>
  <c r="K61" i="6"/>
  <c r="M60" i="6"/>
  <c r="L60" i="6"/>
  <c r="K60" i="6"/>
  <c r="M59" i="6"/>
  <c r="L59" i="6"/>
  <c r="K59" i="6"/>
  <c r="M58" i="6"/>
  <c r="L58" i="6"/>
  <c r="K58" i="6"/>
  <c r="M57" i="6"/>
  <c r="L57" i="6"/>
  <c r="K57" i="6"/>
  <c r="M56" i="6"/>
  <c r="L56" i="6"/>
  <c r="K56" i="6"/>
  <c r="M55" i="6"/>
  <c r="L55" i="6"/>
  <c r="K55" i="6"/>
  <c r="M54" i="6"/>
  <c r="L54" i="6"/>
  <c r="K54" i="6"/>
  <c r="M53" i="6"/>
  <c r="L53" i="6"/>
  <c r="K53" i="6"/>
  <c r="M52" i="6"/>
  <c r="L52" i="6"/>
  <c r="K52" i="6"/>
  <c r="M51" i="6"/>
  <c r="L51" i="6"/>
  <c r="K51" i="6"/>
  <c r="M50" i="6"/>
  <c r="L50" i="6"/>
  <c r="K50" i="6"/>
  <c r="M49" i="6"/>
  <c r="L49" i="6"/>
  <c r="K49" i="6"/>
  <c r="M48" i="6"/>
  <c r="L48" i="6"/>
  <c r="K48" i="6"/>
  <c r="M47" i="6"/>
  <c r="L47" i="6"/>
  <c r="K47" i="6"/>
  <c r="M46" i="6"/>
  <c r="L46" i="6"/>
  <c r="K46" i="6"/>
  <c r="M45" i="6"/>
  <c r="L45" i="6"/>
  <c r="K45" i="6"/>
  <c r="M44" i="6"/>
  <c r="L44" i="6"/>
  <c r="K44" i="6"/>
  <c r="M43" i="6"/>
  <c r="L43" i="6"/>
  <c r="K43" i="6"/>
  <c r="M42" i="6"/>
  <c r="L42" i="6"/>
  <c r="K42" i="6"/>
  <c r="M41" i="6"/>
  <c r="L41" i="6"/>
  <c r="K41" i="6"/>
  <c r="M40" i="6"/>
  <c r="L40" i="6"/>
  <c r="K40" i="6"/>
  <c r="M39" i="6"/>
  <c r="L39" i="6"/>
  <c r="K39" i="6"/>
  <c r="M38" i="6"/>
  <c r="L38" i="6"/>
  <c r="K38" i="6"/>
  <c r="M37" i="6"/>
  <c r="L37" i="6"/>
  <c r="K37" i="6"/>
  <c r="M36" i="6"/>
  <c r="L36" i="6"/>
  <c r="K36" i="6"/>
  <c r="M35" i="6"/>
  <c r="L35" i="6"/>
  <c r="K35" i="6"/>
  <c r="M34" i="6"/>
  <c r="L34" i="6"/>
  <c r="K34" i="6"/>
  <c r="M33" i="6"/>
  <c r="L33" i="6"/>
  <c r="K33" i="6"/>
  <c r="M32" i="6"/>
  <c r="L32" i="6"/>
  <c r="K32" i="6"/>
  <c r="M31" i="6"/>
  <c r="L31" i="6"/>
  <c r="K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J6" i="6" s="1"/>
  <c r="M10" i="6"/>
  <c r="L10" i="6"/>
  <c r="K10" i="6"/>
  <c r="M9" i="6"/>
  <c r="M5" i="6" s="1"/>
  <c r="L9" i="6"/>
  <c r="K9" i="6"/>
  <c r="J5" i="6" s="1"/>
  <c r="M8" i="6"/>
  <c r="L8" i="6"/>
  <c r="L5" i="6" s="1"/>
  <c r="K8" i="6"/>
  <c r="F107" i="6" l="1"/>
  <c r="E107" i="6"/>
  <c r="D107" i="6"/>
  <c r="F106" i="6"/>
  <c r="E106" i="6"/>
  <c r="D106" i="6"/>
  <c r="F105" i="6"/>
  <c r="E105" i="6"/>
  <c r="D105" i="6"/>
  <c r="F104" i="6"/>
  <c r="E104" i="6"/>
  <c r="D104" i="6"/>
  <c r="F103" i="6"/>
  <c r="E103" i="6"/>
  <c r="D103" i="6"/>
  <c r="F102" i="6"/>
  <c r="E102" i="6"/>
  <c r="D102" i="6"/>
  <c r="F101" i="6"/>
  <c r="E101" i="6"/>
  <c r="D101" i="6"/>
  <c r="F100" i="6"/>
  <c r="E100" i="6"/>
  <c r="D100" i="6"/>
  <c r="F99" i="6"/>
  <c r="E99" i="6"/>
  <c r="D99" i="6"/>
  <c r="F98" i="6"/>
  <c r="E98" i="6"/>
  <c r="D98" i="6"/>
  <c r="F97" i="6"/>
  <c r="E97" i="6"/>
  <c r="D97" i="6"/>
  <c r="F96" i="6"/>
  <c r="E96" i="6"/>
  <c r="D96" i="6"/>
  <c r="F95" i="6"/>
  <c r="E95" i="6"/>
  <c r="D95" i="6"/>
  <c r="F94" i="6"/>
  <c r="E94" i="6"/>
  <c r="D94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E88" i="6"/>
  <c r="D88" i="6"/>
  <c r="F87" i="6"/>
  <c r="E87" i="6"/>
  <c r="D87" i="6"/>
  <c r="F86" i="6"/>
  <c r="E86" i="6"/>
  <c r="D86" i="6"/>
  <c r="F85" i="6"/>
  <c r="E85" i="6"/>
  <c r="D85" i="6"/>
  <c r="F84" i="6"/>
  <c r="E84" i="6"/>
  <c r="D84" i="6"/>
  <c r="F83" i="6"/>
  <c r="E83" i="6"/>
  <c r="D83" i="6"/>
  <c r="F82" i="6"/>
  <c r="E82" i="6"/>
  <c r="D82" i="6"/>
  <c r="F81" i="6"/>
  <c r="E81" i="6"/>
  <c r="D81" i="6"/>
  <c r="F80" i="6"/>
  <c r="E80" i="6"/>
  <c r="D80" i="6"/>
  <c r="F79" i="6"/>
  <c r="E79" i="6"/>
  <c r="D79" i="6"/>
  <c r="F78" i="6"/>
  <c r="E78" i="6"/>
  <c r="D78" i="6"/>
  <c r="F77" i="6"/>
  <c r="E77" i="6"/>
  <c r="D77" i="6"/>
  <c r="F76" i="6"/>
  <c r="E76" i="6"/>
  <c r="D76" i="6"/>
  <c r="F75" i="6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F62" i="6"/>
  <c r="E62" i="6"/>
  <c r="D62" i="6"/>
  <c r="F61" i="6"/>
  <c r="E61" i="6"/>
  <c r="D61" i="6"/>
  <c r="F60" i="6"/>
  <c r="E60" i="6"/>
  <c r="D60" i="6"/>
  <c r="F59" i="6"/>
  <c r="E59" i="6"/>
  <c r="D59" i="6"/>
  <c r="F58" i="6"/>
  <c r="E58" i="6"/>
  <c r="D58" i="6"/>
  <c r="F57" i="6"/>
  <c r="E57" i="6"/>
  <c r="D57" i="6"/>
  <c r="F56" i="6"/>
  <c r="E56" i="6"/>
  <c r="D56" i="6"/>
  <c r="F55" i="6"/>
  <c r="E55" i="6"/>
  <c r="D55" i="6"/>
  <c r="F54" i="6"/>
  <c r="E54" i="6"/>
  <c r="D54" i="6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F5" i="6" s="1"/>
  <c r="E11" i="6"/>
  <c r="D11" i="6"/>
  <c r="F10" i="6"/>
  <c r="E10" i="6"/>
  <c r="D10" i="6"/>
  <c r="F9" i="6"/>
  <c r="E9" i="6"/>
  <c r="D9" i="6"/>
  <c r="C5" i="6" s="1"/>
  <c r="F8" i="6"/>
  <c r="E8" i="6"/>
  <c r="D8" i="6"/>
  <c r="C6" i="6"/>
  <c r="E5" i="6"/>
  <c r="V105" i="1" l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W91" i="1" s="1"/>
  <c r="V90" i="1"/>
  <c r="W90" i="1" s="1"/>
  <c r="V89" i="1"/>
  <c r="W89" i="1" s="1"/>
  <c r="V88" i="1"/>
  <c r="W88" i="1" s="1"/>
  <c r="V87" i="1"/>
  <c r="W87" i="1" s="1"/>
  <c r="V86" i="1"/>
  <c r="W86" i="1" s="1"/>
  <c r="V85" i="1"/>
  <c r="W85" i="1" s="1"/>
  <c r="V84" i="1"/>
  <c r="W84" i="1" s="1"/>
  <c r="V83" i="1"/>
  <c r="W83" i="1" s="1"/>
  <c r="V82" i="1"/>
  <c r="W82" i="1" s="1"/>
  <c r="V81" i="1"/>
  <c r="W81" i="1" s="1"/>
  <c r="V80" i="1"/>
  <c r="W80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W56" i="1" s="1"/>
  <c r="V55" i="1"/>
  <c r="W55" i="1" s="1"/>
  <c r="V54" i="1"/>
  <c r="W54" i="1" s="1"/>
  <c r="V53" i="1"/>
  <c r="W53" i="1" s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O6" i="3"/>
  <c r="N16" i="3"/>
  <c r="N15" i="3"/>
  <c r="N14" i="3"/>
  <c r="N13" i="3"/>
  <c r="N12" i="3"/>
  <c r="N11" i="3"/>
  <c r="N10" i="3"/>
  <c r="N9" i="3"/>
  <c r="N8" i="3"/>
  <c r="N7" i="3"/>
  <c r="A3" i="3"/>
  <c r="D3" i="3"/>
  <c r="M105" i="1" l="1"/>
  <c r="N105" i="1" s="1"/>
  <c r="M104" i="1"/>
  <c r="N104" i="1" s="1"/>
  <c r="M103" i="1"/>
  <c r="N103" i="1" s="1"/>
  <c r="M102" i="1"/>
  <c r="M101" i="1"/>
  <c r="N101" i="1" s="1"/>
  <c r="M100" i="1"/>
  <c r="N100" i="1" s="1"/>
  <c r="M99" i="1"/>
  <c r="N99" i="1" s="1"/>
  <c r="M98" i="1"/>
  <c r="M97" i="1"/>
  <c r="N97" i="1" s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N35" i="1" s="1"/>
  <c r="M34" i="1"/>
  <c r="M33" i="1"/>
  <c r="N33" i="1" s="1"/>
  <c r="M32" i="1"/>
  <c r="N32" i="1" s="1"/>
  <c r="M31" i="1"/>
  <c r="M30" i="1"/>
  <c r="M29" i="1"/>
  <c r="M28" i="1"/>
  <c r="M27" i="1"/>
  <c r="M26" i="1"/>
  <c r="M25" i="1"/>
  <c r="M24" i="1"/>
  <c r="M23" i="1"/>
  <c r="M22" i="1"/>
  <c r="M21" i="1"/>
  <c r="N21" i="1" s="1"/>
  <c r="M20" i="1"/>
  <c r="M19" i="1"/>
  <c r="M18" i="1"/>
  <c r="M17" i="1"/>
  <c r="M16" i="1"/>
  <c r="M15" i="1"/>
  <c r="M14" i="1"/>
  <c r="M13" i="1"/>
  <c r="M12" i="1"/>
  <c r="N12" i="1" s="1"/>
  <c r="M11" i="1"/>
  <c r="M10" i="1"/>
  <c r="M9" i="1"/>
  <c r="N9" i="1" s="1"/>
  <c r="M8" i="1"/>
  <c r="N8" i="1" s="1"/>
  <c r="M7" i="1"/>
  <c r="M6" i="1"/>
  <c r="N6" i="1" l="1"/>
  <c r="N30" i="1"/>
  <c r="N38" i="1"/>
  <c r="N17" i="1"/>
  <c r="N26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27" i="1"/>
  <c r="N31" i="1"/>
  <c r="N13" i="1"/>
  <c r="N18" i="1"/>
  <c r="N22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24" i="1"/>
  <c r="N28" i="1"/>
  <c r="N36" i="1"/>
  <c r="N96" i="1"/>
  <c r="N10" i="1"/>
  <c r="N14" i="1"/>
  <c r="N19" i="1"/>
  <c r="N23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29" i="1"/>
  <c r="N37" i="1"/>
  <c r="N7" i="1"/>
  <c r="N11" i="1"/>
  <c r="N15" i="1"/>
  <c r="N16" i="1"/>
  <c r="N20" i="1"/>
  <c r="N25" i="1"/>
  <c r="N34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8" i="1"/>
  <c r="N102" i="1"/>
  <c r="S8" i="1"/>
  <c r="O35" i="1"/>
  <c r="R8" i="1" s="1"/>
  <c r="O45" i="1"/>
  <c r="R9" i="1" s="1"/>
  <c r="O105" i="1"/>
  <c r="R15" i="1" s="1"/>
  <c r="S15" i="1"/>
  <c r="S11" i="1"/>
  <c r="R17" i="1"/>
  <c r="S9" i="1"/>
  <c r="S7" i="1"/>
  <c r="O15" i="1"/>
  <c r="R6" i="1" s="1"/>
  <c r="S6" i="1"/>
  <c r="O95" i="1" l="1"/>
  <c r="R14" i="1" s="1"/>
  <c r="O65" i="1"/>
  <c r="R11" i="1" s="1"/>
  <c r="O25" i="1"/>
  <c r="R7" i="1" s="1"/>
  <c r="O75" i="1"/>
  <c r="R12" i="1" s="1"/>
  <c r="S12" i="1"/>
  <c r="O55" i="1"/>
  <c r="R10" i="1" s="1"/>
  <c r="S10" i="1"/>
  <c r="O85" i="1"/>
  <c r="R13" i="1" s="1"/>
  <c r="S13" i="1"/>
  <c r="S14" i="1"/>
  <c r="D13" i="3"/>
  <c r="B90" i="3"/>
  <c r="D65" i="3"/>
  <c r="C73" i="3"/>
  <c r="J94" i="3"/>
  <c r="I70" i="3"/>
  <c r="H20" i="3"/>
  <c r="K100" i="3"/>
  <c r="J88" i="3"/>
  <c r="K42" i="3"/>
  <c r="A85" i="3"/>
  <c r="J65" i="3"/>
  <c r="A110" i="3"/>
  <c r="H87" i="3"/>
  <c r="A95" i="3"/>
  <c r="G113" i="3"/>
  <c r="F100" i="3"/>
  <c r="G66" i="3"/>
  <c r="B89" i="3"/>
  <c r="J68" i="3"/>
  <c r="H48" i="3"/>
  <c r="C72" i="3"/>
  <c r="A100" i="3"/>
  <c r="F75" i="3"/>
  <c r="C51" i="3"/>
  <c r="A59" i="3"/>
  <c r="E119" i="3"/>
  <c r="J12" i="3"/>
  <c r="C52" i="3"/>
  <c r="D108" i="3"/>
  <c r="A23" i="3"/>
  <c r="C40" i="3"/>
  <c r="D83" i="3"/>
  <c r="C32" i="3"/>
  <c r="G55" i="3"/>
  <c r="I22" i="3"/>
  <c r="J74" i="3"/>
  <c r="D104" i="3"/>
  <c r="A40" i="3"/>
  <c r="E15" i="3"/>
  <c r="I74" i="3"/>
  <c r="G48" i="3"/>
  <c r="E13" i="3"/>
  <c r="H111" i="3"/>
  <c r="F102" i="3"/>
  <c r="A25" i="3"/>
  <c r="I54" i="3"/>
  <c r="K102" i="3"/>
  <c r="K87" i="3"/>
  <c r="D66" i="3"/>
  <c r="F11" i="3"/>
  <c r="A96" i="3"/>
  <c r="I100" i="3"/>
  <c r="K109" i="3"/>
  <c r="A80" i="3"/>
  <c r="G28" i="3"/>
  <c r="A114" i="3"/>
  <c r="K106" i="3"/>
  <c r="H13" i="3"/>
  <c r="D55" i="3"/>
  <c r="J115" i="3"/>
  <c r="K98" i="3"/>
  <c r="C10" i="3"/>
  <c r="C37" i="3"/>
  <c r="E107" i="3"/>
  <c r="D110" i="3"/>
  <c r="J72" i="3"/>
  <c r="J97" i="3"/>
  <c r="I43" i="3"/>
  <c r="D31" i="3"/>
  <c r="F116" i="3"/>
  <c r="F119" i="3"/>
  <c r="J28" i="3"/>
  <c r="H12" i="3"/>
  <c r="D10" i="3"/>
  <c r="H21" i="3"/>
  <c r="B33" i="3"/>
  <c r="F82" i="3"/>
  <c r="G106" i="3"/>
  <c r="K13" i="3"/>
  <c r="F25" i="3"/>
  <c r="C84" i="3"/>
  <c r="F118" i="3"/>
  <c r="H27" i="3"/>
  <c r="I49" i="3"/>
  <c r="I78" i="3"/>
  <c r="D68" i="3"/>
  <c r="F111" i="3"/>
  <c r="G100" i="3"/>
  <c r="K45" i="3"/>
  <c r="D30" i="3"/>
  <c r="K22" i="3"/>
  <c r="K55" i="3"/>
  <c r="H99" i="3"/>
  <c r="A10" i="3"/>
  <c r="D41" i="3"/>
  <c r="B42" i="3"/>
  <c r="J100" i="3"/>
  <c r="I80" i="3"/>
  <c r="E115" i="3"/>
  <c r="J62" i="3"/>
  <c r="I39" i="3"/>
  <c r="E30" i="3"/>
  <c r="E88" i="3"/>
  <c r="A48" i="3"/>
  <c r="A58" i="3"/>
  <c r="H34" i="3"/>
  <c r="B75" i="3"/>
  <c r="H114" i="3"/>
  <c r="K90" i="3"/>
  <c r="H69" i="3"/>
  <c r="H26" i="3"/>
  <c r="K36" i="3"/>
  <c r="C70" i="3"/>
  <c r="K18" i="3"/>
  <c r="J35" i="3"/>
  <c r="G104" i="3"/>
  <c r="H54" i="3"/>
  <c r="H72" i="3"/>
  <c r="G25" i="3"/>
  <c r="H98" i="3"/>
  <c r="C28" i="3"/>
  <c r="J67" i="3"/>
  <c r="G119" i="3"/>
  <c r="D37" i="3"/>
  <c r="A103" i="3"/>
  <c r="B27" i="3"/>
  <c r="D48" i="3"/>
  <c r="I42" i="3"/>
  <c r="A27" i="3"/>
  <c r="K114" i="3"/>
  <c r="G15" i="3"/>
  <c r="I34" i="3"/>
  <c r="B100" i="3"/>
  <c r="D39" i="3"/>
  <c r="E21" i="3"/>
  <c r="H52" i="3"/>
  <c r="F72" i="3"/>
  <c r="F108" i="3"/>
  <c r="E61" i="3"/>
  <c r="J15" i="3"/>
  <c r="B107" i="3"/>
  <c r="A21" i="3"/>
  <c r="C83" i="3"/>
  <c r="K105" i="3"/>
  <c r="I25" i="3"/>
  <c r="F68" i="3"/>
  <c r="H95" i="3"/>
  <c r="F71" i="3"/>
  <c r="B88" i="3"/>
  <c r="J110" i="3"/>
  <c r="E16" i="3"/>
  <c r="F22" i="3"/>
  <c r="C23" i="3"/>
  <c r="J69" i="3"/>
  <c r="E111" i="3"/>
  <c r="I73" i="3"/>
  <c r="E81" i="3"/>
  <c r="C24" i="3"/>
  <c r="B29" i="3"/>
  <c r="A42" i="3"/>
  <c r="C20" i="3"/>
  <c r="H100" i="3"/>
  <c r="J109" i="3"/>
  <c r="H36" i="3"/>
  <c r="D34" i="3"/>
  <c r="A74" i="3"/>
  <c r="B103" i="3"/>
  <c r="C80" i="3"/>
  <c r="G9" i="3"/>
  <c r="K32" i="3"/>
  <c r="B110" i="3"/>
  <c r="K74" i="3"/>
  <c r="C94" i="3"/>
  <c r="I113" i="3"/>
  <c r="H112" i="3"/>
  <c r="H113" i="3"/>
  <c r="H59" i="3"/>
  <c r="E94" i="3"/>
  <c r="A62" i="3"/>
  <c r="H31" i="3"/>
  <c r="I14" i="3"/>
  <c r="C54" i="3"/>
  <c r="H33" i="3"/>
  <c r="E84" i="3"/>
  <c r="J102" i="3"/>
  <c r="C41" i="3"/>
  <c r="B65" i="3"/>
  <c r="D91" i="3"/>
  <c r="J37" i="3"/>
  <c r="C115" i="3"/>
  <c r="B10" i="3"/>
  <c r="C16" i="3"/>
  <c r="J25" i="3"/>
  <c r="F63" i="3"/>
  <c r="F88" i="3"/>
  <c r="E62" i="3"/>
  <c r="C104" i="3"/>
  <c r="A79" i="3"/>
  <c r="A64" i="3"/>
  <c r="B18" i="3"/>
  <c r="J47" i="3"/>
  <c r="F74" i="3"/>
  <c r="H101" i="3"/>
  <c r="J83" i="3"/>
  <c r="G47" i="3"/>
  <c r="D35" i="3"/>
  <c r="J22" i="3"/>
  <c r="G29" i="3"/>
  <c r="D92" i="3"/>
  <c r="I56" i="3"/>
  <c r="F49" i="3"/>
  <c r="C75" i="3"/>
  <c r="J29" i="3"/>
  <c r="I59" i="3"/>
  <c r="I92" i="3"/>
  <c r="G73" i="3"/>
  <c r="J96" i="3"/>
  <c r="E69" i="3"/>
  <c r="E50" i="3"/>
  <c r="E99" i="3"/>
  <c r="H9" i="3"/>
  <c r="E57" i="3"/>
  <c r="H102" i="3"/>
  <c r="C50" i="3"/>
  <c r="K84" i="3"/>
  <c r="C85" i="3"/>
  <c r="J101" i="3"/>
  <c r="D101" i="3"/>
  <c r="K34" i="3"/>
  <c r="K89" i="3"/>
  <c r="G70" i="3"/>
  <c r="C43" i="3"/>
  <c r="E14" i="3"/>
  <c r="D119" i="3"/>
  <c r="H85" i="3"/>
  <c r="F30" i="3"/>
  <c r="F34" i="3"/>
  <c r="K96" i="3"/>
  <c r="D22" i="3"/>
  <c r="C26" i="3"/>
  <c r="E100" i="3"/>
  <c r="E53" i="3"/>
  <c r="E83" i="3"/>
  <c r="C9" i="3"/>
  <c r="A78" i="3"/>
  <c r="G86" i="3"/>
  <c r="B80" i="3"/>
  <c r="E54" i="3"/>
  <c r="A9" i="3"/>
  <c r="C77" i="3"/>
  <c r="G42" i="3"/>
  <c r="I108" i="3"/>
  <c r="B52" i="3"/>
  <c r="J105" i="3"/>
  <c r="C63" i="3"/>
  <c r="G75" i="3"/>
  <c r="A90" i="3"/>
  <c r="H92" i="3"/>
  <c r="H97" i="3"/>
  <c r="E73" i="3"/>
  <c r="A31" i="3"/>
  <c r="H79" i="3"/>
  <c r="I58" i="3"/>
  <c r="J53" i="3"/>
  <c r="D8" i="3"/>
  <c r="I75" i="3"/>
  <c r="A67" i="3"/>
  <c r="A37" i="3"/>
  <c r="D75" i="3"/>
  <c r="D112" i="3"/>
  <c r="B23" i="3"/>
  <c r="G54" i="3"/>
  <c r="C112" i="3"/>
  <c r="F83" i="3"/>
  <c r="D44" i="3"/>
  <c r="A34" i="3"/>
  <c r="G95" i="3"/>
  <c r="A70" i="3"/>
  <c r="I93" i="3"/>
  <c r="I55" i="3"/>
  <c r="K48" i="3"/>
  <c r="J27" i="3"/>
  <c r="G37" i="3"/>
  <c r="C107" i="3"/>
  <c r="I8" i="3"/>
  <c r="B20" i="3"/>
  <c r="D118" i="3"/>
  <c r="D88" i="3"/>
  <c r="K112" i="3"/>
  <c r="I9" i="3"/>
  <c r="D56" i="3"/>
  <c r="I13" i="3"/>
  <c r="B71" i="3"/>
  <c r="F43" i="3"/>
  <c r="D114" i="3"/>
  <c r="I27" i="3"/>
  <c r="J61" i="3"/>
  <c r="K73" i="3"/>
  <c r="K64" i="3"/>
  <c r="B97" i="3"/>
  <c r="H18" i="3"/>
  <c r="K37" i="3"/>
  <c r="K99" i="3"/>
  <c r="G115" i="3"/>
  <c r="B32" i="3"/>
  <c r="K60" i="3"/>
  <c r="H88" i="3"/>
  <c r="J26" i="3"/>
  <c r="E25" i="3"/>
  <c r="G111" i="3"/>
  <c r="F98" i="3"/>
  <c r="E80" i="3"/>
  <c r="D77" i="3"/>
  <c r="G40" i="3"/>
  <c r="I30" i="3"/>
  <c r="H23" i="3"/>
  <c r="F45" i="3"/>
  <c r="A11" i="3"/>
  <c r="B82" i="3"/>
  <c r="H61" i="3"/>
  <c r="G14" i="3"/>
  <c r="E113" i="3"/>
  <c r="I118" i="3"/>
  <c r="C119" i="3"/>
  <c r="D71" i="3"/>
  <c r="A94" i="3"/>
  <c r="D117" i="3"/>
  <c r="B86" i="3"/>
  <c r="E9" i="3"/>
  <c r="F42" i="3"/>
  <c r="K67" i="3"/>
  <c r="G57" i="3"/>
  <c r="I98" i="3"/>
  <c r="G63" i="3"/>
  <c r="G91" i="3"/>
  <c r="B61" i="3"/>
  <c r="J49" i="3"/>
  <c r="K43" i="3"/>
  <c r="K15" i="3"/>
  <c r="B92" i="3"/>
  <c r="G27" i="3"/>
  <c r="C25" i="3"/>
  <c r="F12" i="3"/>
  <c r="F29" i="3"/>
  <c r="J63" i="3"/>
  <c r="I37" i="3"/>
  <c r="F8" i="3"/>
  <c r="C76" i="3"/>
  <c r="F90" i="3"/>
  <c r="E116" i="3"/>
  <c r="I99" i="3"/>
  <c r="F18" i="3"/>
  <c r="G52" i="3"/>
  <c r="G41" i="3"/>
  <c r="I24" i="3"/>
  <c r="C82" i="3"/>
  <c r="C78" i="3"/>
  <c r="B81" i="3"/>
  <c r="H57" i="3"/>
  <c r="I88" i="3"/>
  <c r="A14" i="3"/>
  <c r="E23" i="3"/>
  <c r="B34" i="3"/>
  <c r="B8" i="3"/>
  <c r="I95" i="3"/>
  <c r="G12" i="3"/>
  <c r="F70" i="3"/>
  <c r="J106" i="3"/>
  <c r="J103" i="3"/>
  <c r="C29" i="3"/>
  <c r="A51" i="3"/>
  <c r="A47" i="3"/>
  <c r="A56" i="3"/>
  <c r="D111" i="3"/>
  <c r="C90" i="3"/>
  <c r="C61" i="3"/>
  <c r="G24" i="3"/>
  <c r="C59" i="3"/>
  <c r="A38" i="3"/>
  <c r="K28" i="3"/>
  <c r="I20" i="3"/>
  <c r="A92" i="3"/>
  <c r="G50" i="3"/>
  <c r="J40" i="3"/>
  <c r="C58" i="3"/>
  <c r="B116" i="3"/>
  <c r="E55" i="3"/>
  <c r="I62" i="3"/>
  <c r="A89" i="3"/>
  <c r="J114" i="3"/>
  <c r="H11" i="3"/>
  <c r="C45" i="3"/>
  <c r="D57" i="3"/>
  <c r="K7" i="3"/>
  <c r="G81" i="3"/>
  <c r="K118" i="3"/>
  <c r="A117" i="3"/>
  <c r="K49" i="3"/>
  <c r="B112" i="3"/>
  <c r="J66" i="3"/>
  <c r="F95" i="3"/>
  <c r="F50" i="3"/>
  <c r="G31" i="3"/>
  <c r="J89" i="3"/>
  <c r="K103" i="3"/>
  <c r="A28" i="3"/>
  <c r="B7" i="3"/>
  <c r="I103" i="3"/>
  <c r="F47" i="3"/>
  <c r="J84" i="3"/>
  <c r="J10" i="3"/>
  <c r="J38" i="3"/>
  <c r="E20" i="3"/>
  <c r="J24" i="3"/>
  <c r="I65" i="3"/>
  <c r="J46" i="3"/>
  <c r="H82" i="3"/>
  <c r="D90" i="3"/>
  <c r="B41" i="3"/>
  <c r="H41" i="3"/>
  <c r="C105" i="3"/>
  <c r="G67" i="3"/>
  <c r="I60" i="3"/>
  <c r="A8" i="3"/>
  <c r="B115" i="3"/>
  <c r="B56" i="3"/>
  <c r="C35" i="3"/>
  <c r="E31" i="3"/>
  <c r="K75" i="3"/>
  <c r="K88" i="3"/>
  <c r="B12" i="3"/>
  <c r="F73" i="3"/>
  <c r="H90" i="3"/>
  <c r="A35" i="3"/>
  <c r="J41" i="3"/>
  <c r="I46" i="3"/>
  <c r="B21" i="3"/>
  <c r="D63" i="3"/>
  <c r="G71" i="3"/>
  <c r="J77" i="3"/>
  <c r="C91" i="3"/>
  <c r="J91" i="3"/>
  <c r="I16" i="3"/>
  <c r="I11" i="3"/>
  <c r="B58" i="3"/>
  <c r="F93" i="3"/>
  <c r="C114" i="3"/>
  <c r="C117" i="3"/>
  <c r="H70" i="3"/>
  <c r="B77" i="3"/>
  <c r="E78" i="3"/>
  <c r="C118" i="3"/>
  <c r="G85" i="3"/>
  <c r="A115" i="3"/>
  <c r="A54" i="3"/>
  <c r="J92" i="3"/>
  <c r="F20" i="3"/>
  <c r="F61" i="3"/>
  <c r="B102" i="3"/>
  <c r="D95" i="3"/>
  <c r="D86" i="3"/>
  <c r="D72" i="3"/>
  <c r="H105" i="3"/>
  <c r="G13" i="3"/>
  <c r="F54" i="3"/>
  <c r="G60" i="3"/>
  <c r="G89" i="3"/>
  <c r="E76" i="3"/>
  <c r="D54" i="3"/>
  <c r="D36" i="3"/>
  <c r="C30" i="3"/>
  <c r="I45" i="3"/>
  <c r="B106" i="3"/>
  <c r="D59" i="3"/>
  <c r="F67" i="3"/>
  <c r="H119" i="3"/>
  <c r="J55" i="3"/>
  <c r="J107" i="3"/>
  <c r="C116" i="3"/>
  <c r="D87" i="3"/>
  <c r="D51" i="3"/>
  <c r="E7" i="3"/>
  <c r="D115" i="3"/>
  <c r="K115" i="3"/>
  <c r="G118" i="3"/>
  <c r="J8" i="3"/>
  <c r="F97" i="3"/>
  <c r="A112" i="3"/>
  <c r="D20" i="3"/>
  <c r="C15" i="3"/>
  <c r="D98" i="3"/>
  <c r="A49" i="3"/>
  <c r="F103" i="3"/>
  <c r="A29" i="3"/>
  <c r="B31" i="3"/>
  <c r="H38" i="3"/>
  <c r="B39" i="3"/>
  <c r="F60" i="3"/>
  <c r="E32" i="3"/>
  <c r="K86" i="3"/>
  <c r="B22" i="3"/>
  <c r="A45" i="3"/>
  <c r="K54" i="3"/>
  <c r="K63" i="3"/>
  <c r="A104" i="3"/>
  <c r="C79" i="3"/>
  <c r="D74" i="3"/>
  <c r="F21" i="3"/>
  <c r="I29" i="3"/>
  <c r="I51" i="3"/>
  <c r="D45" i="3"/>
  <c r="G72" i="3"/>
  <c r="C71" i="3"/>
  <c r="H35" i="3"/>
  <c r="D50" i="3"/>
  <c r="J14" i="3"/>
  <c r="B91" i="3"/>
  <c r="G34" i="3"/>
  <c r="H116" i="3"/>
  <c r="K24" i="3"/>
  <c r="B24" i="3"/>
  <c r="C7" i="3"/>
  <c r="H25" i="3"/>
  <c r="G82" i="3"/>
  <c r="G43" i="3"/>
  <c r="K82" i="3"/>
  <c r="J111" i="3"/>
  <c r="G45" i="3"/>
  <c r="K66" i="3"/>
  <c r="E45" i="3"/>
  <c r="A13" i="3"/>
  <c r="K56" i="3"/>
  <c r="K21" i="3"/>
  <c r="G30" i="3"/>
  <c r="J85" i="3"/>
  <c r="H16" i="3"/>
  <c r="B93" i="3"/>
  <c r="K80" i="3"/>
  <c r="B69" i="3"/>
  <c r="G109" i="3"/>
  <c r="C96" i="3"/>
  <c r="F14" i="3"/>
  <c r="D102" i="3"/>
  <c r="C44" i="3"/>
  <c r="B54" i="3"/>
  <c r="D89" i="3"/>
  <c r="G74" i="3"/>
  <c r="D38" i="3"/>
  <c r="B74" i="3"/>
  <c r="E98" i="3"/>
  <c r="D64" i="3"/>
  <c r="K95" i="3"/>
  <c r="A7" i="3"/>
  <c r="F66" i="3"/>
  <c r="G107" i="3"/>
  <c r="G90" i="3"/>
  <c r="D47" i="3"/>
  <c r="K76" i="3"/>
  <c r="D21" i="3"/>
  <c r="A41" i="3"/>
  <c r="J34" i="3"/>
  <c r="I26" i="3"/>
  <c r="E110" i="3"/>
  <c r="I101" i="3"/>
  <c r="E87" i="3"/>
  <c r="I71" i="3"/>
  <c r="D28" i="3"/>
  <c r="C57" i="3"/>
  <c r="I112" i="3"/>
  <c r="H62" i="3"/>
  <c r="F76" i="3"/>
  <c r="K65" i="3"/>
  <c r="D82" i="3"/>
  <c r="D96" i="3"/>
  <c r="B60" i="3"/>
  <c r="I87" i="3"/>
  <c r="I105" i="3"/>
  <c r="G97" i="3"/>
  <c r="D100" i="3"/>
  <c r="J64" i="3"/>
  <c r="J93" i="3"/>
  <c r="J82" i="3"/>
  <c r="E77" i="3"/>
  <c r="F40" i="3"/>
  <c r="D94" i="3"/>
  <c r="J52" i="3"/>
  <c r="J99" i="3"/>
  <c r="E85" i="3"/>
  <c r="K107" i="3"/>
  <c r="G117" i="3"/>
  <c r="B111" i="3"/>
  <c r="I96" i="3"/>
  <c r="F23" i="3"/>
  <c r="F106" i="3"/>
  <c r="E52" i="3"/>
  <c r="C67" i="3"/>
  <c r="G18" i="3"/>
  <c r="D14" i="3"/>
  <c r="A97" i="3"/>
  <c r="H37" i="3"/>
  <c r="G64" i="3"/>
  <c r="J9" i="3"/>
  <c r="C21" i="3"/>
  <c r="H118" i="3"/>
  <c r="B26" i="3"/>
  <c r="E64" i="3"/>
  <c r="F35" i="3"/>
  <c r="K14" i="3"/>
  <c r="C66" i="3"/>
  <c r="K12" i="3"/>
  <c r="B38" i="3"/>
  <c r="I116" i="3"/>
  <c r="A53" i="3"/>
  <c r="H58" i="3"/>
  <c r="H83" i="3"/>
  <c r="D84" i="3"/>
  <c r="J116" i="3"/>
  <c r="E42" i="3"/>
  <c r="H108" i="3"/>
  <c r="G98" i="3"/>
  <c r="E41" i="3"/>
  <c r="F89" i="3"/>
  <c r="E91" i="3"/>
  <c r="B109" i="3"/>
  <c r="F13" i="3"/>
  <c r="C46" i="3"/>
  <c r="E79" i="3"/>
  <c r="H14" i="3"/>
  <c r="E35" i="3"/>
  <c r="H78" i="3"/>
  <c r="F115" i="3"/>
  <c r="F65" i="3"/>
  <c r="H39" i="3"/>
  <c r="D99" i="3"/>
  <c r="D27" i="3"/>
  <c r="I106" i="3"/>
  <c r="J108" i="3"/>
  <c r="C111" i="3"/>
  <c r="C106" i="3"/>
  <c r="E60" i="3"/>
  <c r="F16" i="3"/>
  <c r="K23" i="3"/>
  <c r="F32" i="3"/>
  <c r="C89" i="3"/>
  <c r="I10" i="3"/>
  <c r="E71" i="3"/>
  <c r="B57" i="3"/>
  <c r="H56" i="3"/>
  <c r="E118" i="3"/>
  <c r="G96" i="3"/>
  <c r="I63" i="3"/>
  <c r="B101" i="3"/>
  <c r="K72" i="3"/>
  <c r="B113" i="3"/>
  <c r="K81" i="3"/>
  <c r="F78" i="3"/>
  <c r="J76" i="3"/>
  <c r="F24" i="3"/>
  <c r="G39" i="3"/>
  <c r="K40" i="3"/>
  <c r="J90" i="3"/>
  <c r="F109" i="3"/>
  <c r="C36" i="3"/>
  <c r="E48" i="3"/>
  <c r="H43" i="3"/>
  <c r="I84" i="3"/>
  <c r="A61" i="3"/>
  <c r="A65" i="3"/>
  <c r="K61" i="3"/>
  <c r="A73" i="3"/>
  <c r="H77" i="3"/>
  <c r="I67" i="3"/>
  <c r="J45" i="3"/>
  <c r="D62" i="3"/>
  <c r="K108" i="3"/>
  <c r="B36" i="3"/>
  <c r="K113" i="3"/>
  <c r="C55" i="3"/>
  <c r="J39" i="3"/>
  <c r="D33" i="3"/>
  <c r="F112" i="3"/>
  <c r="K78" i="3"/>
  <c r="K92" i="3"/>
  <c r="A63" i="3"/>
  <c r="A106" i="3"/>
  <c r="A66" i="3"/>
  <c r="I40" i="3"/>
  <c r="G59" i="3"/>
  <c r="C88" i="3"/>
  <c r="F44" i="3"/>
  <c r="D25" i="3"/>
  <c r="E97" i="3"/>
  <c r="I36" i="3"/>
  <c r="F79" i="3"/>
  <c r="J31" i="3"/>
  <c r="E105" i="3"/>
  <c r="I104" i="3"/>
  <c r="E28" i="3"/>
  <c r="B78" i="3"/>
  <c r="G11" i="3"/>
  <c r="B63" i="3"/>
  <c r="C98" i="3"/>
  <c r="G79" i="3"/>
  <c r="K97" i="3"/>
  <c r="A36" i="3"/>
  <c r="K94" i="3"/>
  <c r="D81" i="3"/>
  <c r="I61" i="3"/>
  <c r="K39" i="3"/>
  <c r="E68" i="3"/>
  <c r="J112" i="3"/>
  <c r="B64" i="3"/>
  <c r="D105" i="3"/>
  <c r="K31" i="3"/>
  <c r="D109" i="3"/>
  <c r="A39" i="3"/>
  <c r="I90" i="3"/>
  <c r="D61" i="3"/>
  <c r="I48" i="3"/>
  <c r="J42" i="3"/>
  <c r="D69" i="3"/>
  <c r="B104" i="3"/>
  <c r="E33" i="3"/>
  <c r="I52" i="3"/>
  <c r="C100" i="3"/>
  <c r="A44" i="3"/>
  <c r="C27" i="3"/>
  <c r="H10" i="3"/>
  <c r="G101" i="3"/>
  <c r="D106" i="3"/>
  <c r="C68" i="3"/>
  <c r="C110" i="3"/>
  <c r="B66" i="3"/>
  <c r="E102" i="3"/>
  <c r="K46" i="3"/>
  <c r="A33" i="3"/>
  <c r="C103" i="3"/>
  <c r="H110" i="3"/>
  <c r="J73" i="3"/>
  <c r="C12" i="3"/>
  <c r="J32" i="3"/>
  <c r="G102" i="3"/>
  <c r="H86" i="3"/>
  <c r="C13" i="3"/>
  <c r="G8" i="3"/>
  <c r="C101" i="3"/>
  <c r="I119" i="3"/>
  <c r="A26" i="3"/>
  <c r="B68" i="3"/>
  <c r="A113" i="3"/>
  <c r="A102" i="3"/>
  <c r="F107" i="3"/>
  <c r="K93" i="3"/>
  <c r="E38" i="3"/>
  <c r="C49" i="3"/>
  <c r="B117" i="3"/>
  <c r="A87" i="3"/>
  <c r="F10" i="3"/>
  <c r="G80" i="3"/>
  <c r="A82" i="3"/>
  <c r="H29" i="3"/>
  <c r="I111" i="3"/>
  <c r="E114" i="3"/>
  <c r="J104" i="3"/>
  <c r="C95" i="3"/>
  <c r="A32" i="3"/>
  <c r="G53" i="3"/>
  <c r="F53" i="3"/>
  <c r="C62" i="3"/>
  <c r="H44" i="3"/>
  <c r="J78" i="3"/>
  <c r="J7" i="3"/>
  <c r="A12" i="3"/>
  <c r="H60" i="3"/>
  <c r="J43" i="3"/>
  <c r="K44" i="3"/>
  <c r="E8" i="3"/>
  <c r="I114" i="3"/>
  <c r="B48" i="3"/>
  <c r="F105" i="3"/>
  <c r="J60" i="3"/>
  <c r="G105" i="3"/>
  <c r="A119" i="3"/>
  <c r="A72" i="3"/>
  <c r="B85" i="3"/>
  <c r="B87" i="3"/>
  <c r="H15" i="3"/>
  <c r="C74" i="3"/>
  <c r="D107" i="3"/>
  <c r="G7" i="3"/>
  <c r="F86" i="3"/>
  <c r="I115" i="3"/>
  <c r="K38" i="3"/>
  <c r="A116" i="3"/>
  <c r="A75" i="3"/>
  <c r="D53" i="3"/>
  <c r="D67" i="3"/>
  <c r="I77" i="3"/>
  <c r="F57" i="3"/>
  <c r="D40" i="3"/>
  <c r="J87" i="3"/>
  <c r="H55" i="3"/>
  <c r="H40" i="3"/>
  <c r="K53" i="3"/>
  <c r="E47" i="3"/>
  <c r="B76" i="3"/>
  <c r="F84" i="3"/>
  <c r="F48" i="3"/>
  <c r="A46" i="3"/>
  <c r="D73" i="3"/>
  <c r="F110" i="3"/>
  <c r="H96" i="3"/>
  <c r="A83" i="3"/>
  <c r="H93" i="3"/>
  <c r="H115" i="3"/>
  <c r="K79" i="3"/>
  <c r="E63" i="3"/>
  <c r="K77" i="3"/>
  <c r="F9" i="3"/>
  <c r="D52" i="3"/>
  <c r="G77" i="3"/>
  <c r="E103" i="3"/>
  <c r="F26" i="3"/>
  <c r="H71" i="3"/>
  <c r="J80" i="3"/>
  <c r="C64" i="3"/>
  <c r="F99" i="3"/>
  <c r="K9" i="3"/>
  <c r="H50" i="3"/>
  <c r="D60" i="3"/>
  <c r="K85" i="3"/>
  <c r="B98" i="3"/>
  <c r="E44" i="3"/>
  <c r="F87" i="3"/>
  <c r="C56" i="3"/>
  <c r="I117" i="3"/>
  <c r="I64" i="3"/>
  <c r="I7" i="3"/>
  <c r="K8" i="3"/>
  <c r="B45" i="3"/>
  <c r="F52" i="3"/>
  <c r="F117" i="3"/>
  <c r="C108" i="3"/>
  <c r="A98" i="3"/>
  <c r="A81" i="3"/>
  <c r="C33" i="3"/>
  <c r="C81" i="3"/>
  <c r="E90" i="3"/>
  <c r="D29" i="3"/>
  <c r="F56" i="3"/>
  <c r="E67" i="3"/>
  <c r="D97" i="3"/>
  <c r="B105" i="3"/>
  <c r="I57" i="3"/>
  <c r="A50" i="3"/>
  <c r="K71" i="3"/>
  <c r="E24" i="3"/>
  <c r="C102" i="3"/>
  <c r="I102" i="3"/>
  <c r="D42" i="3"/>
  <c r="G88" i="3"/>
  <c r="G84" i="3"/>
  <c r="F62" i="3"/>
  <c r="H64" i="3"/>
  <c r="A108" i="3"/>
  <c r="C86" i="3"/>
  <c r="K29" i="3"/>
  <c r="C11" i="3"/>
  <c r="E10" i="3"/>
  <c r="K27" i="3"/>
  <c r="G16" i="3"/>
  <c r="G87" i="3"/>
  <c r="F81" i="3"/>
  <c r="E70" i="3"/>
  <c r="J98" i="3"/>
  <c r="I85" i="3"/>
  <c r="J56" i="3"/>
  <c r="K69" i="3"/>
  <c r="I12" i="3"/>
  <c r="K119" i="3"/>
  <c r="G94" i="3"/>
  <c r="B16" i="3"/>
  <c r="J54" i="3"/>
  <c r="A30" i="3"/>
  <c r="I32" i="3"/>
  <c r="F91" i="3"/>
  <c r="D23" i="3"/>
  <c r="G69" i="3"/>
  <c r="C65" i="3"/>
  <c r="B14" i="3"/>
  <c r="G51" i="3"/>
  <c r="B13" i="3"/>
  <c r="A60" i="3"/>
  <c r="B35" i="3"/>
  <c r="A109" i="3"/>
  <c r="I50" i="3"/>
  <c r="H8" i="3"/>
  <c r="G20" i="3"/>
  <c r="C113" i="3"/>
  <c r="F27" i="3"/>
  <c r="B46" i="3"/>
  <c r="A68" i="3"/>
  <c r="K35" i="3"/>
  <c r="E104" i="3"/>
  <c r="K26" i="3"/>
  <c r="H107" i="3"/>
  <c r="I91" i="3"/>
  <c r="A57" i="3"/>
  <c r="H24" i="3"/>
  <c r="H46" i="3"/>
  <c r="G114" i="3"/>
  <c r="C48" i="3"/>
  <c r="J16" i="3"/>
  <c r="I69" i="3"/>
  <c r="H75" i="3"/>
  <c r="A84" i="3"/>
  <c r="D16" i="3"/>
  <c r="D76" i="3"/>
  <c r="F31" i="3"/>
  <c r="K57" i="3"/>
  <c r="J23" i="3"/>
  <c r="A99" i="3"/>
  <c r="E34" i="3"/>
  <c r="J20" i="3"/>
  <c r="A15" i="3"/>
  <c r="F114" i="3"/>
  <c r="E109" i="3"/>
  <c r="K91" i="3"/>
  <c r="J18" i="3"/>
  <c r="I53" i="3"/>
  <c r="K41" i="3"/>
  <c r="E117" i="3"/>
  <c r="I94" i="3"/>
  <c r="J81" i="3"/>
  <c r="E51" i="3"/>
  <c r="J44" i="3"/>
  <c r="J57" i="3"/>
  <c r="I21" i="3"/>
  <c r="F92" i="3"/>
  <c r="I66" i="3"/>
  <c r="B118" i="3"/>
  <c r="E37" i="3"/>
  <c r="K16" i="3"/>
  <c r="F28" i="3"/>
  <c r="K101" i="3"/>
  <c r="F58" i="3"/>
  <c r="K30" i="3"/>
  <c r="B53" i="3"/>
  <c r="E36" i="3"/>
  <c r="A20" i="3"/>
  <c r="B28" i="3"/>
  <c r="J33" i="3"/>
  <c r="G116" i="3"/>
  <c r="K117" i="3"/>
  <c r="B70" i="3"/>
  <c r="H63" i="3"/>
  <c r="H47" i="3"/>
  <c r="I38" i="3"/>
  <c r="I86" i="3"/>
  <c r="H68" i="3"/>
  <c r="J117" i="3"/>
  <c r="E58" i="3"/>
  <c r="J118" i="3"/>
  <c r="G108" i="3"/>
  <c r="J86" i="3"/>
  <c r="A107" i="3"/>
  <c r="H32" i="3"/>
  <c r="H45" i="3"/>
  <c r="J13" i="3"/>
  <c r="E43" i="3"/>
  <c r="K20" i="3"/>
  <c r="C97" i="3"/>
  <c r="K33" i="3"/>
  <c r="B44" i="3"/>
  <c r="A16" i="3"/>
  <c r="H76" i="3"/>
  <c r="E12" i="3"/>
  <c r="F64" i="3"/>
  <c r="H94" i="3"/>
  <c r="K25" i="3"/>
  <c r="J11" i="3"/>
  <c r="J50" i="3"/>
  <c r="F39" i="3"/>
  <c r="D24" i="3"/>
  <c r="B51" i="3"/>
  <c r="G32" i="3"/>
  <c r="I72" i="3"/>
  <c r="B108" i="3"/>
  <c r="C42" i="3"/>
  <c r="G65" i="3"/>
  <c r="H22" i="3"/>
  <c r="F59" i="3"/>
  <c r="B47" i="3"/>
  <c r="G61" i="3"/>
  <c r="H51" i="3"/>
  <c r="J119" i="3"/>
  <c r="E22" i="3"/>
  <c r="E108" i="3"/>
  <c r="F94" i="3"/>
  <c r="J36" i="3"/>
  <c r="B79" i="3"/>
  <c r="C34" i="3"/>
  <c r="D116" i="3"/>
  <c r="B99" i="3"/>
  <c r="I89" i="3"/>
  <c r="I76" i="3"/>
  <c r="G99" i="3"/>
  <c r="A55" i="3"/>
  <c r="K62" i="3"/>
  <c r="B72" i="3"/>
  <c r="C47" i="3"/>
  <c r="C39" i="3"/>
  <c r="E92" i="3"/>
  <c r="B95" i="3"/>
  <c r="F101" i="3"/>
  <c r="B119" i="3"/>
  <c r="I15" i="3"/>
  <c r="A77" i="3"/>
  <c r="I28" i="3"/>
  <c r="G103" i="3"/>
  <c r="E65" i="3"/>
  <c r="F96" i="3"/>
  <c r="F38" i="3"/>
  <c r="C93" i="3"/>
  <c r="A86" i="3"/>
  <c r="C60" i="3"/>
  <c r="E96" i="3"/>
  <c r="F77" i="3"/>
  <c r="K104" i="3"/>
  <c r="E101" i="3"/>
  <c r="K70" i="3"/>
  <c r="C69" i="3"/>
  <c r="K10" i="3"/>
  <c r="D32" i="3"/>
  <c r="J79" i="3"/>
  <c r="F113" i="3"/>
  <c r="G62" i="3"/>
  <c r="A93" i="3"/>
  <c r="H65" i="3"/>
  <c r="G112" i="3"/>
  <c r="E27" i="3"/>
  <c r="I81" i="3"/>
  <c r="E18" i="3"/>
  <c r="G36" i="3"/>
  <c r="E46" i="3"/>
  <c r="C38" i="3"/>
  <c r="H106" i="3"/>
  <c r="I68" i="3"/>
  <c r="G23" i="3"/>
  <c r="G10" i="3"/>
  <c r="H89" i="3"/>
  <c r="I47" i="3"/>
  <c r="E56" i="3"/>
  <c r="E39" i="3"/>
  <c r="D93" i="3"/>
  <c r="G21" i="3"/>
  <c r="B55" i="3"/>
  <c r="J70" i="3"/>
  <c r="A69" i="3"/>
  <c r="C14" i="3"/>
  <c r="B49" i="3"/>
  <c r="B15" i="3"/>
  <c r="J21" i="3"/>
  <c r="D103" i="3"/>
  <c r="H28" i="3"/>
  <c r="E112" i="3"/>
  <c r="I107" i="3"/>
  <c r="J95" i="3"/>
  <c r="I31" i="3"/>
  <c r="G22" i="3"/>
  <c r="G26" i="3"/>
  <c r="H84" i="3"/>
  <c r="H73" i="3"/>
  <c r="D9" i="3"/>
  <c r="K59" i="3"/>
  <c r="F69" i="3"/>
  <c r="G68" i="3"/>
  <c r="I44" i="3"/>
  <c r="B40" i="3"/>
  <c r="G76" i="3"/>
  <c r="F55" i="3"/>
  <c r="J59" i="3"/>
  <c r="C99" i="3"/>
  <c r="F51" i="3"/>
  <c r="G56" i="3"/>
  <c r="E72" i="3"/>
  <c r="H103" i="3"/>
  <c r="H42" i="3"/>
  <c r="G35" i="3"/>
  <c r="D43" i="3"/>
  <c r="B84" i="3"/>
  <c r="I33" i="3"/>
  <c r="D85" i="3"/>
  <c r="B73" i="3"/>
  <c r="F80" i="3"/>
  <c r="I18" i="3"/>
  <c r="C18" i="3"/>
  <c r="E74" i="3"/>
  <c r="J30" i="3"/>
  <c r="E49" i="3"/>
  <c r="H67" i="3"/>
  <c r="C53" i="3"/>
  <c r="C22" i="3"/>
  <c r="K11" i="3"/>
  <c r="A22" i="3"/>
  <c r="H74" i="3"/>
  <c r="K68" i="3"/>
  <c r="D7" i="3"/>
  <c r="G49" i="3"/>
  <c r="H53" i="3"/>
  <c r="J58" i="3"/>
  <c r="D58" i="3"/>
  <c r="C109" i="3"/>
  <c r="J48" i="3"/>
  <c r="H104" i="3"/>
  <c r="G33" i="3"/>
  <c r="C87" i="3"/>
  <c r="I82" i="3"/>
  <c r="B94" i="3"/>
  <c r="D113" i="3"/>
  <c r="E75" i="3"/>
  <c r="B11" i="3"/>
  <c r="E59" i="3"/>
  <c r="B50" i="3"/>
  <c r="F7" i="3"/>
  <c r="E89" i="3"/>
  <c r="A101" i="3"/>
  <c r="H66" i="3"/>
  <c r="D46" i="3"/>
  <c r="D18" i="3"/>
  <c r="B25" i="3"/>
  <c r="I41" i="3"/>
  <c r="K116" i="3"/>
  <c r="E66" i="3"/>
  <c r="D80" i="3"/>
  <c r="D11" i="3"/>
  <c r="K50" i="3"/>
  <c r="B62" i="3"/>
  <c r="E93" i="3"/>
  <c r="E26" i="3"/>
  <c r="G38" i="3"/>
  <c r="A24" i="3"/>
  <c r="G46" i="3"/>
  <c r="F15" i="3"/>
  <c r="B59" i="3"/>
  <c r="B37" i="3"/>
  <c r="F85" i="3"/>
  <c r="B43" i="3"/>
  <c r="I79" i="3"/>
  <c r="E95" i="3"/>
  <c r="E86" i="3"/>
  <c r="I23" i="3"/>
  <c r="I35" i="3"/>
  <c r="H117" i="3"/>
  <c r="E11" i="3"/>
  <c r="B30" i="3"/>
  <c r="I109" i="3"/>
  <c r="G78" i="3"/>
  <c r="K52" i="3"/>
  <c r="F46" i="3"/>
  <c r="A111" i="3"/>
  <c r="C8" i="3"/>
  <c r="A118" i="3"/>
  <c r="J75" i="3"/>
  <c r="G93" i="3"/>
  <c r="A105" i="3"/>
  <c r="E40" i="3"/>
  <c r="H81" i="3"/>
  <c r="K110" i="3"/>
  <c r="G110" i="3"/>
  <c r="F104" i="3"/>
  <c r="K58" i="3"/>
  <c r="D78" i="3"/>
  <c r="D79" i="3"/>
  <c r="J113" i="3"/>
  <c r="H7" i="3"/>
  <c r="J71" i="3"/>
  <c r="G83" i="3"/>
  <c r="C31" i="3"/>
  <c r="B67" i="3"/>
  <c r="K47" i="3"/>
  <c r="A88" i="3"/>
  <c r="C92" i="3"/>
  <c r="B96" i="3"/>
  <c r="J51" i="3"/>
  <c r="G58" i="3"/>
  <c r="B114" i="3"/>
  <c r="E82" i="3"/>
  <c r="H30" i="3"/>
  <c r="B83" i="3"/>
  <c r="F41" i="3"/>
  <c r="F36" i="3"/>
  <c r="B9" i="3"/>
  <c r="A91" i="3"/>
  <c r="D49" i="3"/>
  <c r="K83" i="3"/>
  <c r="H91" i="3"/>
  <c r="H109" i="3"/>
  <c r="A71" i="3"/>
  <c r="G92" i="3"/>
  <c r="H49" i="3"/>
  <c r="D12" i="3"/>
  <c r="D15" i="3"/>
  <c r="E106" i="3"/>
  <c r="D70" i="3"/>
  <c r="E29" i="3"/>
  <c r="G44" i="3"/>
  <c r="F33" i="3"/>
  <c r="I97" i="3"/>
  <c r="F37" i="3"/>
  <c r="I83" i="3"/>
  <c r="A43" i="3"/>
  <c r="I110" i="3"/>
  <c r="K51" i="3"/>
  <c r="D26" i="3"/>
  <c r="A52" i="3"/>
  <c r="A76" i="3"/>
  <c r="H80" i="3"/>
  <c r="K111" i="3"/>
  <c r="O9" i="3" l="1"/>
  <c r="O8" i="3"/>
  <c r="O14" i="3"/>
  <c r="O10" i="3"/>
  <c r="O15" i="3"/>
  <c r="O12" i="3"/>
  <c r="O11" i="3"/>
  <c r="O13" i="3"/>
  <c r="O7" i="3"/>
  <c r="J3" i="3"/>
  <c r="O16" i="3"/>
</calcChain>
</file>

<file path=xl/sharedStrings.xml><?xml version="1.0" encoding="utf-8"?>
<sst xmlns="http://schemas.openxmlformats.org/spreadsheetml/2006/main" count="1723" uniqueCount="77">
  <si>
    <t>Reference File:</t>
  </si>
  <si>
    <t>Test Data File:</t>
  </si>
  <si>
    <t>Speaker:</t>
  </si>
  <si>
    <t>Match Method:</t>
  </si>
  <si>
    <t>Extraction Method:</t>
  </si>
  <si>
    <t>..name</t>
  </si>
  <si>
    <t>Word 2</t>
  </si>
  <si>
    <t>Word 1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</si>
  <si>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</si>
  <si>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</si>
  <si>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</si>
  <si>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</si>
  <si>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</si>
  <si>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</si>
  <si>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</si>
  <si>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</si>
  <si>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Best Match</t>
  </si>
  <si>
    <t>Correct</t>
  </si>
  <si>
    <t>Match Summary</t>
  </si>
  <si>
    <t>Rate</t>
  </si>
  <si>
    <t>Attempts</t>
  </si>
  <si>
    <t>TOTAL ACCURACY</t>
  </si>
  <si>
    <t>Reference Data</t>
  </si>
  <si>
    <t>Utterances</t>
  </si>
  <si>
    <t>Created:</t>
  </si>
  <si>
    <t>..time</t>
  </si>
  <si>
    <t>Accuracy</t>
  </si>
  <si>
    <t xml:space="preserve"> </t>
  </si>
  <si>
    <t>Score</t>
  </si>
  <si>
    <t>Word</t>
  </si>
  <si>
    <t>Margin</t>
  </si>
  <si>
    <t>Spoken</t>
  </si>
  <si>
    <t>Guess</t>
  </si>
  <si>
    <t>Rating</t>
  </si>
  <si>
    <t>Test Description:</t>
  </si>
  <si>
    <t>Match Threshold:</t>
  </si>
  <si>
    <t>Jason</t>
  </si>
  <si>
    <t>2014-12-07, 18:06:38</t>
  </si>
  <si>
    <t>False Pos</t>
  </si>
  <si>
    <t>False Neg</t>
  </si>
  <si>
    <t>ONE</t>
  </si>
  <si>
    <t>FOUR</t>
  </si>
  <si>
    <t>TWO</t>
  </si>
  <si>
    <t>THREE</t>
  </si>
  <si>
    <t>FIVE</t>
  </si>
  <si>
    <t>SIX</t>
  </si>
  <si>
    <t>SEVEN</t>
  </si>
  <si>
    <t>EIGHT</t>
  </si>
  <si>
    <t>NINE</t>
  </si>
  <si>
    <t>ZERO</t>
  </si>
  <si>
    <t xml:space="preserve">Misses </t>
  </si>
  <si>
    <t>missed?</t>
  </si>
  <si>
    <t>No Covariance</t>
  </si>
  <si>
    <t>All 5 Methods</t>
  </si>
  <si>
    <t>No DTW</t>
  </si>
  <si>
    <t>No LPC/Cov</t>
  </si>
  <si>
    <t>Jason - Num</t>
  </si>
  <si>
    <t>R_Scott_LR</t>
  </si>
  <si>
    <t>D_Scott_LR</t>
  </si>
  <si>
    <t>Scott</t>
  </si>
  <si>
    <t>2014-12-08, 02:06:22</t>
  </si>
  <si>
    <t>LPCC Array</t>
  </si>
  <si>
    <t>LPCC DTW</t>
  </si>
  <si>
    <t>BANANAS</t>
  </si>
  <si>
    <t>MISSISSIPPI</t>
  </si>
  <si>
    <t>BLUE</t>
  </si>
  <si>
    <t>BLOOM</t>
  </si>
  <si>
    <t>TRUMPET</t>
  </si>
  <si>
    <t>JASON</t>
  </si>
  <si>
    <t>SCOTT</t>
  </si>
  <si>
    <t>DAVE</t>
  </si>
  <si>
    <t>ANTONIA</t>
  </si>
  <si>
    <t>LPC - covariance</t>
  </si>
  <si>
    <t>LPC - euclidean</t>
  </si>
  <si>
    <t>LPCC - covariance</t>
  </si>
  <si>
    <t>LPCC - euclidean</t>
  </si>
  <si>
    <t>LPCC Array - LPCC DTW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</si>
</sst>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28">
    <xf numFmtId="0" fontId="0" fillId="0" borderId="0" xfId="0"/>
    <xf numFmtId="164" fontId="0" fillId="0" borderId="8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27" xfId="0" applyNumberFormat="1" applyFont="1" applyFill="1" applyBorder="1" applyAlignment="1">
      <alignment horizontal="left"/>
    </xf>
    <xf numFmtId="164" fontId="1" fillId="0" borderId="10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2" borderId="0" xfId="0" applyFill="1"/>
    <xf numFmtId="164" fontId="0" fillId="2" borderId="28" xfId="0" applyNumberFormat="1" applyFill="1" applyBorder="1" applyAlignment="1"/>
    <xf numFmtId="0" fontId="0" fillId="4" borderId="30" xfId="0" applyFill="1" applyBorder="1" applyAlignment="1">
      <alignment horizontal="center" textRotation="45" wrapText="1"/>
    </xf>
    <xf numFmtId="0" fontId="0" fillId="2" borderId="0" xfId="0" quotePrefix="1" applyFill="1"/>
    <xf numFmtId="0" fontId="0" fillId="0" borderId="18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20" xfId="0" applyNumberFormat="1" applyFill="1" applyBorder="1" applyAlignment="1">
      <alignment horizontal="center"/>
    </xf>
    <xf numFmtId="0" fontId="0" fillId="0" borderId="21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0" fillId="0" borderId="23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25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0" borderId="22" xfId="0" quotePrefix="1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2" borderId="0" xfId="0" applyNumberFormat="1" applyFill="1"/>
    <xf numFmtId="0" fontId="0" fillId="4" borderId="7" xfId="0" applyFill="1" applyBorder="1" applyAlignment="1">
      <alignment horizontal="right"/>
    </xf>
    <xf numFmtId="0" fontId="0" fillId="4" borderId="31" xfId="0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9" fontId="0" fillId="0" borderId="9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6" borderId="0" xfId="0" applyFill="1"/>
    <xf numFmtId="164" fontId="0" fillId="0" borderId="8" xfId="0" applyNumberFormat="1" applyFill="1" applyBorder="1" applyAlignment="1"/>
    <xf numFmtId="164" fontId="0" fillId="0" borderId="9" xfId="0" applyNumberFormat="1" applyFill="1" applyBorder="1" applyAlignment="1"/>
    <xf numFmtId="164" fontId="0" fillId="0" borderId="10" xfId="0" applyNumberFormat="1" applyFill="1" applyBorder="1" applyAlignment="1"/>
    <xf numFmtId="164" fontId="0" fillId="0" borderId="11" xfId="0" applyNumberFormat="1" applyFill="1" applyBorder="1" applyAlignment="1"/>
    <xf numFmtId="164" fontId="1" fillId="4" borderId="7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/>
    <xf numFmtId="164" fontId="1" fillId="4" borderId="8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>
      <alignment horizontal="left"/>
    </xf>
    <xf numFmtId="164" fontId="0" fillId="4" borderId="9" xfId="0" applyNumberFormat="1" applyFill="1" applyBorder="1" applyAlignment="1"/>
    <xf numFmtId="164" fontId="1" fillId="4" borderId="27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/>
    <xf numFmtId="164" fontId="1" fillId="4" borderId="10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>
      <alignment horizontal="left"/>
    </xf>
    <xf numFmtId="164" fontId="0" fillId="4" borderId="11" xfId="0" applyNumberFormat="1" applyFill="1" applyBorder="1" applyAlignment="1"/>
    <xf numFmtId="0" fontId="0" fillId="4" borderId="9" xfId="0" applyFill="1" applyBorder="1"/>
    <xf numFmtId="0" fontId="0" fillId="4" borderId="27" xfId="0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7" xfId="0" applyFont="1" applyFill="1" applyBorder="1"/>
    <xf numFmtId="0" fontId="2" fillId="5" borderId="2" xfId="1" applyBorder="1" applyAlignment="1">
      <alignment horizontal="center"/>
    </xf>
    <xf numFmtId="0" fontId="2" fillId="5" borderId="29" xfId="1" applyBorder="1" applyAlignment="1">
      <alignment horizontal="center"/>
    </xf>
    <xf numFmtId="0" fontId="2" fillId="5" borderId="6" xfId="1" applyBorder="1" applyAlignment="1">
      <alignment horizontal="center"/>
    </xf>
    <xf numFmtId="0" fontId="2" fillId="5" borderId="8" xfId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/>
    <xf numFmtId="0" fontId="0" fillId="5" borderId="42" xfId="1" applyFont="1" applyBorder="1" applyAlignment="1">
      <alignment horizontal="center"/>
    </xf>
    <xf numFmtId="0" fontId="0" fillId="5" borderId="43" xfId="1" applyFont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1" fillId="4" borderId="27" xfId="0" applyFont="1" applyFill="1" applyBorder="1"/>
    <xf numFmtId="0" fontId="1" fillId="4" borderId="4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9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9" xfId="0" applyNumberForma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1" xfId="0" applyNumberFormat="1" applyFill="1" applyBorder="1" applyAlignment="1">
      <alignment horizontal="left"/>
    </xf>
    <xf numFmtId="10" fontId="1" fillId="3" borderId="2" xfId="0" applyNumberFormat="1" applyFont="1" applyFill="1" applyBorder="1" applyAlignment="1">
      <alignment horizontal="center"/>
    </xf>
    <xf numFmtId="10" fontId="1" fillId="3" borderId="6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164" fontId="0" fillId="2" borderId="10" xfId="0" applyNumberFormat="1" applyFill="1" applyBorder="1" applyAlignment="1">
      <alignment horizontal="center"/>
    </xf>
    <xf numFmtId="10" fontId="1" fillId="0" borderId="2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</cellXfs>
  <cellStyles count="2">
    <cellStyle name="20% - Accent1" xfId="1" builtinId="30"/>
    <cellStyle name="Normal" xfId="0" builtinId="0"/>
  </cellStyles>
  <dxfs count="5464"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9"/>
  <sheetViews>
    <sheetView tabSelected="1" workbookViewId="0">
      <selection activeCell="J2" sqref="J2:K2"/>
    </sheetView>
  </sheetViews>
  <sheetFormatPr defaultRowHeight="15" x14ac:dyDescent="0.25"/>
  <cols>
    <col min="1" max="1" width="14.5703125" style="37" bestFit="1" customWidth="1"/>
    <col min="2" max="6" width="9.140625" style="37"/>
    <col min="7" max="7" width="9.140625" style="37" customWidth="1"/>
    <col min="8" max="13" width="9.140625" style="37"/>
    <col min="14" max="14" width="23.140625" style="37" customWidth="1"/>
    <col min="15" max="16384" width="9.140625" style="37"/>
  </cols>
  <sheetData>
    <row r="1" spans="1:15" x14ac:dyDescent="0.25">
      <c r="A1" s="31" t="s">
        <v>0</v>
      </c>
      <c r="B1" s="114" t="s">
        <v>57</v>
      </c>
      <c r="C1" s="114"/>
      <c r="D1" s="114"/>
      <c r="E1" s="32"/>
      <c r="F1" s="35"/>
      <c r="G1" s="115"/>
      <c r="H1" s="115"/>
      <c r="I1" s="32" t="s">
        <v>2</v>
      </c>
      <c r="J1" s="115" t="s">
        <v>59</v>
      </c>
      <c r="K1" s="116"/>
    </row>
    <row r="2" spans="1:15" ht="15.75" thickBot="1" x14ac:dyDescent="0.3">
      <c r="A2" s="33" t="s">
        <v>1</v>
      </c>
      <c r="B2" s="117" t="s">
        <v>58</v>
      </c>
      <c r="C2" s="117"/>
      <c r="D2" s="117"/>
      <c r="E2" s="34"/>
      <c r="F2" s="36"/>
      <c r="G2" s="118"/>
      <c r="H2" s="118"/>
      <c r="I2" s="34" t="s">
        <v>24</v>
      </c>
      <c r="J2" s="118" t="s">
        <v>60</v>
      </c>
      <c r="K2" s="119"/>
    </row>
    <row r="3" spans="1:15" ht="15.75" thickBot="1" x14ac:dyDescent="0.3">
      <c r="A3" s="122" t="str">
        <f>"reference:"&amp;B1</f>
        <v>reference:R_Scott_LR</v>
      </c>
      <c r="B3" s="123"/>
      <c r="C3" s="124"/>
      <c r="D3" s="122" t="str">
        <f>"data:"&amp;B2</f>
        <v>data:D_Scott_LR</v>
      </c>
      <c r="E3" s="123"/>
      <c r="F3" s="123"/>
      <c r="G3" s="124"/>
      <c r="H3" s="112" t="s">
        <v>21</v>
      </c>
      <c r="I3" s="113"/>
      <c r="J3" s="120">
        <f ca="1">SUMIF(B18:K18,"&gt;0")/COUNTIF(B18:K18,"&gt;0")</f>
        <v>0.48</v>
      </c>
      <c r="K3" s="121"/>
    </row>
    <row r="5" spans="1:15" ht="87.75" customHeight="1" thickBot="1" x14ac:dyDescent="0.3">
      <c r="B5" s="39" t="s">
        <v>72</v>
      </c>
      <c r="C5" s="39" t="s">
        <v>73</v>
      </c>
      <c r="D5" s="39" t="s">
        <v>74</v>
      </c>
      <c r="E5" s="39" t="s">
        <v>75</v>
      </c>
      <c r="F5" s="39" t="s">
        <v>76</v>
      </c>
      <c r="G5" s="39" t="e">
        <v>#N/A</v>
      </c>
      <c r="H5" s="39" t="e">
        <v>#N/A</v>
      </c>
      <c r="I5" s="39" t="e">
        <v>#N/A</v>
      </c>
      <c r="J5" s="39" t="e">
        <v>#N/A</v>
      </c>
      <c r="K5" s="39" t="e">
        <v>#N/A</v>
      </c>
    </row>
    <row r="6" spans="1:15" ht="15.75" thickBot="1" x14ac:dyDescent="0.3">
      <c r="A6" s="38"/>
      <c r="B6" s="28" t="s">
        <v>19</v>
      </c>
      <c r="C6" s="28" t="s">
        <v>19</v>
      </c>
      <c r="D6" s="28" t="s">
        <v>19</v>
      </c>
      <c r="E6" s="28" t="s">
        <v>19</v>
      </c>
      <c r="F6" s="28" t="s">
        <v>19</v>
      </c>
      <c r="G6" s="28" t="s">
        <v>19</v>
      </c>
      <c r="H6" s="28" t="s">
        <v>19</v>
      </c>
      <c r="I6" s="28" t="s">
        <v>19</v>
      </c>
      <c r="J6" s="28" t="s">
        <v>19</v>
      </c>
      <c r="K6" s="28" t="s">
        <v>19</v>
      </c>
      <c r="N6" s="54"/>
      <c r="O6" s="5" t="str">
        <f>B2</f>
        <v>D_Scott_LR</v>
      </c>
    </row>
    <row r="7" spans="1:15" x14ac:dyDescent="0.25">
      <c r="A7" s="22" t="str">
        <f ca="1">INDIRECT("'"&amp;B$5&amp;"'!$Q"&amp;ROW(A7)-1)</f>
        <v>Word 1</v>
      </c>
      <c r="B7" s="25">
        <f t="shared" ref="B7:K7" ca="1" si="0">INDIRECT("'"&amp;B$5&amp;"'!$R6")</f>
        <v>0.3</v>
      </c>
      <c r="C7" s="25">
        <f t="shared" ca="1" si="0"/>
        <v>0.5</v>
      </c>
      <c r="D7" s="25">
        <f t="shared" ca="1" si="0"/>
        <v>0.7</v>
      </c>
      <c r="E7" s="25">
        <f t="shared" ca="1" si="0"/>
        <v>0.6</v>
      </c>
      <c r="F7" s="25">
        <f t="shared" ca="1" si="0"/>
        <v>0.6</v>
      </c>
      <c r="G7" s="25" t="e">
        <f t="shared" ca="1" si="0"/>
        <v>#N/A</v>
      </c>
      <c r="H7" s="25" t="e">
        <f t="shared" ca="1" si="0"/>
        <v>#N/A</v>
      </c>
      <c r="I7" s="25" t="e">
        <f t="shared" ca="1" si="0"/>
        <v>#N/A</v>
      </c>
      <c r="J7" s="25" t="e">
        <f t="shared" ca="1" si="0"/>
        <v>#N/A</v>
      </c>
      <c r="K7" s="25" t="e">
        <f t="shared" ca="1" si="0"/>
        <v>#N/A</v>
      </c>
      <c r="L7" s="40"/>
      <c r="N7" s="55" t="str">
        <f>B5</f>
        <v>LPC - covariance</v>
      </c>
      <c r="O7" s="58">
        <f ca="1">IFERROR(B18," ")</f>
        <v>0.23</v>
      </c>
    </row>
    <row r="8" spans="1:15" x14ac:dyDescent="0.25">
      <c r="A8" s="23" t="str">
        <f t="shared" ref="A8:A16" ca="1" si="1">INDIRECT("'"&amp;B$5&amp;"'!$Q"&amp;ROW(A8)-1)</f>
        <v>Word 2</v>
      </c>
      <c r="B8" s="26">
        <f t="shared" ref="B8:K8" ca="1" si="2">INDIRECT("'"&amp;B$5&amp;"'!$R7")</f>
        <v>0.6</v>
      </c>
      <c r="C8" s="26">
        <f t="shared" ca="1" si="2"/>
        <v>1</v>
      </c>
      <c r="D8" s="26">
        <f t="shared" ca="1" si="2"/>
        <v>0.8</v>
      </c>
      <c r="E8" s="26">
        <f t="shared" ca="1" si="2"/>
        <v>0.9</v>
      </c>
      <c r="F8" s="26">
        <f t="shared" ca="1" si="2"/>
        <v>0.9</v>
      </c>
      <c r="G8" s="26" t="e">
        <f t="shared" ca="1" si="2"/>
        <v>#N/A</v>
      </c>
      <c r="H8" s="26" t="e">
        <f t="shared" ca="1" si="2"/>
        <v>#N/A</v>
      </c>
      <c r="I8" s="26" t="e">
        <f t="shared" ca="1" si="2"/>
        <v>#N/A</v>
      </c>
      <c r="J8" s="26" t="e">
        <f t="shared" ca="1" si="2"/>
        <v>#N/A</v>
      </c>
      <c r="K8" s="26" t="e">
        <f t="shared" ca="1" si="2"/>
        <v>#N/A</v>
      </c>
      <c r="N8" s="56" t="str">
        <f>C5</f>
        <v>LPC - euclidean</v>
      </c>
      <c r="O8" s="59">
        <f ca="1">IFERROR(C18," ")</f>
        <v>0.59</v>
      </c>
    </row>
    <row r="9" spans="1:15" x14ac:dyDescent="0.25">
      <c r="A9" s="23" t="str">
        <f t="shared" ca="1" si="1"/>
        <v>Word 3</v>
      </c>
      <c r="B9" s="26">
        <f t="shared" ref="B9:K9" ca="1" si="3">INDIRECT("'"&amp;B$5&amp;"'!$R8")</f>
        <v>0</v>
      </c>
      <c r="C9" s="26">
        <f t="shared" ca="1" si="3"/>
        <v>0</v>
      </c>
      <c r="D9" s="26">
        <f t="shared" ca="1" si="3"/>
        <v>0.1</v>
      </c>
      <c r="E9" s="26">
        <f t="shared" ca="1" si="3"/>
        <v>0.2</v>
      </c>
      <c r="F9" s="26">
        <f t="shared" ca="1" si="3"/>
        <v>0.2</v>
      </c>
      <c r="G9" s="26" t="e">
        <f t="shared" ca="1" si="3"/>
        <v>#N/A</v>
      </c>
      <c r="H9" s="26" t="e">
        <f t="shared" ca="1" si="3"/>
        <v>#N/A</v>
      </c>
      <c r="I9" s="26" t="e">
        <f t="shared" ca="1" si="3"/>
        <v>#N/A</v>
      </c>
      <c r="J9" s="26" t="e">
        <f t="shared" ca="1" si="3"/>
        <v>#N/A</v>
      </c>
      <c r="K9" s="26" t="e">
        <f t="shared" ca="1" si="3"/>
        <v>#N/A</v>
      </c>
      <c r="N9" s="56" t="str">
        <f>D5</f>
        <v>LPCC - covariance</v>
      </c>
      <c r="O9" s="59">
        <f ca="1">IFERROR(D18," ")</f>
        <v>0.34</v>
      </c>
    </row>
    <row r="10" spans="1:15" x14ac:dyDescent="0.25">
      <c r="A10" s="23" t="str">
        <f t="shared" ca="1" si="1"/>
        <v>Word 4</v>
      </c>
      <c r="B10" s="26">
        <f t="shared" ref="B10:K10" ca="1" si="4">INDIRECT("'"&amp;B$5&amp;"'!$R9")</f>
        <v>0.3</v>
      </c>
      <c r="C10" s="26">
        <f t="shared" ca="1" si="4"/>
        <v>0.7</v>
      </c>
      <c r="D10" s="26">
        <f t="shared" ca="1" si="4"/>
        <v>0.2</v>
      </c>
      <c r="E10" s="26">
        <f t="shared" ca="1" si="4"/>
        <v>0.8</v>
      </c>
      <c r="F10" s="26">
        <f t="shared" ca="1" si="4"/>
        <v>0.7</v>
      </c>
      <c r="G10" s="26" t="e">
        <f t="shared" ca="1" si="4"/>
        <v>#N/A</v>
      </c>
      <c r="H10" s="26" t="e">
        <f t="shared" ca="1" si="4"/>
        <v>#N/A</v>
      </c>
      <c r="I10" s="26" t="e">
        <f t="shared" ca="1" si="4"/>
        <v>#N/A</v>
      </c>
      <c r="J10" s="26" t="e">
        <f t="shared" ca="1" si="4"/>
        <v>#N/A</v>
      </c>
      <c r="K10" s="26" t="e">
        <f t="shared" ca="1" si="4"/>
        <v>#N/A</v>
      </c>
      <c r="N10" s="56" t="str">
        <f>E5</f>
        <v>LPCC - euclidean</v>
      </c>
      <c r="O10" s="59">
        <f ca="1">IFERROR(E18," ")</f>
        <v>0.64</v>
      </c>
    </row>
    <row r="11" spans="1:15" x14ac:dyDescent="0.25">
      <c r="A11" s="23" t="str">
        <f t="shared" ca="1" si="1"/>
        <v>Word 5</v>
      </c>
      <c r="B11" s="26">
        <f t="shared" ref="B11:K11" ca="1" si="5">INDIRECT("'"&amp;B$5&amp;"'!$R10")</f>
        <v>0</v>
      </c>
      <c r="C11" s="26">
        <f t="shared" ca="1" si="5"/>
        <v>0.3</v>
      </c>
      <c r="D11" s="26">
        <f t="shared" ca="1" si="5"/>
        <v>0</v>
      </c>
      <c r="E11" s="26">
        <f t="shared" ca="1" si="5"/>
        <v>0.6</v>
      </c>
      <c r="F11" s="26">
        <f t="shared" ca="1" si="5"/>
        <v>0.3</v>
      </c>
      <c r="G11" s="26" t="e">
        <f t="shared" ca="1" si="5"/>
        <v>#N/A</v>
      </c>
      <c r="H11" s="26" t="e">
        <f t="shared" ca="1" si="5"/>
        <v>#N/A</v>
      </c>
      <c r="I11" s="26" t="e">
        <f t="shared" ca="1" si="5"/>
        <v>#N/A</v>
      </c>
      <c r="J11" s="26" t="e">
        <f t="shared" ca="1" si="5"/>
        <v>#N/A</v>
      </c>
      <c r="K11" s="26" t="e">
        <f t="shared" ca="1" si="5"/>
        <v>#N/A</v>
      </c>
      <c r="N11" s="56" t="str">
        <f>F5</f>
        <v>LPCC Array - LPCC DTW</v>
      </c>
      <c r="O11" s="59">
        <f ca="1">IFERROR(F18," ")</f>
        <v>0.6</v>
      </c>
    </row>
    <row r="12" spans="1:15" x14ac:dyDescent="0.25">
      <c r="A12" s="23" t="str">
        <f t="shared" ca="1" si="1"/>
        <v>Word 6</v>
      </c>
      <c r="B12" s="26">
        <f t="shared" ref="B12:K12" ca="1" si="6">INDIRECT("'"&amp;B$5&amp;"'!$R11")</f>
        <v>0</v>
      </c>
      <c r="C12" s="26">
        <f t="shared" ca="1" si="6"/>
        <v>0.5</v>
      </c>
      <c r="D12" s="26">
        <f t="shared" ca="1" si="6"/>
        <v>0</v>
      </c>
      <c r="E12" s="26">
        <f t="shared" ca="1" si="6"/>
        <v>0.5</v>
      </c>
      <c r="F12" s="26">
        <f t="shared" ca="1" si="6"/>
        <v>0.8</v>
      </c>
      <c r="G12" s="26" t="e">
        <f t="shared" ca="1" si="6"/>
        <v>#N/A</v>
      </c>
      <c r="H12" s="26" t="e">
        <f t="shared" ca="1" si="6"/>
        <v>#N/A</v>
      </c>
      <c r="I12" s="26" t="e">
        <f t="shared" ca="1" si="6"/>
        <v>#N/A</v>
      </c>
      <c r="J12" s="26" t="e">
        <f t="shared" ca="1" si="6"/>
        <v>#N/A</v>
      </c>
      <c r="K12" s="26" t="e">
        <f t="shared" ca="1" si="6"/>
        <v>#N/A</v>
      </c>
      <c r="N12" s="56" t="e">
        <f>G5</f>
        <v>#N/A</v>
      </c>
      <c r="O12" s="59" t="str">
        <f ca="1">IFERROR(G18," ")</f>
        <v xml:space="preserve"> </v>
      </c>
    </row>
    <row r="13" spans="1:15" x14ac:dyDescent="0.25">
      <c r="A13" s="23" t="str">
        <f t="shared" ca="1" si="1"/>
        <v>Word 7</v>
      </c>
      <c r="B13" s="26">
        <f t="shared" ref="B13:K13" ca="1" si="7">INDIRECT("'"&amp;B$5&amp;"'!$R12")</f>
        <v>0</v>
      </c>
      <c r="C13" s="26">
        <f t="shared" ca="1" si="7"/>
        <v>0.7</v>
      </c>
      <c r="D13" s="26">
        <f t="shared" ca="1" si="7"/>
        <v>0</v>
      </c>
      <c r="E13" s="26">
        <f t="shared" ca="1" si="7"/>
        <v>0.4</v>
      </c>
      <c r="F13" s="26">
        <f t="shared" ca="1" si="7"/>
        <v>0.8</v>
      </c>
      <c r="G13" s="26" t="e">
        <f t="shared" ca="1" si="7"/>
        <v>#N/A</v>
      </c>
      <c r="H13" s="26" t="e">
        <f t="shared" ca="1" si="7"/>
        <v>#N/A</v>
      </c>
      <c r="I13" s="26" t="e">
        <f t="shared" ca="1" si="7"/>
        <v>#N/A</v>
      </c>
      <c r="J13" s="26" t="e">
        <f t="shared" ca="1" si="7"/>
        <v>#N/A</v>
      </c>
      <c r="K13" s="26" t="e">
        <f t="shared" ca="1" si="7"/>
        <v>#N/A</v>
      </c>
      <c r="N13" s="56" t="e">
        <f>H5</f>
        <v>#N/A</v>
      </c>
      <c r="O13" s="59" t="str">
        <f ca="1">IFERROR(H18," ")</f>
        <v xml:space="preserve"> </v>
      </c>
    </row>
    <row r="14" spans="1:15" x14ac:dyDescent="0.25">
      <c r="A14" s="23" t="str">
        <f t="shared" ca="1" si="1"/>
        <v>Word 8</v>
      </c>
      <c r="B14" s="26">
        <f t="shared" ref="B14:K14" ca="1" si="8">INDIRECT("'"&amp;B$5&amp;"'!$R13")</f>
        <v>1</v>
      </c>
      <c r="C14" s="26">
        <f t="shared" ca="1" si="8"/>
        <v>1</v>
      </c>
      <c r="D14" s="26">
        <f t="shared" ca="1" si="8"/>
        <v>1</v>
      </c>
      <c r="E14" s="26">
        <f t="shared" ca="1" si="8"/>
        <v>1</v>
      </c>
      <c r="F14" s="26">
        <f t="shared" ca="1" si="8"/>
        <v>0.8</v>
      </c>
      <c r="G14" s="26" t="e">
        <f t="shared" ca="1" si="8"/>
        <v>#N/A</v>
      </c>
      <c r="H14" s="26" t="e">
        <f t="shared" ca="1" si="8"/>
        <v>#N/A</v>
      </c>
      <c r="I14" s="26" t="e">
        <f t="shared" ca="1" si="8"/>
        <v>#N/A</v>
      </c>
      <c r="J14" s="26" t="e">
        <f t="shared" ca="1" si="8"/>
        <v>#N/A</v>
      </c>
      <c r="K14" s="26" t="e">
        <f t="shared" ca="1" si="8"/>
        <v>#N/A</v>
      </c>
      <c r="N14" s="56" t="e">
        <f>I5</f>
        <v>#N/A</v>
      </c>
      <c r="O14" s="59" t="str">
        <f ca="1">IFERROR(I18," ")</f>
        <v xml:space="preserve"> </v>
      </c>
    </row>
    <row r="15" spans="1:15" x14ac:dyDescent="0.25">
      <c r="A15" s="23" t="str">
        <f t="shared" ca="1" si="1"/>
        <v>Word 9</v>
      </c>
      <c r="B15" s="26">
        <f t="shared" ref="B15:K15" ca="1" si="9">INDIRECT("'"&amp;B$5&amp;"'!$R14")</f>
        <v>0.1</v>
      </c>
      <c r="C15" s="26">
        <f t="shared" ca="1" si="9"/>
        <v>0.8</v>
      </c>
      <c r="D15" s="26">
        <f t="shared" ca="1" si="9"/>
        <v>0.4</v>
      </c>
      <c r="E15" s="26">
        <f t="shared" ca="1" si="9"/>
        <v>1</v>
      </c>
      <c r="F15" s="26">
        <f t="shared" ca="1" si="9"/>
        <v>0.5</v>
      </c>
      <c r="G15" s="26" t="e">
        <f t="shared" ca="1" si="9"/>
        <v>#N/A</v>
      </c>
      <c r="H15" s="26" t="e">
        <f t="shared" ca="1" si="9"/>
        <v>#N/A</v>
      </c>
      <c r="I15" s="26" t="e">
        <f t="shared" ca="1" si="9"/>
        <v>#N/A</v>
      </c>
      <c r="J15" s="26" t="e">
        <f t="shared" ca="1" si="9"/>
        <v>#N/A</v>
      </c>
      <c r="K15" s="26" t="e">
        <f t="shared" ca="1" si="9"/>
        <v>#N/A</v>
      </c>
      <c r="N15" s="56" t="e">
        <f>J5</f>
        <v>#N/A</v>
      </c>
      <c r="O15" s="59" t="str">
        <f ca="1">IFERROR(J18," ")</f>
        <v xml:space="preserve"> </v>
      </c>
    </row>
    <row r="16" spans="1:15" ht="15.75" thickBot="1" x14ac:dyDescent="0.3">
      <c r="A16" s="24" t="str">
        <f t="shared" ca="1" si="1"/>
        <v>Word 10</v>
      </c>
      <c r="B16" s="27">
        <f t="shared" ref="B16:K16" ca="1" si="10">INDIRECT("'"&amp;B$5&amp;"'!$R15")</f>
        <v>0</v>
      </c>
      <c r="C16" s="27">
        <f t="shared" ca="1" si="10"/>
        <v>0.4</v>
      </c>
      <c r="D16" s="27">
        <f t="shared" ca="1" si="10"/>
        <v>0.2</v>
      </c>
      <c r="E16" s="27">
        <f t="shared" ca="1" si="10"/>
        <v>0.4</v>
      </c>
      <c r="F16" s="27">
        <f t="shared" ca="1" si="10"/>
        <v>0.4</v>
      </c>
      <c r="G16" s="27" t="e">
        <f t="shared" ca="1" si="10"/>
        <v>#N/A</v>
      </c>
      <c r="H16" s="27" t="e">
        <f t="shared" ca="1" si="10"/>
        <v>#N/A</v>
      </c>
      <c r="I16" s="27" t="e">
        <f t="shared" ca="1" si="10"/>
        <v>#N/A</v>
      </c>
      <c r="J16" s="27" t="e">
        <f t="shared" ca="1" si="10"/>
        <v>#N/A</v>
      </c>
      <c r="K16" s="27" t="e">
        <f t="shared" ca="1" si="10"/>
        <v>#N/A</v>
      </c>
      <c r="N16" s="57" t="e">
        <f>K5</f>
        <v>#N/A</v>
      </c>
      <c r="O16" s="60" t="str">
        <f ca="1">IFERROR(K18," ")</f>
        <v xml:space="preserve"> </v>
      </c>
    </row>
    <row r="17" spans="1:11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thickBot="1" x14ac:dyDescent="0.3">
      <c r="A18" s="51" t="s">
        <v>26</v>
      </c>
      <c r="B18" s="30">
        <f t="shared" ref="B18:K18" ca="1" si="11">INDIRECT("'"&amp;B$5&amp;"'!$R17")</f>
        <v>0.23</v>
      </c>
      <c r="C18" s="30">
        <f t="shared" ca="1" si="11"/>
        <v>0.59</v>
      </c>
      <c r="D18" s="30">
        <f t="shared" ca="1" si="11"/>
        <v>0.34</v>
      </c>
      <c r="E18" s="30">
        <f t="shared" ca="1" si="11"/>
        <v>0.64</v>
      </c>
      <c r="F18" s="30">
        <f t="shared" ca="1" si="11"/>
        <v>0.6</v>
      </c>
      <c r="G18" s="30" t="e">
        <f t="shared" ca="1" si="11"/>
        <v>#N/A</v>
      </c>
      <c r="H18" s="30" t="e">
        <f t="shared" ca="1" si="11"/>
        <v>#N/A</v>
      </c>
      <c r="I18" s="30" t="e">
        <f t="shared" ca="1" si="11"/>
        <v>#N/A</v>
      </c>
      <c r="J18" s="30" t="e">
        <f t="shared" ca="1" si="11"/>
        <v>#N/A</v>
      </c>
      <c r="K18" s="30" t="e">
        <f t="shared" ca="1" si="11"/>
        <v>#N/A</v>
      </c>
    </row>
    <row r="19" spans="1:11" ht="15.75" thickBot="1" x14ac:dyDescent="0.3"/>
    <row r="20" spans="1:11" x14ac:dyDescent="0.25">
      <c r="A20" s="22" t="str">
        <f ca="1">INDIRECT("'"&amp;B$5&amp;"'!$A"&amp;ROW(B20)-14)</f>
        <v>BANANAS</v>
      </c>
      <c r="B20" s="25" t="str">
        <f t="shared" ref="B20:K20" ca="1" si="12">IFERROR(INDIRECT("'"&amp;B$5&amp;"'!$M"&amp;ROW(B20)-14)," ")</f>
        <v>BANANAS</v>
      </c>
      <c r="C20" s="25" t="str">
        <f t="shared" ca="1" si="12"/>
        <v>BANANAS</v>
      </c>
      <c r="D20" s="25" t="str">
        <f t="shared" ca="1" si="12"/>
        <v>BANANAS</v>
      </c>
      <c r="E20" s="25" t="str">
        <f t="shared" ca="1" si="12"/>
        <v>BANANAS</v>
      </c>
      <c r="F20" s="25" t="str">
        <f t="shared" ca="1" si="12"/>
        <v>TRUMPET</v>
      </c>
      <c r="G20" s="25" t="str">
        <f t="shared" ca="1" si="12"/>
        <v xml:space="preserve"> </v>
      </c>
      <c r="H20" s="25" t="str">
        <f t="shared" ca="1" si="12"/>
        <v xml:space="preserve"> </v>
      </c>
      <c r="I20" s="25" t="str">
        <f t="shared" ca="1" si="12"/>
        <v xml:space="preserve"> </v>
      </c>
      <c r="J20" s="25" t="str">
        <f t="shared" ca="1" si="12"/>
        <v xml:space="preserve"> </v>
      </c>
      <c r="K20" s="25" t="str">
        <f t="shared" ca="1" si="12"/>
        <v xml:space="preserve"> </v>
      </c>
    </row>
    <row r="21" spans="1:11" x14ac:dyDescent="0.25">
      <c r="A21" s="23" t="str">
        <f t="shared" ref="A21:A84" ca="1" si="13">INDIRECT("'"&amp;B$5&amp;"'!$A"&amp;ROW(B21)-14)</f>
        <v>BANANAS</v>
      </c>
      <c r="B21" s="26" t="str">
        <f t="shared" ref="B21:F36" ca="1" si="14">IFERROR(INDIRECT("'"&amp;B$5&amp;"'!$M"&amp;ROW(B21)-14)," ")</f>
        <v>BANANAS</v>
      </c>
      <c r="C21" s="26" t="str">
        <f t="shared" ca="1" si="14"/>
        <v>BANANAS</v>
      </c>
      <c r="D21" s="26" t="str">
        <f t="shared" ca="1" si="14"/>
        <v>BANANAS</v>
      </c>
      <c r="E21" s="26" t="str">
        <f t="shared" ca="1" si="14"/>
        <v>BANANAS</v>
      </c>
      <c r="F21" s="26" t="str">
        <f t="shared" ca="1" si="14"/>
        <v>BANANAS</v>
      </c>
      <c r="G21" s="26" t="str">
        <f t="shared" ref="G21:K37" ca="1" si="15">IFERROR(INDIRECT("'"&amp;G$5&amp;"'!$M"&amp;ROW(G21)-14)," ")</f>
        <v xml:space="preserve"> </v>
      </c>
      <c r="H21" s="26" t="str">
        <f t="shared" ca="1" si="15"/>
        <v xml:space="preserve"> </v>
      </c>
      <c r="I21" s="26" t="str">
        <f t="shared" ca="1" si="15"/>
        <v xml:space="preserve"> </v>
      </c>
      <c r="J21" s="26" t="str">
        <f t="shared" ca="1" si="15"/>
        <v xml:space="preserve"> </v>
      </c>
      <c r="K21" s="26" t="str">
        <f t="shared" ca="1" si="15"/>
        <v xml:space="preserve"> </v>
      </c>
    </row>
    <row r="22" spans="1:11" x14ac:dyDescent="0.25">
      <c r="A22" s="23" t="str">
        <f t="shared" ca="1" si="13"/>
        <v>BANANAS</v>
      </c>
      <c r="B22" s="26" t="str">
        <f t="shared" ca="1" si="14"/>
        <v>BLUE</v>
      </c>
      <c r="C22" s="26" t="str">
        <f t="shared" ca="1" si="14"/>
        <v>BLUE</v>
      </c>
      <c r="D22" s="26" t="str">
        <f t="shared" ca="1" si="14"/>
        <v>BANANAS</v>
      </c>
      <c r="E22" s="26" t="str">
        <f t="shared" ca="1" si="14"/>
        <v>BANANAS</v>
      </c>
      <c r="F22" s="26" t="str">
        <f t="shared" ca="1" si="14"/>
        <v>BANANAS</v>
      </c>
      <c r="G22" s="26" t="str">
        <f t="shared" ca="1" si="15"/>
        <v xml:space="preserve"> </v>
      </c>
      <c r="H22" s="26" t="str">
        <f t="shared" ca="1" si="15"/>
        <v xml:space="preserve"> </v>
      </c>
      <c r="I22" s="26" t="str">
        <f t="shared" ca="1" si="15"/>
        <v xml:space="preserve"> </v>
      </c>
      <c r="J22" s="26" t="str">
        <f t="shared" ca="1" si="15"/>
        <v xml:space="preserve"> </v>
      </c>
      <c r="K22" s="26" t="str">
        <f t="shared" ca="1" si="15"/>
        <v xml:space="preserve"> </v>
      </c>
    </row>
    <row r="23" spans="1:11" x14ac:dyDescent="0.25">
      <c r="A23" s="23" t="str">
        <f t="shared" ca="1" si="13"/>
        <v>BANANAS</v>
      </c>
      <c r="B23" s="26" t="str">
        <f t="shared" ca="1" si="14"/>
        <v>SCOTT</v>
      </c>
      <c r="C23" s="26" t="str">
        <f t="shared" ca="1" si="14"/>
        <v>BLUE</v>
      </c>
      <c r="D23" s="26" t="str">
        <f t="shared" ca="1" si="14"/>
        <v>SCOTT</v>
      </c>
      <c r="E23" s="26" t="str">
        <f t="shared" ca="1" si="14"/>
        <v>ANTONIA</v>
      </c>
      <c r="F23" s="26" t="str">
        <f t="shared" ca="1" si="14"/>
        <v>MISSISSIPPI</v>
      </c>
      <c r="G23" s="26" t="str">
        <f t="shared" ca="1" si="15"/>
        <v xml:space="preserve"> </v>
      </c>
      <c r="H23" s="26" t="str">
        <f t="shared" ca="1" si="15"/>
        <v xml:space="preserve"> </v>
      </c>
      <c r="I23" s="26" t="str">
        <f t="shared" ca="1" si="15"/>
        <v xml:space="preserve"> </v>
      </c>
      <c r="J23" s="26" t="str">
        <f t="shared" ca="1" si="15"/>
        <v xml:space="preserve"> </v>
      </c>
      <c r="K23" s="26" t="str">
        <f t="shared" ca="1" si="15"/>
        <v xml:space="preserve"> </v>
      </c>
    </row>
    <row r="24" spans="1:11" x14ac:dyDescent="0.25">
      <c r="A24" s="23" t="str">
        <f t="shared" ca="1" si="13"/>
        <v>BANANAS</v>
      </c>
      <c r="B24" s="26" t="str">
        <f t="shared" ca="1" si="14"/>
        <v>BLUE</v>
      </c>
      <c r="C24" s="26" t="str">
        <f t="shared" ca="1" si="14"/>
        <v>BANANAS</v>
      </c>
      <c r="D24" s="26" t="str">
        <f t="shared" ca="1" si="14"/>
        <v>SCOTT</v>
      </c>
      <c r="E24" s="26" t="str">
        <f t="shared" ca="1" si="14"/>
        <v>MISSISSIPPI</v>
      </c>
      <c r="F24" s="26" t="str">
        <f t="shared" ca="1" si="14"/>
        <v>BANANAS</v>
      </c>
      <c r="G24" s="26" t="str">
        <f t="shared" ca="1" si="15"/>
        <v xml:space="preserve"> </v>
      </c>
      <c r="H24" s="26" t="str">
        <f t="shared" ca="1" si="15"/>
        <v xml:space="preserve"> </v>
      </c>
      <c r="I24" s="26" t="str">
        <f t="shared" ca="1" si="15"/>
        <v xml:space="preserve"> </v>
      </c>
      <c r="J24" s="26" t="str">
        <f t="shared" ca="1" si="15"/>
        <v xml:space="preserve"> </v>
      </c>
      <c r="K24" s="26" t="str">
        <f t="shared" ca="1" si="15"/>
        <v xml:space="preserve"> </v>
      </c>
    </row>
    <row r="25" spans="1:11" x14ac:dyDescent="0.25">
      <c r="A25" s="23" t="str">
        <f t="shared" ca="1" si="13"/>
        <v>BANANAS</v>
      </c>
      <c r="B25" s="26" t="str">
        <f t="shared" ca="1" si="14"/>
        <v>BANANAS</v>
      </c>
      <c r="C25" s="26" t="str">
        <f t="shared" ca="1" si="14"/>
        <v>BANANAS</v>
      </c>
      <c r="D25" s="26" t="str">
        <f t="shared" ca="1" si="14"/>
        <v>BANANAS</v>
      </c>
      <c r="E25" s="26" t="str">
        <f t="shared" ca="1" si="14"/>
        <v>BANANAS</v>
      </c>
      <c r="F25" s="26" t="str">
        <f t="shared" ca="1" si="14"/>
        <v>BANANAS</v>
      </c>
      <c r="G25" s="26" t="str">
        <f t="shared" ca="1" si="15"/>
        <v xml:space="preserve"> </v>
      </c>
      <c r="H25" s="26" t="str">
        <f t="shared" ca="1" si="15"/>
        <v xml:space="preserve"> </v>
      </c>
      <c r="I25" s="26" t="str">
        <f t="shared" ca="1" si="15"/>
        <v xml:space="preserve"> </v>
      </c>
      <c r="J25" s="26" t="str">
        <f t="shared" ca="1" si="15"/>
        <v xml:space="preserve"> </v>
      </c>
      <c r="K25" s="26" t="str">
        <f t="shared" ca="1" si="15"/>
        <v xml:space="preserve"> </v>
      </c>
    </row>
    <row r="26" spans="1:11" x14ac:dyDescent="0.25">
      <c r="A26" s="23" t="str">
        <f t="shared" ca="1" si="13"/>
        <v>BANANAS</v>
      </c>
      <c r="B26" s="26" t="str">
        <f t="shared" ca="1" si="14"/>
        <v>ANTONIA</v>
      </c>
      <c r="C26" s="26" t="str">
        <f t="shared" ca="1" si="14"/>
        <v>BANANAS</v>
      </c>
      <c r="D26" s="26" t="str">
        <f t="shared" ca="1" si="14"/>
        <v>BANANAS</v>
      </c>
      <c r="E26" s="26" t="str">
        <f t="shared" ca="1" si="14"/>
        <v>BANANAS</v>
      </c>
      <c r="F26" s="26" t="str">
        <f t="shared" ca="1" si="14"/>
        <v>MISSISSIPPI</v>
      </c>
      <c r="G26" s="26" t="str">
        <f t="shared" ca="1" si="15"/>
        <v xml:space="preserve"> </v>
      </c>
      <c r="H26" s="26" t="str">
        <f t="shared" ca="1" si="15"/>
        <v xml:space="preserve"> </v>
      </c>
      <c r="I26" s="26" t="str">
        <f t="shared" ca="1" si="15"/>
        <v xml:space="preserve"> </v>
      </c>
      <c r="J26" s="26" t="str">
        <f t="shared" ca="1" si="15"/>
        <v xml:space="preserve"> </v>
      </c>
      <c r="K26" s="26" t="str">
        <f t="shared" ca="1" si="15"/>
        <v xml:space="preserve"> </v>
      </c>
    </row>
    <row r="27" spans="1:11" x14ac:dyDescent="0.25">
      <c r="A27" s="23" t="str">
        <f t="shared" ca="1" si="13"/>
        <v>BANANAS</v>
      </c>
      <c r="B27" s="26" t="str">
        <f t="shared" ca="1" si="14"/>
        <v>SCOTT</v>
      </c>
      <c r="C27" s="26" t="str">
        <f t="shared" ca="1" si="14"/>
        <v>ANTONIA</v>
      </c>
      <c r="D27" s="26" t="str">
        <f t="shared" ca="1" si="14"/>
        <v>BANANAS</v>
      </c>
      <c r="E27" s="26" t="str">
        <f t="shared" ca="1" si="14"/>
        <v>ANTONIA</v>
      </c>
      <c r="F27" s="26" t="str">
        <f t="shared" ca="1" si="14"/>
        <v>BANANAS</v>
      </c>
      <c r="G27" s="26" t="str">
        <f t="shared" ca="1" si="15"/>
        <v xml:space="preserve"> </v>
      </c>
      <c r="H27" s="26" t="str">
        <f t="shared" ca="1" si="15"/>
        <v xml:space="preserve"> </v>
      </c>
      <c r="I27" s="26" t="str">
        <f t="shared" ca="1" si="15"/>
        <v xml:space="preserve"> </v>
      </c>
      <c r="J27" s="26" t="str">
        <f t="shared" ca="1" si="15"/>
        <v xml:space="preserve"> </v>
      </c>
      <c r="K27" s="26" t="str">
        <f t="shared" ca="1" si="15"/>
        <v xml:space="preserve"> </v>
      </c>
    </row>
    <row r="28" spans="1:11" x14ac:dyDescent="0.25">
      <c r="A28" s="23" t="str">
        <f t="shared" ca="1" si="13"/>
        <v>BANANAS</v>
      </c>
      <c r="B28" s="26" t="str">
        <f t="shared" ca="1" si="14"/>
        <v>BLUE</v>
      </c>
      <c r="C28" s="26" t="str">
        <f t="shared" ca="1" si="14"/>
        <v>ANTONIA</v>
      </c>
      <c r="D28" s="26" t="str">
        <f t="shared" ca="1" si="14"/>
        <v>BANANAS</v>
      </c>
      <c r="E28" s="26" t="str">
        <f t="shared" ca="1" si="14"/>
        <v>BANANAS</v>
      </c>
      <c r="F28" s="26" t="str">
        <f t="shared" ca="1" si="14"/>
        <v>BANANAS</v>
      </c>
      <c r="G28" s="26" t="str">
        <f t="shared" ca="1" si="15"/>
        <v xml:space="preserve"> </v>
      </c>
      <c r="H28" s="26" t="str">
        <f t="shared" ca="1" si="15"/>
        <v xml:space="preserve"> </v>
      </c>
      <c r="I28" s="26" t="str">
        <f t="shared" ca="1" si="15"/>
        <v xml:space="preserve"> </v>
      </c>
      <c r="J28" s="26" t="str">
        <f t="shared" ca="1" si="15"/>
        <v xml:space="preserve"> </v>
      </c>
      <c r="K28" s="26" t="str">
        <f t="shared" ca="1" si="15"/>
        <v xml:space="preserve"> </v>
      </c>
    </row>
    <row r="29" spans="1:11" ht="15.75" thickBot="1" x14ac:dyDescent="0.3">
      <c r="A29" s="24" t="str">
        <f t="shared" ca="1" si="13"/>
        <v>BANANAS</v>
      </c>
      <c r="B29" s="27" t="str">
        <f t="shared" ca="1" si="14"/>
        <v>SCOTT</v>
      </c>
      <c r="C29" s="27" t="str">
        <f t="shared" ca="1" si="14"/>
        <v>ANTONIA</v>
      </c>
      <c r="D29" s="27" t="str">
        <f t="shared" ca="1" si="14"/>
        <v>ANTONIA</v>
      </c>
      <c r="E29" s="27" t="str">
        <f t="shared" ca="1" si="14"/>
        <v>BLUE</v>
      </c>
      <c r="F29" s="27" t="str">
        <f t="shared" ca="1" si="14"/>
        <v>BLOOM</v>
      </c>
      <c r="G29" s="27" t="str">
        <f t="shared" ca="1" si="15"/>
        <v xml:space="preserve"> </v>
      </c>
      <c r="H29" s="27" t="str">
        <f t="shared" ca="1" si="15"/>
        <v xml:space="preserve"> </v>
      </c>
      <c r="I29" s="27" t="str">
        <f t="shared" ca="1" si="15"/>
        <v xml:space="preserve"> </v>
      </c>
      <c r="J29" s="27" t="str">
        <f t="shared" ca="1" si="15"/>
        <v xml:space="preserve"> </v>
      </c>
      <c r="K29" s="27" t="str">
        <f t="shared" ca="1" si="15"/>
        <v xml:space="preserve"> </v>
      </c>
    </row>
    <row r="30" spans="1:11" x14ac:dyDescent="0.25">
      <c r="A30" s="22" t="str">
        <f t="shared" ca="1" si="13"/>
        <v>MISSISSIPPI</v>
      </c>
      <c r="B30" s="25" t="str">
        <f t="shared" ca="1" si="14"/>
        <v>MISSISSIPPI</v>
      </c>
      <c r="C30" s="25" t="str">
        <f t="shared" ca="1" si="14"/>
        <v>MISSISSIPPI</v>
      </c>
      <c r="D30" s="25" t="str">
        <f t="shared" ca="1" si="14"/>
        <v>MISSISSIPPI</v>
      </c>
      <c r="E30" s="25" t="str">
        <f t="shared" ca="1" si="14"/>
        <v>MISSISSIPPI</v>
      </c>
      <c r="F30" s="25" t="str">
        <f t="shared" ca="1" si="14"/>
        <v>MISSISSIPPI</v>
      </c>
      <c r="G30" s="25" t="str">
        <f t="shared" ca="1" si="15"/>
        <v xml:space="preserve"> </v>
      </c>
      <c r="H30" s="25" t="str">
        <f t="shared" ca="1" si="15"/>
        <v xml:space="preserve"> </v>
      </c>
      <c r="I30" s="25" t="str">
        <f t="shared" ca="1" si="15"/>
        <v xml:space="preserve"> </v>
      </c>
      <c r="J30" s="25" t="str">
        <f t="shared" ca="1" si="15"/>
        <v xml:space="preserve"> </v>
      </c>
      <c r="K30" s="25" t="str">
        <f t="shared" ca="1" si="15"/>
        <v xml:space="preserve"> </v>
      </c>
    </row>
    <row r="31" spans="1:11" x14ac:dyDescent="0.25">
      <c r="A31" s="23" t="str">
        <f t="shared" ca="1" si="13"/>
        <v>MISSISSIPPI</v>
      </c>
      <c r="B31" s="26" t="str">
        <f t="shared" ca="1" si="14"/>
        <v>SCOTT</v>
      </c>
      <c r="C31" s="26" t="str">
        <f t="shared" ca="1" si="14"/>
        <v>MISSISSIPPI</v>
      </c>
      <c r="D31" s="26" t="str">
        <f t="shared" ca="1" si="14"/>
        <v>MISSISSIPPI</v>
      </c>
      <c r="E31" s="26" t="str">
        <f t="shared" ca="1" si="14"/>
        <v>MISSISSIPPI</v>
      </c>
      <c r="F31" s="26" t="str">
        <f t="shared" ca="1" si="14"/>
        <v>MISSISSIPPI</v>
      </c>
      <c r="G31" s="26" t="str">
        <f t="shared" ca="1" si="15"/>
        <v xml:space="preserve"> </v>
      </c>
      <c r="H31" s="26" t="str">
        <f t="shared" ca="1" si="15"/>
        <v xml:space="preserve"> </v>
      </c>
      <c r="I31" s="26" t="str">
        <f t="shared" ca="1" si="15"/>
        <v xml:space="preserve"> </v>
      </c>
      <c r="J31" s="26" t="str">
        <f t="shared" ca="1" si="15"/>
        <v xml:space="preserve"> </v>
      </c>
      <c r="K31" s="26" t="str">
        <f t="shared" ca="1" si="15"/>
        <v xml:space="preserve"> </v>
      </c>
    </row>
    <row r="32" spans="1:11" x14ac:dyDescent="0.25">
      <c r="A32" s="23" t="str">
        <f t="shared" ca="1" si="13"/>
        <v>MISSISSIPPI</v>
      </c>
      <c r="B32" s="26" t="str">
        <f t="shared" ca="1" si="14"/>
        <v>BLUE</v>
      </c>
      <c r="C32" s="26" t="str">
        <f t="shared" ca="1" si="14"/>
        <v>MISSISSIPPI</v>
      </c>
      <c r="D32" s="26" t="str">
        <f t="shared" ca="1" si="14"/>
        <v>MISSISSIPPI</v>
      </c>
      <c r="E32" s="26" t="str">
        <f t="shared" ca="1" si="14"/>
        <v>MISSISSIPPI</v>
      </c>
      <c r="F32" s="26" t="str">
        <f t="shared" ca="1" si="14"/>
        <v>MISSISSIPPI</v>
      </c>
      <c r="G32" s="26" t="str">
        <f t="shared" ca="1" si="15"/>
        <v xml:space="preserve"> </v>
      </c>
      <c r="H32" s="26" t="str">
        <f t="shared" ca="1" si="15"/>
        <v xml:space="preserve"> </v>
      </c>
      <c r="I32" s="26" t="str">
        <f t="shared" ca="1" si="15"/>
        <v xml:space="preserve"> </v>
      </c>
      <c r="J32" s="26" t="str">
        <f t="shared" ca="1" si="15"/>
        <v xml:space="preserve"> </v>
      </c>
      <c r="K32" s="26" t="str">
        <f t="shared" ca="1" si="15"/>
        <v xml:space="preserve"> </v>
      </c>
    </row>
    <row r="33" spans="1:11" x14ac:dyDescent="0.25">
      <c r="A33" s="23" t="str">
        <f t="shared" ca="1" si="13"/>
        <v>MISSISSIPPI</v>
      </c>
      <c r="B33" s="26" t="str">
        <f t="shared" ca="1" si="14"/>
        <v>BLUE</v>
      </c>
      <c r="C33" s="26" t="str">
        <f t="shared" ca="1" si="14"/>
        <v>MISSISSIPPI</v>
      </c>
      <c r="D33" s="26" t="str">
        <f t="shared" ca="1" si="14"/>
        <v>ANTONIA</v>
      </c>
      <c r="E33" s="26" t="str">
        <f t="shared" ca="1" si="14"/>
        <v>MISSISSIPPI</v>
      </c>
      <c r="F33" s="26" t="str">
        <f t="shared" ca="1" si="14"/>
        <v>MISSISSIPPI</v>
      </c>
      <c r="G33" s="26" t="str">
        <f t="shared" ca="1" si="15"/>
        <v xml:space="preserve"> </v>
      </c>
      <c r="H33" s="26" t="str">
        <f t="shared" ca="1" si="15"/>
        <v xml:space="preserve"> </v>
      </c>
      <c r="I33" s="26" t="str">
        <f t="shared" ca="1" si="15"/>
        <v xml:space="preserve"> </v>
      </c>
      <c r="J33" s="26" t="str">
        <f t="shared" ca="1" si="15"/>
        <v xml:space="preserve"> </v>
      </c>
      <c r="K33" s="26" t="str">
        <f t="shared" ca="1" si="15"/>
        <v xml:space="preserve"> </v>
      </c>
    </row>
    <row r="34" spans="1:11" x14ac:dyDescent="0.25">
      <c r="A34" s="23" t="str">
        <f t="shared" ca="1" si="13"/>
        <v>MISSISSIPPI</v>
      </c>
      <c r="B34" s="26" t="str">
        <f t="shared" ca="1" si="14"/>
        <v>SCOTT</v>
      </c>
      <c r="C34" s="26" t="str">
        <f t="shared" ca="1" si="14"/>
        <v>MISSISSIPPI</v>
      </c>
      <c r="D34" s="26" t="str">
        <f t="shared" ca="1" si="14"/>
        <v>ANTONIA</v>
      </c>
      <c r="E34" s="26" t="str">
        <f t="shared" ca="1" si="14"/>
        <v>BLOOM</v>
      </c>
      <c r="F34" s="26" t="str">
        <f t="shared" ca="1" si="14"/>
        <v>MISSISSIPPI</v>
      </c>
      <c r="G34" s="26" t="str">
        <f t="shared" ca="1" si="15"/>
        <v xml:space="preserve"> </v>
      </c>
      <c r="H34" s="26" t="str">
        <f t="shared" ca="1" si="15"/>
        <v xml:space="preserve"> </v>
      </c>
      <c r="I34" s="26" t="str">
        <f t="shared" ca="1" si="15"/>
        <v xml:space="preserve"> </v>
      </c>
      <c r="J34" s="26" t="str">
        <f t="shared" ca="1" si="15"/>
        <v xml:space="preserve"> </v>
      </c>
      <c r="K34" s="26" t="str">
        <f t="shared" ca="1" si="15"/>
        <v xml:space="preserve"> </v>
      </c>
    </row>
    <row r="35" spans="1:11" x14ac:dyDescent="0.25">
      <c r="A35" s="23" t="str">
        <f t="shared" ca="1" si="13"/>
        <v>MISSISSIPPI</v>
      </c>
      <c r="B35" s="26" t="str">
        <f t="shared" ca="1" si="14"/>
        <v>MISSISSIPPI</v>
      </c>
      <c r="C35" s="26" t="str">
        <f t="shared" ca="1" si="14"/>
        <v>MISSISSIPPI</v>
      </c>
      <c r="D35" s="26" t="str">
        <f t="shared" ca="1" si="14"/>
        <v>MISSISSIPPI</v>
      </c>
      <c r="E35" s="26" t="str">
        <f t="shared" ca="1" si="14"/>
        <v>MISSISSIPPI</v>
      </c>
      <c r="F35" s="26" t="str">
        <f t="shared" ca="1" si="14"/>
        <v>JASON</v>
      </c>
      <c r="G35" s="26" t="str">
        <f t="shared" ca="1" si="15"/>
        <v xml:space="preserve"> </v>
      </c>
      <c r="H35" s="26" t="str">
        <f t="shared" ca="1" si="15"/>
        <v xml:space="preserve"> </v>
      </c>
      <c r="I35" s="26" t="str">
        <f t="shared" ca="1" si="15"/>
        <v xml:space="preserve"> </v>
      </c>
      <c r="J35" s="26" t="str">
        <f t="shared" ca="1" si="15"/>
        <v xml:space="preserve"> </v>
      </c>
      <c r="K35" s="26" t="str">
        <f t="shared" ca="1" si="15"/>
        <v xml:space="preserve"> </v>
      </c>
    </row>
    <row r="36" spans="1:11" x14ac:dyDescent="0.25">
      <c r="A36" s="23" t="str">
        <f t="shared" ca="1" si="13"/>
        <v>MISSISSIPPI</v>
      </c>
      <c r="B36" s="26" t="str">
        <f t="shared" ca="1" si="14"/>
        <v>MISSISSIPPI</v>
      </c>
      <c r="C36" s="26" t="str">
        <f t="shared" ca="1" si="14"/>
        <v>MISSISSIPPI</v>
      </c>
      <c r="D36" s="26" t="str">
        <f t="shared" ca="1" si="14"/>
        <v>MISSISSIPPI</v>
      </c>
      <c r="E36" s="26" t="str">
        <f t="shared" ca="1" si="14"/>
        <v>MISSISSIPPI</v>
      </c>
      <c r="F36" s="26" t="str">
        <f t="shared" ref="F36" ca="1" si="16">IFERROR(INDIRECT("'"&amp;F$5&amp;"'!$M"&amp;ROW(F36)-14)," ")</f>
        <v>MISSISSIPPI</v>
      </c>
      <c r="G36" s="26" t="str">
        <f t="shared" ca="1" si="15"/>
        <v xml:space="preserve"> </v>
      </c>
      <c r="H36" s="26" t="str">
        <f t="shared" ca="1" si="15"/>
        <v xml:space="preserve"> </v>
      </c>
      <c r="I36" s="26" t="str">
        <f t="shared" ca="1" si="15"/>
        <v xml:space="preserve"> </v>
      </c>
      <c r="J36" s="26" t="str">
        <f t="shared" ca="1" si="15"/>
        <v xml:space="preserve"> </v>
      </c>
      <c r="K36" s="26" t="str">
        <f t="shared" ca="1" si="15"/>
        <v xml:space="preserve"> </v>
      </c>
    </row>
    <row r="37" spans="1:11" x14ac:dyDescent="0.25">
      <c r="A37" s="23" t="str">
        <f t="shared" ca="1" si="13"/>
        <v>MISSISSIPPI</v>
      </c>
      <c r="B37" s="26" t="str">
        <f t="shared" ref="B37:H52" ca="1" si="17">IFERROR(INDIRECT("'"&amp;B$5&amp;"'!$M"&amp;ROW(B37)-14)," ")</f>
        <v>MISSISSIPPI</v>
      </c>
      <c r="C37" s="26" t="str">
        <f t="shared" ca="1" si="17"/>
        <v>MISSISSIPPI</v>
      </c>
      <c r="D37" s="26" t="str">
        <f t="shared" ca="1" si="17"/>
        <v>MISSISSIPPI</v>
      </c>
      <c r="E37" s="26" t="str">
        <f t="shared" ca="1" si="17"/>
        <v>MISSISSIPPI</v>
      </c>
      <c r="F37" s="26" t="str">
        <f t="shared" ca="1" si="17"/>
        <v>MISSISSIPPI</v>
      </c>
      <c r="G37" s="26" t="str">
        <f t="shared" ca="1" si="17"/>
        <v xml:space="preserve"> </v>
      </c>
      <c r="H37" s="26" t="str">
        <f t="shared" ca="1" si="17"/>
        <v xml:space="preserve"> </v>
      </c>
      <c r="I37" s="26" t="str">
        <f t="shared" ca="1" si="15"/>
        <v xml:space="preserve"> </v>
      </c>
      <c r="J37" s="26" t="str">
        <f t="shared" ca="1" si="15"/>
        <v xml:space="preserve"> </v>
      </c>
      <c r="K37" s="26" t="str">
        <f t="shared" ca="1" si="15"/>
        <v xml:space="preserve"> </v>
      </c>
    </row>
    <row r="38" spans="1:11" x14ac:dyDescent="0.25">
      <c r="A38" s="23" t="str">
        <f t="shared" ca="1" si="13"/>
        <v>MISSISSIPPI</v>
      </c>
      <c r="B38" s="26" t="str">
        <f t="shared" ca="1" si="17"/>
        <v>MISSISSIPPI</v>
      </c>
      <c r="C38" s="26" t="str">
        <f t="shared" ca="1" si="17"/>
        <v>MISSISSIPPI</v>
      </c>
      <c r="D38" s="26" t="str">
        <f t="shared" ca="1" si="17"/>
        <v>MISSISSIPPI</v>
      </c>
      <c r="E38" s="26" t="str">
        <f t="shared" ca="1" si="17"/>
        <v>MISSISSIPPI</v>
      </c>
      <c r="F38" s="26" t="str">
        <f t="shared" ca="1" si="17"/>
        <v>MISSISSIPPI</v>
      </c>
      <c r="G38" s="26" t="str">
        <f t="shared" ca="1" si="17"/>
        <v xml:space="preserve"> </v>
      </c>
      <c r="H38" s="26" t="str">
        <f t="shared" ca="1" si="17"/>
        <v xml:space="preserve"> </v>
      </c>
      <c r="I38" s="26" t="str">
        <f t="shared" ref="I38:K101" ca="1" si="18">IFERROR(INDIRECT("'"&amp;I$5&amp;"'!$M"&amp;ROW(I38)-14)," ")</f>
        <v xml:space="preserve"> </v>
      </c>
      <c r="J38" s="26" t="str">
        <f t="shared" ca="1" si="18"/>
        <v xml:space="preserve"> </v>
      </c>
      <c r="K38" s="26" t="str">
        <f t="shared" ca="1" si="18"/>
        <v xml:space="preserve"> </v>
      </c>
    </row>
    <row r="39" spans="1:11" ht="15.75" thickBot="1" x14ac:dyDescent="0.3">
      <c r="A39" s="24" t="str">
        <f t="shared" ca="1" si="13"/>
        <v>MISSISSIPPI</v>
      </c>
      <c r="B39" s="27" t="str">
        <f t="shared" ca="1" si="17"/>
        <v>MISSISSIPPI</v>
      </c>
      <c r="C39" s="27" t="str">
        <f t="shared" ca="1" si="17"/>
        <v>MISSISSIPPI</v>
      </c>
      <c r="D39" s="27" t="str">
        <f t="shared" ca="1" si="17"/>
        <v>MISSISSIPPI</v>
      </c>
      <c r="E39" s="27" t="str">
        <f t="shared" ca="1" si="17"/>
        <v>MISSISSIPPI</v>
      </c>
      <c r="F39" s="27" t="str">
        <f t="shared" ca="1" si="17"/>
        <v>MISSISSIPPI</v>
      </c>
      <c r="G39" s="27" t="str">
        <f t="shared" ca="1" si="17"/>
        <v xml:space="preserve"> </v>
      </c>
      <c r="H39" s="27" t="str">
        <f t="shared" ca="1" si="17"/>
        <v xml:space="preserve"> </v>
      </c>
      <c r="I39" s="27" t="str">
        <f t="shared" ca="1" si="18"/>
        <v xml:space="preserve"> </v>
      </c>
      <c r="J39" s="27" t="str">
        <f t="shared" ca="1" si="18"/>
        <v xml:space="preserve"> </v>
      </c>
      <c r="K39" s="27" t="str">
        <f t="shared" ca="1" si="18"/>
        <v xml:space="preserve"> </v>
      </c>
    </row>
    <row r="40" spans="1:11" x14ac:dyDescent="0.25">
      <c r="A40" s="22" t="str">
        <f t="shared" ca="1" si="13"/>
        <v>BLUE</v>
      </c>
      <c r="B40" s="25" t="str">
        <f t="shared" ca="1" si="17"/>
        <v>SCOTT</v>
      </c>
      <c r="C40" s="25" t="str">
        <f t="shared" ca="1" si="17"/>
        <v>ANTONIA</v>
      </c>
      <c r="D40" s="25" t="str">
        <f t="shared" ca="1" si="17"/>
        <v>BLOOM</v>
      </c>
      <c r="E40" s="25" t="str">
        <f t="shared" ca="1" si="17"/>
        <v>BLUE</v>
      </c>
      <c r="F40" s="25" t="str">
        <f t="shared" ca="1" si="17"/>
        <v>BLUE</v>
      </c>
      <c r="G40" s="25" t="str">
        <f t="shared" ca="1" si="17"/>
        <v xml:space="preserve"> </v>
      </c>
      <c r="H40" s="25" t="str">
        <f t="shared" ca="1" si="17"/>
        <v xml:space="preserve"> </v>
      </c>
      <c r="I40" s="25" t="str">
        <f t="shared" ca="1" si="18"/>
        <v xml:space="preserve"> </v>
      </c>
      <c r="J40" s="25" t="str">
        <f t="shared" ca="1" si="18"/>
        <v xml:space="preserve"> </v>
      </c>
      <c r="K40" s="25" t="str">
        <f t="shared" ca="1" si="18"/>
        <v xml:space="preserve"> </v>
      </c>
    </row>
    <row r="41" spans="1:11" x14ac:dyDescent="0.25">
      <c r="A41" s="23" t="str">
        <f t="shared" ca="1" si="13"/>
        <v>BLUE</v>
      </c>
      <c r="B41" s="26" t="str">
        <f t="shared" ca="1" si="17"/>
        <v>BLOOM</v>
      </c>
      <c r="C41" s="26" t="str">
        <f t="shared" ca="1" si="17"/>
        <v>ANTONIA</v>
      </c>
      <c r="D41" s="26" t="str">
        <f t="shared" ca="1" si="17"/>
        <v>BANANAS</v>
      </c>
      <c r="E41" s="26" t="str">
        <f t="shared" ca="1" si="17"/>
        <v>BLUE</v>
      </c>
      <c r="F41" s="26" t="str">
        <f t="shared" ca="1" si="17"/>
        <v>BLUE</v>
      </c>
      <c r="G41" s="26" t="str">
        <f t="shared" ca="1" si="17"/>
        <v xml:space="preserve"> </v>
      </c>
      <c r="H41" s="26" t="str">
        <f t="shared" ca="1" si="17"/>
        <v xml:space="preserve"> </v>
      </c>
      <c r="I41" s="26" t="str">
        <f t="shared" ca="1" si="18"/>
        <v xml:space="preserve"> </v>
      </c>
      <c r="J41" s="26" t="str">
        <f t="shared" ca="1" si="18"/>
        <v xml:space="preserve"> </v>
      </c>
      <c r="K41" s="26" t="str">
        <f t="shared" ca="1" si="18"/>
        <v xml:space="preserve"> </v>
      </c>
    </row>
    <row r="42" spans="1:11" x14ac:dyDescent="0.25">
      <c r="A42" s="23" t="str">
        <f t="shared" ca="1" si="13"/>
        <v>BLUE</v>
      </c>
      <c r="B42" s="26" t="str">
        <f t="shared" ca="1" si="17"/>
        <v>BLOOM</v>
      </c>
      <c r="C42" s="26" t="str">
        <f t="shared" ca="1" si="17"/>
        <v>BLOOM</v>
      </c>
      <c r="D42" s="26" t="str">
        <f t="shared" ca="1" si="17"/>
        <v>ANTONIA</v>
      </c>
      <c r="E42" s="26" t="str">
        <f t="shared" ca="1" si="17"/>
        <v>BLOOM</v>
      </c>
      <c r="F42" s="26" t="str">
        <f t="shared" ca="1" si="17"/>
        <v>BLOOM</v>
      </c>
      <c r="G42" s="26" t="str">
        <f t="shared" ca="1" si="17"/>
        <v xml:space="preserve"> </v>
      </c>
      <c r="H42" s="26" t="str">
        <f t="shared" ca="1" si="17"/>
        <v xml:space="preserve"> </v>
      </c>
      <c r="I42" s="26" t="str">
        <f t="shared" ca="1" si="18"/>
        <v xml:space="preserve"> </v>
      </c>
      <c r="J42" s="26" t="str">
        <f t="shared" ca="1" si="18"/>
        <v xml:space="preserve"> </v>
      </c>
      <c r="K42" s="26" t="str">
        <f t="shared" ca="1" si="18"/>
        <v xml:space="preserve"> </v>
      </c>
    </row>
    <row r="43" spans="1:11" x14ac:dyDescent="0.25">
      <c r="A43" s="23" t="str">
        <f t="shared" ca="1" si="13"/>
        <v>BLUE</v>
      </c>
      <c r="B43" s="26" t="str">
        <f t="shared" ca="1" si="17"/>
        <v>SCOTT</v>
      </c>
      <c r="C43" s="26" t="str">
        <f t="shared" ca="1" si="17"/>
        <v>BLOOM</v>
      </c>
      <c r="D43" s="26" t="str">
        <f t="shared" ca="1" si="17"/>
        <v>ANTONIA</v>
      </c>
      <c r="E43" s="26" t="str">
        <f t="shared" ca="1" si="17"/>
        <v>BLOOM</v>
      </c>
      <c r="F43" s="26" t="str">
        <f t="shared" ca="1" si="17"/>
        <v>BLOOM</v>
      </c>
      <c r="G43" s="26" t="str">
        <f t="shared" ca="1" si="17"/>
        <v xml:space="preserve"> </v>
      </c>
      <c r="H43" s="26" t="str">
        <f t="shared" ca="1" si="17"/>
        <v xml:space="preserve"> </v>
      </c>
      <c r="I43" s="26" t="str">
        <f t="shared" ca="1" si="18"/>
        <v xml:space="preserve"> </v>
      </c>
      <c r="J43" s="26" t="str">
        <f t="shared" ca="1" si="18"/>
        <v xml:space="preserve"> </v>
      </c>
      <c r="K43" s="26" t="str">
        <f t="shared" ca="1" si="18"/>
        <v xml:space="preserve"> </v>
      </c>
    </row>
    <row r="44" spans="1:11" x14ac:dyDescent="0.25">
      <c r="A44" s="23" t="str">
        <f t="shared" ca="1" si="13"/>
        <v>BLUE</v>
      </c>
      <c r="B44" s="26" t="str">
        <f t="shared" ca="1" si="17"/>
        <v>BLOOM</v>
      </c>
      <c r="C44" s="26" t="str">
        <f t="shared" ca="1" si="17"/>
        <v>BLOOM</v>
      </c>
      <c r="D44" s="26" t="str">
        <f t="shared" ca="1" si="17"/>
        <v>BLOOM</v>
      </c>
      <c r="E44" s="26" t="str">
        <f t="shared" ca="1" si="17"/>
        <v>BLOOM</v>
      </c>
      <c r="F44" s="26" t="str">
        <f t="shared" ca="1" si="17"/>
        <v>BLOOM</v>
      </c>
      <c r="G44" s="26" t="str">
        <f t="shared" ca="1" si="17"/>
        <v xml:space="preserve"> </v>
      </c>
      <c r="H44" s="26" t="str">
        <f t="shared" ca="1" si="17"/>
        <v xml:space="preserve"> </v>
      </c>
      <c r="I44" s="26" t="str">
        <f t="shared" ca="1" si="18"/>
        <v xml:space="preserve"> </v>
      </c>
      <c r="J44" s="26" t="str">
        <f t="shared" ca="1" si="18"/>
        <v xml:space="preserve"> </v>
      </c>
      <c r="K44" s="26" t="str">
        <f t="shared" ca="1" si="18"/>
        <v xml:space="preserve"> </v>
      </c>
    </row>
    <row r="45" spans="1:11" x14ac:dyDescent="0.25">
      <c r="A45" s="23" t="str">
        <f t="shared" ca="1" si="13"/>
        <v>BLUE</v>
      </c>
      <c r="B45" s="26" t="str">
        <f t="shared" ca="1" si="17"/>
        <v>SCOTT</v>
      </c>
      <c r="C45" s="26" t="str">
        <f t="shared" ca="1" si="17"/>
        <v>BLOOM</v>
      </c>
      <c r="D45" s="26" t="str">
        <f t="shared" ca="1" si="17"/>
        <v>BLOOM</v>
      </c>
      <c r="E45" s="26" t="str">
        <f t="shared" ca="1" si="17"/>
        <v>BLOOM</v>
      </c>
      <c r="F45" s="26" t="str">
        <f t="shared" ca="1" si="17"/>
        <v>BLOOM</v>
      </c>
      <c r="G45" s="26" t="str">
        <f t="shared" ca="1" si="17"/>
        <v xml:space="preserve"> </v>
      </c>
      <c r="H45" s="26" t="str">
        <f t="shared" ca="1" si="17"/>
        <v xml:space="preserve"> </v>
      </c>
      <c r="I45" s="26" t="str">
        <f t="shared" ca="1" si="18"/>
        <v xml:space="preserve"> </v>
      </c>
      <c r="J45" s="26" t="str">
        <f t="shared" ca="1" si="18"/>
        <v xml:space="preserve"> </v>
      </c>
      <c r="K45" s="26" t="str">
        <f t="shared" ca="1" si="18"/>
        <v xml:space="preserve"> </v>
      </c>
    </row>
    <row r="46" spans="1:11" x14ac:dyDescent="0.25">
      <c r="A46" s="23" t="str">
        <f t="shared" ca="1" si="13"/>
        <v>BLUE</v>
      </c>
      <c r="B46" s="26" t="str">
        <f t="shared" ca="1" si="17"/>
        <v>BLOOM</v>
      </c>
      <c r="C46" s="26" t="str">
        <f t="shared" ca="1" si="17"/>
        <v>BLOOM</v>
      </c>
      <c r="D46" s="26" t="str">
        <f t="shared" ca="1" si="17"/>
        <v>BLUE</v>
      </c>
      <c r="E46" s="26" t="str">
        <f t="shared" ca="1" si="17"/>
        <v>BLOOM</v>
      </c>
      <c r="F46" s="26" t="str">
        <f t="shared" ca="1" si="17"/>
        <v>BLOOM</v>
      </c>
      <c r="G46" s="26" t="str">
        <f t="shared" ca="1" si="17"/>
        <v xml:space="preserve"> </v>
      </c>
      <c r="H46" s="26" t="str">
        <f t="shared" ca="1" si="17"/>
        <v xml:space="preserve"> </v>
      </c>
      <c r="I46" s="26" t="str">
        <f t="shared" ca="1" si="18"/>
        <v xml:space="preserve"> </v>
      </c>
      <c r="J46" s="26" t="str">
        <f t="shared" ca="1" si="18"/>
        <v xml:space="preserve"> </v>
      </c>
      <c r="K46" s="26" t="str">
        <f t="shared" ca="1" si="18"/>
        <v xml:space="preserve"> </v>
      </c>
    </row>
    <row r="47" spans="1:11" x14ac:dyDescent="0.25">
      <c r="A47" s="23" t="str">
        <f t="shared" ca="1" si="13"/>
        <v>BLUE</v>
      </c>
      <c r="B47" s="26" t="str">
        <f t="shared" ca="1" si="17"/>
        <v>BLOOM</v>
      </c>
      <c r="C47" s="26" t="str">
        <f t="shared" ca="1" si="17"/>
        <v>BLOOM</v>
      </c>
      <c r="D47" s="26" t="str">
        <f t="shared" ca="1" si="17"/>
        <v>BLOOM</v>
      </c>
      <c r="E47" s="26" t="str">
        <f t="shared" ca="1" si="17"/>
        <v>BLOOM</v>
      </c>
      <c r="F47" s="26" t="str">
        <f t="shared" ca="1" si="17"/>
        <v>BLOOM</v>
      </c>
      <c r="G47" s="26" t="str">
        <f t="shared" ca="1" si="17"/>
        <v xml:space="preserve"> </v>
      </c>
      <c r="H47" s="26" t="str">
        <f t="shared" ca="1" si="17"/>
        <v xml:space="preserve"> </v>
      </c>
      <c r="I47" s="26" t="str">
        <f t="shared" ca="1" si="18"/>
        <v xml:space="preserve"> </v>
      </c>
      <c r="J47" s="26" t="str">
        <f t="shared" ca="1" si="18"/>
        <v xml:space="preserve"> </v>
      </c>
      <c r="K47" s="26" t="str">
        <f t="shared" ca="1" si="18"/>
        <v xml:space="preserve"> </v>
      </c>
    </row>
    <row r="48" spans="1:11" x14ac:dyDescent="0.25">
      <c r="A48" s="23" t="str">
        <f t="shared" ca="1" si="13"/>
        <v>BLUE</v>
      </c>
      <c r="B48" s="26" t="str">
        <f t="shared" ca="1" si="17"/>
        <v>BLOOM</v>
      </c>
      <c r="C48" s="26" t="str">
        <f t="shared" ca="1" si="17"/>
        <v>BLOOM</v>
      </c>
      <c r="D48" s="26" t="str">
        <f t="shared" ca="1" si="17"/>
        <v>BLOOM</v>
      </c>
      <c r="E48" s="26" t="str">
        <f t="shared" ca="1" si="17"/>
        <v>BLOOM</v>
      </c>
      <c r="F48" s="26" t="str">
        <f t="shared" ca="1" si="17"/>
        <v>BLOOM</v>
      </c>
      <c r="G48" s="26" t="str">
        <f t="shared" ca="1" si="17"/>
        <v xml:space="preserve"> </v>
      </c>
      <c r="H48" s="26" t="str">
        <f t="shared" ca="1" si="17"/>
        <v xml:space="preserve"> </v>
      </c>
      <c r="I48" s="26" t="str">
        <f t="shared" ca="1" si="18"/>
        <v xml:space="preserve"> </v>
      </c>
      <c r="J48" s="26" t="str">
        <f t="shared" ca="1" si="18"/>
        <v xml:space="preserve"> </v>
      </c>
      <c r="K48" s="26" t="str">
        <f t="shared" ca="1" si="18"/>
        <v xml:space="preserve"> </v>
      </c>
    </row>
    <row r="49" spans="1:11" ht="15.75" thickBot="1" x14ac:dyDescent="0.3">
      <c r="A49" s="24" t="str">
        <f t="shared" ca="1" si="13"/>
        <v>BLUE</v>
      </c>
      <c r="B49" s="27" t="str">
        <f t="shared" ca="1" si="17"/>
        <v>BLOOM</v>
      </c>
      <c r="C49" s="27" t="str">
        <f t="shared" ca="1" si="17"/>
        <v>BLOOM</v>
      </c>
      <c r="D49" s="27" t="str">
        <f t="shared" ca="1" si="17"/>
        <v>ANTONIA</v>
      </c>
      <c r="E49" s="27" t="str">
        <f t="shared" ca="1" si="17"/>
        <v>BLOOM</v>
      </c>
      <c r="F49" s="27" t="str">
        <f t="shared" ca="1" si="17"/>
        <v>BLOOM</v>
      </c>
      <c r="G49" s="27" t="str">
        <f t="shared" ca="1" si="17"/>
        <v xml:space="preserve"> </v>
      </c>
      <c r="H49" s="27" t="str">
        <f t="shared" ca="1" si="17"/>
        <v xml:space="preserve"> </v>
      </c>
      <c r="I49" s="27" t="str">
        <f t="shared" ca="1" si="18"/>
        <v xml:space="preserve"> </v>
      </c>
      <c r="J49" s="27" t="str">
        <f t="shared" ca="1" si="18"/>
        <v xml:space="preserve"> </v>
      </c>
      <c r="K49" s="27" t="str">
        <f t="shared" ca="1" si="18"/>
        <v xml:space="preserve"> </v>
      </c>
    </row>
    <row r="50" spans="1:11" x14ac:dyDescent="0.25">
      <c r="A50" s="22" t="str">
        <f t="shared" ca="1" si="13"/>
        <v>BLOOM</v>
      </c>
      <c r="B50" s="25" t="str">
        <f t="shared" ca="1" si="17"/>
        <v>SCOTT</v>
      </c>
      <c r="C50" s="25" t="str">
        <f t="shared" ca="1" si="17"/>
        <v>ANTONIA</v>
      </c>
      <c r="D50" s="25" t="str">
        <f t="shared" ca="1" si="17"/>
        <v>BLUE</v>
      </c>
      <c r="E50" s="25" t="str">
        <f t="shared" ca="1" si="17"/>
        <v>BLOOM</v>
      </c>
      <c r="F50" s="25" t="str">
        <f t="shared" ca="1" si="17"/>
        <v>BLOOM</v>
      </c>
      <c r="G50" s="25" t="str">
        <f t="shared" ca="1" si="17"/>
        <v xml:space="preserve"> </v>
      </c>
      <c r="H50" s="25" t="str">
        <f t="shared" ca="1" si="17"/>
        <v xml:space="preserve"> </v>
      </c>
      <c r="I50" s="25" t="str">
        <f t="shared" ca="1" si="18"/>
        <v xml:space="preserve"> </v>
      </c>
      <c r="J50" s="25" t="str">
        <f t="shared" ca="1" si="18"/>
        <v xml:space="preserve"> </v>
      </c>
      <c r="K50" s="25" t="str">
        <f t="shared" ca="1" si="18"/>
        <v xml:space="preserve"> </v>
      </c>
    </row>
    <row r="51" spans="1:11" x14ac:dyDescent="0.25">
      <c r="A51" s="23" t="str">
        <f t="shared" ca="1" si="13"/>
        <v>BLOOM</v>
      </c>
      <c r="B51" s="26" t="str">
        <f t="shared" ca="1" si="17"/>
        <v>BLOOM</v>
      </c>
      <c r="C51" s="26" t="str">
        <f t="shared" ca="1" si="17"/>
        <v>ANTONIA</v>
      </c>
      <c r="D51" s="26" t="str">
        <f t="shared" ca="1" si="17"/>
        <v>BLUE</v>
      </c>
      <c r="E51" s="26" t="str">
        <f t="shared" ca="1" si="17"/>
        <v>BLUE</v>
      </c>
      <c r="F51" s="26" t="str">
        <f t="shared" ca="1" si="17"/>
        <v>BLOOM</v>
      </c>
      <c r="G51" s="26" t="str">
        <f t="shared" ca="1" si="17"/>
        <v xml:space="preserve"> </v>
      </c>
      <c r="H51" s="26" t="str">
        <f t="shared" ca="1" si="17"/>
        <v xml:space="preserve"> </v>
      </c>
      <c r="I51" s="26" t="str">
        <f t="shared" ca="1" si="18"/>
        <v xml:space="preserve"> </v>
      </c>
      <c r="J51" s="26" t="str">
        <f t="shared" ca="1" si="18"/>
        <v xml:space="preserve"> </v>
      </c>
      <c r="K51" s="26" t="str">
        <f t="shared" ca="1" si="18"/>
        <v xml:space="preserve"> </v>
      </c>
    </row>
    <row r="52" spans="1:11" x14ac:dyDescent="0.25">
      <c r="A52" s="23" t="str">
        <f t="shared" ca="1" si="13"/>
        <v>BLOOM</v>
      </c>
      <c r="B52" s="26" t="str">
        <f t="shared" ca="1" si="17"/>
        <v>BLUE</v>
      </c>
      <c r="C52" s="26" t="str">
        <f t="shared" ca="1" si="17"/>
        <v>BLOOM</v>
      </c>
      <c r="D52" s="26" t="str">
        <f t="shared" ca="1" si="17"/>
        <v>BLOOM</v>
      </c>
      <c r="E52" s="26" t="str">
        <f t="shared" ca="1" si="17"/>
        <v>BLOOM</v>
      </c>
      <c r="F52" s="26" t="str">
        <f t="shared" ca="1" si="17"/>
        <v>BLUE</v>
      </c>
      <c r="G52" s="26" t="str">
        <f t="shared" ca="1" si="17"/>
        <v xml:space="preserve"> </v>
      </c>
      <c r="H52" s="26" t="str">
        <f t="shared" ca="1" si="17"/>
        <v xml:space="preserve"> </v>
      </c>
      <c r="I52" s="26" t="str">
        <f t="shared" ca="1" si="18"/>
        <v xml:space="preserve"> </v>
      </c>
      <c r="J52" s="26" t="str">
        <f t="shared" ca="1" si="18"/>
        <v xml:space="preserve"> </v>
      </c>
      <c r="K52" s="26" t="str">
        <f t="shared" ca="1" si="18"/>
        <v xml:space="preserve"> </v>
      </c>
    </row>
    <row r="53" spans="1:11" x14ac:dyDescent="0.25">
      <c r="A53" s="23" t="str">
        <f t="shared" ca="1" si="13"/>
        <v>BLOOM</v>
      </c>
      <c r="B53" s="26" t="str">
        <f t="shared" ref="B53:H68" ca="1" si="19">IFERROR(INDIRECT("'"&amp;B$5&amp;"'!$M"&amp;ROW(B53)-14)," ")</f>
        <v>SCOTT</v>
      </c>
      <c r="C53" s="26" t="str">
        <f t="shared" ca="1" si="19"/>
        <v>BLOOM</v>
      </c>
      <c r="D53" s="26" t="str">
        <f t="shared" ca="1" si="19"/>
        <v>SCOTT</v>
      </c>
      <c r="E53" s="26" t="str">
        <f t="shared" ca="1" si="19"/>
        <v>BLOOM</v>
      </c>
      <c r="F53" s="26" t="str">
        <f t="shared" ca="1" si="19"/>
        <v>BLOOM</v>
      </c>
      <c r="G53" s="26" t="str">
        <f t="shared" ca="1" si="19"/>
        <v xml:space="preserve"> </v>
      </c>
      <c r="H53" s="26" t="str">
        <f t="shared" ca="1" si="19"/>
        <v xml:space="preserve"> </v>
      </c>
      <c r="I53" s="26" t="str">
        <f t="shared" ca="1" si="18"/>
        <v xml:space="preserve"> </v>
      </c>
      <c r="J53" s="26" t="str">
        <f t="shared" ca="1" si="18"/>
        <v xml:space="preserve"> </v>
      </c>
      <c r="K53" s="26" t="str">
        <f t="shared" ca="1" si="18"/>
        <v xml:space="preserve"> </v>
      </c>
    </row>
    <row r="54" spans="1:11" x14ac:dyDescent="0.25">
      <c r="A54" s="23" t="str">
        <f t="shared" ca="1" si="13"/>
        <v>BLOOM</v>
      </c>
      <c r="B54" s="26" t="str">
        <f t="shared" ca="1" si="19"/>
        <v>SCOTT</v>
      </c>
      <c r="C54" s="26" t="str">
        <f t="shared" ca="1" si="19"/>
        <v>ANTONIA</v>
      </c>
      <c r="D54" s="26" t="str">
        <f t="shared" ca="1" si="19"/>
        <v>ANTONIA</v>
      </c>
      <c r="E54" s="26" t="str">
        <f t="shared" ca="1" si="19"/>
        <v>ANTONIA</v>
      </c>
      <c r="F54" s="26" t="str">
        <f t="shared" ca="1" si="19"/>
        <v>BLUE</v>
      </c>
      <c r="G54" s="26" t="str">
        <f t="shared" ca="1" si="19"/>
        <v xml:space="preserve"> </v>
      </c>
      <c r="H54" s="26" t="str">
        <f t="shared" ca="1" si="19"/>
        <v xml:space="preserve"> </v>
      </c>
      <c r="I54" s="26" t="str">
        <f t="shared" ca="1" si="18"/>
        <v xml:space="preserve"> </v>
      </c>
      <c r="J54" s="26" t="str">
        <f t="shared" ca="1" si="18"/>
        <v xml:space="preserve"> </v>
      </c>
      <c r="K54" s="26" t="str">
        <f t="shared" ca="1" si="18"/>
        <v xml:space="preserve"> </v>
      </c>
    </row>
    <row r="55" spans="1:11" x14ac:dyDescent="0.25">
      <c r="A55" s="23" t="str">
        <f t="shared" ca="1" si="13"/>
        <v>BLOOM</v>
      </c>
      <c r="B55" s="26" t="str">
        <f t="shared" ca="1" si="19"/>
        <v>BLOOM</v>
      </c>
      <c r="C55" s="26" t="str">
        <f t="shared" ca="1" si="19"/>
        <v>BLOOM</v>
      </c>
      <c r="D55" s="26" t="str">
        <f t="shared" ca="1" si="19"/>
        <v>ANTONIA</v>
      </c>
      <c r="E55" s="26" t="str">
        <f t="shared" ca="1" si="19"/>
        <v>BLOOM</v>
      </c>
      <c r="F55" s="26" t="str">
        <f t="shared" ca="1" si="19"/>
        <v>BLOOM</v>
      </c>
      <c r="G55" s="26" t="str">
        <f t="shared" ca="1" si="19"/>
        <v xml:space="preserve"> </v>
      </c>
      <c r="H55" s="26" t="str">
        <f t="shared" ca="1" si="19"/>
        <v xml:space="preserve"> </v>
      </c>
      <c r="I55" s="26" t="str">
        <f t="shared" ca="1" si="18"/>
        <v xml:space="preserve"> </v>
      </c>
      <c r="J55" s="26" t="str">
        <f t="shared" ca="1" si="18"/>
        <v xml:space="preserve"> </v>
      </c>
      <c r="K55" s="26" t="str">
        <f t="shared" ca="1" si="18"/>
        <v xml:space="preserve"> </v>
      </c>
    </row>
    <row r="56" spans="1:11" x14ac:dyDescent="0.25">
      <c r="A56" s="23" t="str">
        <f t="shared" ca="1" si="13"/>
        <v>BLOOM</v>
      </c>
      <c r="B56" s="26" t="str">
        <f t="shared" ca="1" si="19"/>
        <v>SCOTT</v>
      </c>
      <c r="C56" s="26" t="str">
        <f t="shared" ca="1" si="19"/>
        <v>BLOOM</v>
      </c>
      <c r="D56" s="26" t="str">
        <f t="shared" ca="1" si="19"/>
        <v>ANTONIA</v>
      </c>
      <c r="E56" s="26" t="str">
        <f t="shared" ca="1" si="19"/>
        <v>BLOOM</v>
      </c>
      <c r="F56" s="26" t="str">
        <f t="shared" ca="1" si="19"/>
        <v>BLOOM</v>
      </c>
      <c r="G56" s="26" t="str">
        <f t="shared" ca="1" si="19"/>
        <v xml:space="preserve"> </v>
      </c>
      <c r="H56" s="26" t="str">
        <f t="shared" ca="1" si="19"/>
        <v xml:space="preserve"> </v>
      </c>
      <c r="I56" s="26" t="str">
        <f t="shared" ca="1" si="18"/>
        <v xml:space="preserve"> </v>
      </c>
      <c r="J56" s="26" t="str">
        <f t="shared" ca="1" si="18"/>
        <v xml:space="preserve"> </v>
      </c>
      <c r="K56" s="26" t="str">
        <f t="shared" ca="1" si="18"/>
        <v xml:space="preserve"> </v>
      </c>
    </row>
    <row r="57" spans="1:11" x14ac:dyDescent="0.25">
      <c r="A57" s="23" t="str">
        <f t="shared" ca="1" si="13"/>
        <v>BLOOM</v>
      </c>
      <c r="B57" s="26" t="str">
        <f t="shared" ca="1" si="19"/>
        <v>SCOTT</v>
      </c>
      <c r="C57" s="26" t="str">
        <f t="shared" ca="1" si="19"/>
        <v>BLOOM</v>
      </c>
      <c r="D57" s="26" t="str">
        <f t="shared" ca="1" si="19"/>
        <v>ANTONIA</v>
      </c>
      <c r="E57" s="26" t="str">
        <f t="shared" ca="1" si="19"/>
        <v>BLOOM</v>
      </c>
      <c r="F57" s="26" t="str">
        <f t="shared" ca="1" si="19"/>
        <v>BLOOM</v>
      </c>
      <c r="G57" s="26" t="str">
        <f t="shared" ca="1" si="19"/>
        <v xml:space="preserve"> </v>
      </c>
      <c r="H57" s="26" t="str">
        <f t="shared" ca="1" si="19"/>
        <v xml:space="preserve"> </v>
      </c>
      <c r="I57" s="26" t="str">
        <f t="shared" ca="1" si="18"/>
        <v xml:space="preserve"> </v>
      </c>
      <c r="J57" s="26" t="str">
        <f t="shared" ca="1" si="18"/>
        <v xml:space="preserve"> </v>
      </c>
      <c r="K57" s="26" t="str">
        <f t="shared" ca="1" si="18"/>
        <v xml:space="preserve"> </v>
      </c>
    </row>
    <row r="58" spans="1:11" x14ac:dyDescent="0.25">
      <c r="A58" s="23" t="str">
        <f t="shared" ca="1" si="13"/>
        <v>BLOOM</v>
      </c>
      <c r="B58" s="26" t="str">
        <f t="shared" ca="1" si="19"/>
        <v>BLOOM</v>
      </c>
      <c r="C58" s="26" t="str">
        <f t="shared" ca="1" si="19"/>
        <v>BLOOM</v>
      </c>
      <c r="D58" s="26" t="str">
        <f t="shared" ca="1" si="19"/>
        <v>ANTONIA</v>
      </c>
      <c r="E58" s="26" t="str">
        <f t="shared" ca="1" si="19"/>
        <v>BLOOM</v>
      </c>
      <c r="F58" s="26" t="str">
        <f t="shared" ca="1" si="19"/>
        <v>BLOOM</v>
      </c>
      <c r="G58" s="26" t="str">
        <f t="shared" ca="1" si="19"/>
        <v xml:space="preserve"> </v>
      </c>
      <c r="H58" s="26" t="str">
        <f t="shared" ca="1" si="19"/>
        <v xml:space="preserve"> </v>
      </c>
      <c r="I58" s="26" t="str">
        <f t="shared" ca="1" si="18"/>
        <v xml:space="preserve"> </v>
      </c>
      <c r="J58" s="26" t="str">
        <f t="shared" ca="1" si="18"/>
        <v xml:space="preserve"> </v>
      </c>
      <c r="K58" s="26" t="str">
        <f t="shared" ca="1" si="18"/>
        <v xml:space="preserve"> </v>
      </c>
    </row>
    <row r="59" spans="1:11" ht="15.75" thickBot="1" x14ac:dyDescent="0.3">
      <c r="A59" s="24" t="str">
        <f t="shared" ca="1" si="13"/>
        <v>BLOOM</v>
      </c>
      <c r="B59" s="27" t="str">
        <f t="shared" ca="1" si="19"/>
        <v>SCOTT</v>
      </c>
      <c r="C59" s="27" t="str">
        <f t="shared" ca="1" si="19"/>
        <v>BLOOM</v>
      </c>
      <c r="D59" s="27" t="str">
        <f t="shared" ca="1" si="19"/>
        <v>BLOOM</v>
      </c>
      <c r="E59" s="27" t="str">
        <f t="shared" ca="1" si="19"/>
        <v>BLOOM</v>
      </c>
      <c r="F59" s="27" t="str">
        <f t="shared" ca="1" si="19"/>
        <v>BLUE</v>
      </c>
      <c r="G59" s="27" t="str">
        <f t="shared" ca="1" si="19"/>
        <v xml:space="preserve"> </v>
      </c>
      <c r="H59" s="27" t="str">
        <f t="shared" ca="1" si="19"/>
        <v xml:space="preserve"> </v>
      </c>
      <c r="I59" s="27" t="str">
        <f t="shared" ca="1" si="18"/>
        <v xml:space="preserve"> </v>
      </c>
      <c r="J59" s="27" t="str">
        <f t="shared" ca="1" si="18"/>
        <v xml:space="preserve"> </v>
      </c>
      <c r="K59" s="27" t="str">
        <f t="shared" ca="1" si="18"/>
        <v xml:space="preserve"> </v>
      </c>
    </row>
    <row r="60" spans="1:11" x14ac:dyDescent="0.25">
      <c r="A60" s="22" t="b">
        <f t="shared" ca="1" si="13"/>
        <v>1</v>
      </c>
      <c r="B60" s="25" t="str">
        <f t="shared" ca="1" si="19"/>
        <v>ANTONIA</v>
      </c>
      <c r="C60" s="25" t="b">
        <f t="shared" ca="1" si="19"/>
        <v>1</v>
      </c>
      <c r="D60" s="25" t="str">
        <f t="shared" ca="1" si="19"/>
        <v>ANTONIA</v>
      </c>
      <c r="E60" s="25" t="b">
        <f t="shared" ca="1" si="19"/>
        <v>1</v>
      </c>
      <c r="F60" s="25" t="b">
        <f t="shared" ca="1" si="19"/>
        <v>1</v>
      </c>
      <c r="G60" s="25" t="str">
        <f t="shared" ca="1" si="19"/>
        <v xml:space="preserve"> </v>
      </c>
      <c r="H60" s="25" t="str">
        <f t="shared" ca="1" si="19"/>
        <v xml:space="preserve"> </v>
      </c>
      <c r="I60" s="25" t="str">
        <f t="shared" ca="1" si="18"/>
        <v xml:space="preserve"> </v>
      </c>
      <c r="J60" s="25" t="str">
        <f t="shared" ca="1" si="18"/>
        <v xml:space="preserve"> </v>
      </c>
      <c r="K60" s="25" t="str">
        <f t="shared" ca="1" si="18"/>
        <v xml:space="preserve"> </v>
      </c>
    </row>
    <row r="61" spans="1:11" x14ac:dyDescent="0.25">
      <c r="A61" s="23" t="b">
        <f t="shared" ca="1" si="13"/>
        <v>1</v>
      </c>
      <c r="B61" s="26" t="str">
        <f t="shared" ca="1" si="19"/>
        <v>SCOTT</v>
      </c>
      <c r="C61" s="26" t="str">
        <f t="shared" ca="1" si="19"/>
        <v>ANTONIA</v>
      </c>
      <c r="D61" s="26" t="str">
        <f t="shared" ca="1" si="19"/>
        <v>ANTONIA</v>
      </c>
      <c r="E61" s="26" t="b">
        <f t="shared" ca="1" si="19"/>
        <v>1</v>
      </c>
      <c r="F61" s="26" t="b">
        <f t="shared" ca="1" si="19"/>
        <v>1</v>
      </c>
      <c r="G61" s="26" t="str">
        <f t="shared" ca="1" si="19"/>
        <v xml:space="preserve"> </v>
      </c>
      <c r="H61" s="26" t="str">
        <f t="shared" ca="1" si="19"/>
        <v xml:space="preserve"> </v>
      </c>
      <c r="I61" s="26" t="str">
        <f t="shared" ca="1" si="18"/>
        <v xml:space="preserve"> </v>
      </c>
      <c r="J61" s="26" t="str">
        <f t="shared" ca="1" si="18"/>
        <v xml:space="preserve"> </v>
      </c>
      <c r="K61" s="26" t="str">
        <f t="shared" ca="1" si="18"/>
        <v xml:space="preserve"> </v>
      </c>
    </row>
    <row r="62" spans="1:11" x14ac:dyDescent="0.25">
      <c r="A62" s="23" t="b">
        <f t="shared" ca="1" si="13"/>
        <v>1</v>
      </c>
      <c r="B62" s="26" t="str">
        <f t="shared" ca="1" si="19"/>
        <v>SCOTT</v>
      </c>
      <c r="C62" s="26" t="b">
        <f t="shared" ca="1" si="19"/>
        <v>1</v>
      </c>
      <c r="D62" s="26" t="str">
        <f t="shared" ca="1" si="19"/>
        <v>SCOTT</v>
      </c>
      <c r="E62" s="26" t="b">
        <f t="shared" ca="1" si="19"/>
        <v>1</v>
      </c>
      <c r="F62" s="26" t="str">
        <f t="shared" ca="1" si="19"/>
        <v>SCOTT</v>
      </c>
      <c r="G62" s="26" t="str">
        <f t="shared" ca="1" si="19"/>
        <v xml:space="preserve"> </v>
      </c>
      <c r="H62" s="26" t="str">
        <f t="shared" ca="1" si="19"/>
        <v xml:space="preserve"> </v>
      </c>
      <c r="I62" s="26" t="str">
        <f t="shared" ca="1" si="18"/>
        <v xml:space="preserve"> </v>
      </c>
      <c r="J62" s="26" t="str">
        <f t="shared" ca="1" si="18"/>
        <v xml:space="preserve"> </v>
      </c>
      <c r="K62" s="26" t="str">
        <f t="shared" ca="1" si="18"/>
        <v xml:space="preserve"> </v>
      </c>
    </row>
    <row r="63" spans="1:11" x14ac:dyDescent="0.25">
      <c r="A63" s="23" t="b">
        <f t="shared" ca="1" si="13"/>
        <v>1</v>
      </c>
      <c r="B63" s="26" t="str">
        <f t="shared" ca="1" si="19"/>
        <v>SCOTT</v>
      </c>
      <c r="C63" s="26" t="str">
        <f t="shared" ca="1" si="19"/>
        <v>MISSISSIPPI</v>
      </c>
      <c r="D63" s="26" t="str">
        <f t="shared" ca="1" si="19"/>
        <v>ANTONIA</v>
      </c>
      <c r="E63" s="26" t="str">
        <f t="shared" ca="1" si="19"/>
        <v>BLOOM</v>
      </c>
      <c r="F63" s="26" t="str">
        <f t="shared" ca="1" si="19"/>
        <v>BLUE</v>
      </c>
      <c r="G63" s="26" t="str">
        <f t="shared" ca="1" si="19"/>
        <v xml:space="preserve"> </v>
      </c>
      <c r="H63" s="26" t="str">
        <f t="shared" ca="1" si="19"/>
        <v xml:space="preserve"> </v>
      </c>
      <c r="I63" s="26" t="str">
        <f t="shared" ca="1" si="18"/>
        <v xml:space="preserve"> </v>
      </c>
      <c r="J63" s="26" t="str">
        <f t="shared" ca="1" si="18"/>
        <v xml:space="preserve"> </v>
      </c>
      <c r="K63" s="26" t="str">
        <f t="shared" ca="1" si="18"/>
        <v xml:space="preserve"> </v>
      </c>
    </row>
    <row r="64" spans="1:11" x14ac:dyDescent="0.25">
      <c r="A64" s="23" t="b">
        <f t="shared" ca="1" si="13"/>
        <v>1</v>
      </c>
      <c r="B64" s="26" t="str">
        <f t="shared" ca="1" si="19"/>
        <v>SCOTT</v>
      </c>
      <c r="C64" s="26" t="str">
        <f t="shared" ca="1" si="19"/>
        <v>ANTONIA</v>
      </c>
      <c r="D64" s="26" t="str">
        <f t="shared" ca="1" si="19"/>
        <v>ANTONIA</v>
      </c>
      <c r="E64" s="26" t="str">
        <f t="shared" ca="1" si="19"/>
        <v>ANTONIA</v>
      </c>
      <c r="F64" s="26" t="str">
        <f t="shared" ca="1" si="19"/>
        <v>SCOTT</v>
      </c>
      <c r="G64" s="26" t="str">
        <f t="shared" ca="1" si="19"/>
        <v xml:space="preserve"> </v>
      </c>
      <c r="H64" s="26" t="str">
        <f t="shared" ca="1" si="19"/>
        <v xml:space="preserve"> </v>
      </c>
      <c r="I64" s="26" t="str">
        <f t="shared" ca="1" si="18"/>
        <v xml:space="preserve"> </v>
      </c>
      <c r="J64" s="26" t="str">
        <f t="shared" ca="1" si="18"/>
        <v xml:space="preserve"> </v>
      </c>
      <c r="K64" s="26" t="str">
        <f t="shared" ca="1" si="18"/>
        <v xml:space="preserve"> </v>
      </c>
    </row>
    <row r="65" spans="1:11" x14ac:dyDescent="0.25">
      <c r="A65" s="23" t="b">
        <f t="shared" ca="1" si="13"/>
        <v>1</v>
      </c>
      <c r="B65" s="26" t="str">
        <f t="shared" ca="1" si="19"/>
        <v>SCOTT</v>
      </c>
      <c r="C65" s="26" t="b">
        <f t="shared" ca="1" si="19"/>
        <v>1</v>
      </c>
      <c r="D65" s="26" t="str">
        <f t="shared" ca="1" si="19"/>
        <v>ANTONIA</v>
      </c>
      <c r="E65" s="26" t="str">
        <f t="shared" ca="1" si="19"/>
        <v>ANTONIA</v>
      </c>
      <c r="F65" s="26" t="str">
        <f t="shared" ca="1" si="19"/>
        <v>SCOTT</v>
      </c>
      <c r="G65" s="26" t="str">
        <f t="shared" ca="1" si="19"/>
        <v xml:space="preserve"> </v>
      </c>
      <c r="H65" s="26" t="str">
        <f t="shared" ca="1" si="19"/>
        <v xml:space="preserve"> </v>
      </c>
      <c r="I65" s="26" t="str">
        <f t="shared" ca="1" si="18"/>
        <v xml:space="preserve"> </v>
      </c>
      <c r="J65" s="26" t="str">
        <f t="shared" ca="1" si="18"/>
        <v xml:space="preserve"> </v>
      </c>
      <c r="K65" s="26" t="str">
        <f t="shared" ca="1" si="18"/>
        <v xml:space="preserve"> </v>
      </c>
    </row>
    <row r="66" spans="1:11" x14ac:dyDescent="0.25">
      <c r="A66" s="23" t="b">
        <f t="shared" ca="1" si="13"/>
        <v>1</v>
      </c>
      <c r="B66" s="26" t="str">
        <f t="shared" ca="1" si="19"/>
        <v>SCOTT</v>
      </c>
      <c r="C66" s="26" t="str">
        <f t="shared" ca="1" si="19"/>
        <v>MISSISSIPPI</v>
      </c>
      <c r="D66" s="26" t="str">
        <f t="shared" ca="1" si="19"/>
        <v>ANTONIA</v>
      </c>
      <c r="E66" s="26" t="b">
        <f t="shared" ca="1" si="19"/>
        <v>1</v>
      </c>
      <c r="F66" s="26" t="str">
        <f t="shared" ca="1" si="19"/>
        <v>SCOTT</v>
      </c>
      <c r="G66" s="26" t="str">
        <f t="shared" ca="1" si="19"/>
        <v xml:space="preserve"> </v>
      </c>
      <c r="H66" s="26" t="str">
        <f t="shared" ca="1" si="19"/>
        <v xml:space="preserve"> </v>
      </c>
      <c r="I66" s="26" t="str">
        <f t="shared" ca="1" si="18"/>
        <v xml:space="preserve"> </v>
      </c>
      <c r="J66" s="26" t="str">
        <f t="shared" ca="1" si="18"/>
        <v xml:space="preserve"> </v>
      </c>
      <c r="K66" s="26" t="str">
        <f t="shared" ca="1" si="18"/>
        <v xml:space="preserve"> </v>
      </c>
    </row>
    <row r="67" spans="1:11" x14ac:dyDescent="0.25">
      <c r="A67" s="23" t="b">
        <f t="shared" ca="1" si="13"/>
        <v>1</v>
      </c>
      <c r="B67" s="26" t="str">
        <f t="shared" ca="1" si="19"/>
        <v>SCOTT</v>
      </c>
      <c r="C67" s="26" t="str">
        <f t="shared" ca="1" si="19"/>
        <v>BLOOM</v>
      </c>
      <c r="D67" s="26" t="str">
        <f t="shared" ca="1" si="19"/>
        <v>ANTONIA</v>
      </c>
      <c r="E67" s="26" t="str">
        <f t="shared" ca="1" si="19"/>
        <v>BLOOM</v>
      </c>
      <c r="F67" s="26" t="str">
        <f t="shared" ca="1" si="19"/>
        <v>BLUE</v>
      </c>
      <c r="G67" s="26" t="str">
        <f t="shared" ca="1" si="19"/>
        <v xml:space="preserve"> </v>
      </c>
      <c r="H67" s="26" t="str">
        <f t="shared" ca="1" si="19"/>
        <v xml:space="preserve"> </v>
      </c>
      <c r="I67" s="26" t="str">
        <f t="shared" ca="1" si="18"/>
        <v xml:space="preserve"> </v>
      </c>
      <c r="J67" s="26" t="str">
        <f t="shared" ca="1" si="18"/>
        <v xml:space="preserve"> </v>
      </c>
      <c r="K67" s="26" t="str">
        <f t="shared" ca="1" si="18"/>
        <v xml:space="preserve"> </v>
      </c>
    </row>
    <row r="68" spans="1:11" x14ac:dyDescent="0.25">
      <c r="A68" s="23" t="b">
        <f t="shared" ca="1" si="13"/>
        <v>1</v>
      </c>
      <c r="B68" s="26" t="str">
        <f t="shared" ca="1" si="19"/>
        <v>SCOTT</v>
      </c>
      <c r="C68" s="26" t="str">
        <f t="shared" ca="1" si="19"/>
        <v>MISSISSIPPI</v>
      </c>
      <c r="D68" s="26" t="str">
        <f t="shared" ca="1" si="19"/>
        <v>ANTONIA</v>
      </c>
      <c r="E68" s="26" t="b">
        <f t="shared" ca="1" si="19"/>
        <v>1</v>
      </c>
      <c r="F68" s="26" t="b">
        <f t="shared" ca="1" si="19"/>
        <v>1</v>
      </c>
      <c r="G68" s="26" t="str">
        <f t="shared" ca="1" si="19"/>
        <v xml:space="preserve"> </v>
      </c>
      <c r="H68" s="26" t="str">
        <f t="shared" ca="1" si="19"/>
        <v xml:space="preserve"> </v>
      </c>
      <c r="I68" s="26" t="str">
        <f t="shared" ca="1" si="18"/>
        <v xml:space="preserve"> </v>
      </c>
      <c r="J68" s="26" t="str">
        <f t="shared" ca="1" si="18"/>
        <v xml:space="preserve"> </v>
      </c>
      <c r="K68" s="26" t="str">
        <f t="shared" ca="1" si="18"/>
        <v xml:space="preserve"> </v>
      </c>
    </row>
    <row r="69" spans="1:11" ht="15.75" thickBot="1" x14ac:dyDescent="0.3">
      <c r="A69" s="24" t="b">
        <f t="shared" ca="1" si="13"/>
        <v>1</v>
      </c>
      <c r="B69" s="27" t="str">
        <f t="shared" ref="B69:H84" ca="1" si="20">IFERROR(INDIRECT("'"&amp;B$5&amp;"'!$M"&amp;ROW(B69)-14)," ")</f>
        <v>MISSISSIPPI</v>
      </c>
      <c r="C69" s="27" t="str">
        <f t="shared" ca="1" si="20"/>
        <v>MISSISSIPPI</v>
      </c>
      <c r="D69" s="27" t="str">
        <f t="shared" ca="1" si="20"/>
        <v>ANTONIA</v>
      </c>
      <c r="E69" s="27" t="b">
        <f t="shared" ca="1" si="20"/>
        <v>1</v>
      </c>
      <c r="F69" s="27" t="str">
        <f t="shared" ca="1" si="20"/>
        <v>JASON</v>
      </c>
      <c r="G69" s="27" t="str">
        <f t="shared" ca="1" si="20"/>
        <v xml:space="preserve"> </v>
      </c>
      <c r="H69" s="27" t="str">
        <f t="shared" ca="1" si="20"/>
        <v xml:space="preserve"> </v>
      </c>
      <c r="I69" s="27" t="str">
        <f t="shared" ca="1" si="18"/>
        <v xml:space="preserve"> </v>
      </c>
      <c r="J69" s="27" t="str">
        <f t="shared" ca="1" si="18"/>
        <v xml:space="preserve"> </v>
      </c>
      <c r="K69" s="27" t="str">
        <f t="shared" ca="1" si="18"/>
        <v xml:space="preserve"> </v>
      </c>
    </row>
    <row r="70" spans="1:11" x14ac:dyDescent="0.25">
      <c r="A70" s="22" t="str">
        <f t="shared" ca="1" si="13"/>
        <v>TRUMPET</v>
      </c>
      <c r="B70" s="25" t="str">
        <f t="shared" ca="1" si="20"/>
        <v>SCOTT</v>
      </c>
      <c r="C70" s="25" t="str">
        <f t="shared" ca="1" si="20"/>
        <v>TRUMPET</v>
      </c>
      <c r="D70" s="25" t="str">
        <f t="shared" ca="1" si="20"/>
        <v>SCOTT</v>
      </c>
      <c r="E70" s="25" t="str">
        <f t="shared" ca="1" si="20"/>
        <v>TRUMPET</v>
      </c>
      <c r="F70" s="25" t="str">
        <f t="shared" ca="1" si="20"/>
        <v>TRUMPET</v>
      </c>
      <c r="G70" s="25" t="str">
        <f t="shared" ca="1" si="20"/>
        <v xml:space="preserve"> </v>
      </c>
      <c r="H70" s="25" t="str">
        <f t="shared" ca="1" si="20"/>
        <v xml:space="preserve"> </v>
      </c>
      <c r="I70" s="25" t="str">
        <f t="shared" ca="1" si="18"/>
        <v xml:space="preserve"> </v>
      </c>
      <c r="J70" s="25" t="str">
        <f t="shared" ca="1" si="18"/>
        <v xml:space="preserve"> </v>
      </c>
      <c r="K70" s="25" t="str">
        <f t="shared" ca="1" si="18"/>
        <v xml:space="preserve"> </v>
      </c>
    </row>
    <row r="71" spans="1:11" x14ac:dyDescent="0.25">
      <c r="A71" s="23" t="str">
        <f t="shared" ca="1" si="13"/>
        <v>TRUMPET</v>
      </c>
      <c r="B71" s="26" t="str">
        <f t="shared" ca="1" si="20"/>
        <v>SCOTT</v>
      </c>
      <c r="C71" s="26" t="str">
        <f t="shared" ca="1" si="20"/>
        <v>TRUMPET</v>
      </c>
      <c r="D71" s="26" t="str">
        <f t="shared" ca="1" si="20"/>
        <v>SCOTT</v>
      </c>
      <c r="E71" s="26" t="str">
        <f t="shared" ca="1" si="20"/>
        <v>TRUMPET</v>
      </c>
      <c r="F71" s="26" t="str">
        <f t="shared" ca="1" si="20"/>
        <v>TRUMPET</v>
      </c>
      <c r="G71" s="26" t="str">
        <f t="shared" ca="1" si="20"/>
        <v xml:space="preserve"> </v>
      </c>
      <c r="H71" s="26" t="str">
        <f t="shared" ca="1" si="20"/>
        <v xml:space="preserve"> </v>
      </c>
      <c r="I71" s="26" t="str">
        <f t="shared" ca="1" si="18"/>
        <v xml:space="preserve"> </v>
      </c>
      <c r="J71" s="26" t="str">
        <f t="shared" ca="1" si="18"/>
        <v xml:space="preserve"> </v>
      </c>
      <c r="K71" s="26" t="str">
        <f t="shared" ca="1" si="18"/>
        <v xml:space="preserve"> </v>
      </c>
    </row>
    <row r="72" spans="1:11" x14ac:dyDescent="0.25">
      <c r="A72" s="23" t="str">
        <f t="shared" ca="1" si="13"/>
        <v>TRUMPET</v>
      </c>
      <c r="B72" s="26" t="str">
        <f t="shared" ca="1" si="20"/>
        <v>SCOTT</v>
      </c>
      <c r="C72" s="26" t="str">
        <f t="shared" ca="1" si="20"/>
        <v>ANTONIA</v>
      </c>
      <c r="D72" s="26" t="str">
        <f t="shared" ca="1" si="20"/>
        <v>SCOTT</v>
      </c>
      <c r="E72" s="26" t="str">
        <f t="shared" ca="1" si="20"/>
        <v>ANTONIA</v>
      </c>
      <c r="F72" s="26" t="str">
        <f t="shared" ca="1" si="20"/>
        <v>TRUMPET</v>
      </c>
      <c r="G72" s="26" t="str">
        <f t="shared" ca="1" si="20"/>
        <v xml:space="preserve"> </v>
      </c>
      <c r="H72" s="26" t="str">
        <f t="shared" ca="1" si="20"/>
        <v xml:space="preserve"> </v>
      </c>
      <c r="I72" s="26" t="str">
        <f t="shared" ca="1" si="18"/>
        <v xml:space="preserve"> </v>
      </c>
      <c r="J72" s="26" t="str">
        <f t="shared" ca="1" si="18"/>
        <v xml:space="preserve"> </v>
      </c>
      <c r="K72" s="26" t="str">
        <f t="shared" ca="1" si="18"/>
        <v xml:space="preserve"> </v>
      </c>
    </row>
    <row r="73" spans="1:11" x14ac:dyDescent="0.25">
      <c r="A73" s="23" t="str">
        <f t="shared" ca="1" si="13"/>
        <v>TRUMPET</v>
      </c>
      <c r="B73" s="26" t="str">
        <f t="shared" ca="1" si="20"/>
        <v>SCOTT</v>
      </c>
      <c r="C73" s="26" t="str">
        <f t="shared" ca="1" si="20"/>
        <v>SCOTT</v>
      </c>
      <c r="D73" s="26" t="str">
        <f t="shared" ca="1" si="20"/>
        <v>SCOTT</v>
      </c>
      <c r="E73" s="26" t="str">
        <f t="shared" ca="1" si="20"/>
        <v>SCOTT</v>
      </c>
      <c r="F73" s="26" t="str">
        <f t="shared" ca="1" si="20"/>
        <v>TRUMPET</v>
      </c>
      <c r="G73" s="26" t="str">
        <f t="shared" ca="1" si="20"/>
        <v xml:space="preserve"> </v>
      </c>
      <c r="H73" s="26" t="str">
        <f t="shared" ca="1" si="20"/>
        <v xml:space="preserve"> </v>
      </c>
      <c r="I73" s="26" t="str">
        <f t="shared" ca="1" si="18"/>
        <v xml:space="preserve"> </v>
      </c>
      <c r="J73" s="26" t="str">
        <f t="shared" ca="1" si="18"/>
        <v xml:space="preserve"> </v>
      </c>
      <c r="K73" s="26" t="str">
        <f t="shared" ca="1" si="18"/>
        <v xml:space="preserve"> </v>
      </c>
    </row>
    <row r="74" spans="1:11" x14ac:dyDescent="0.25">
      <c r="A74" s="23" t="str">
        <f t="shared" ca="1" si="13"/>
        <v>TRUMPET</v>
      </c>
      <c r="B74" s="26" t="str">
        <f t="shared" ca="1" si="20"/>
        <v>SCOTT</v>
      </c>
      <c r="C74" s="26" t="str">
        <f t="shared" ca="1" si="20"/>
        <v>TRUMPET</v>
      </c>
      <c r="D74" s="26" t="str">
        <f t="shared" ca="1" si="20"/>
        <v>SCOTT</v>
      </c>
      <c r="E74" s="26" t="str">
        <f t="shared" ca="1" si="20"/>
        <v>TRUMPET</v>
      </c>
      <c r="F74" s="26" t="str">
        <f t="shared" ca="1" si="20"/>
        <v>TRUMPET</v>
      </c>
      <c r="G74" s="26" t="str">
        <f t="shared" ca="1" si="20"/>
        <v xml:space="preserve"> </v>
      </c>
      <c r="H74" s="26" t="str">
        <f t="shared" ca="1" si="20"/>
        <v xml:space="preserve"> </v>
      </c>
      <c r="I74" s="26" t="str">
        <f t="shared" ca="1" si="18"/>
        <v xml:space="preserve"> </v>
      </c>
      <c r="J74" s="26" t="str">
        <f t="shared" ca="1" si="18"/>
        <v xml:space="preserve"> </v>
      </c>
      <c r="K74" s="26" t="str">
        <f t="shared" ca="1" si="18"/>
        <v xml:space="preserve"> </v>
      </c>
    </row>
    <row r="75" spans="1:11" x14ac:dyDescent="0.25">
      <c r="A75" s="23" t="str">
        <f t="shared" ca="1" si="13"/>
        <v>TRUMPET</v>
      </c>
      <c r="B75" s="26" t="str">
        <f t="shared" ca="1" si="20"/>
        <v>SCOTT</v>
      </c>
      <c r="C75" s="26" t="str">
        <f t="shared" ca="1" si="20"/>
        <v>ANTONIA</v>
      </c>
      <c r="D75" s="26" t="str">
        <f t="shared" ca="1" si="20"/>
        <v>SCOTT</v>
      </c>
      <c r="E75" s="26" t="str">
        <f t="shared" ca="1" si="20"/>
        <v>ANTONIA</v>
      </c>
      <c r="F75" s="26" t="str">
        <f t="shared" ca="1" si="20"/>
        <v>TRUMPET</v>
      </c>
      <c r="G75" s="26" t="str">
        <f t="shared" ca="1" si="20"/>
        <v xml:space="preserve"> </v>
      </c>
      <c r="H75" s="26" t="str">
        <f t="shared" ca="1" si="20"/>
        <v xml:space="preserve"> </v>
      </c>
      <c r="I75" s="26" t="str">
        <f t="shared" ca="1" si="18"/>
        <v xml:space="preserve"> </v>
      </c>
      <c r="J75" s="26" t="str">
        <f t="shared" ca="1" si="18"/>
        <v xml:space="preserve"> </v>
      </c>
      <c r="K75" s="26" t="str">
        <f t="shared" ca="1" si="18"/>
        <v xml:space="preserve"> </v>
      </c>
    </row>
    <row r="76" spans="1:11" x14ac:dyDescent="0.25">
      <c r="A76" s="23" t="str">
        <f t="shared" ca="1" si="13"/>
        <v>TRUMPET</v>
      </c>
      <c r="B76" s="26" t="str">
        <f t="shared" ca="1" si="20"/>
        <v>SCOTT</v>
      </c>
      <c r="C76" s="26" t="str">
        <f t="shared" ca="1" si="20"/>
        <v>ANTONIA</v>
      </c>
      <c r="D76" s="26" t="str">
        <f t="shared" ca="1" si="20"/>
        <v>SCOTT</v>
      </c>
      <c r="E76" s="26" t="str">
        <f t="shared" ca="1" si="20"/>
        <v>ANTONIA</v>
      </c>
      <c r="F76" s="26" t="str">
        <f t="shared" ca="1" si="20"/>
        <v>TRUMPET</v>
      </c>
      <c r="G76" s="26" t="str">
        <f t="shared" ca="1" si="20"/>
        <v xml:space="preserve"> </v>
      </c>
      <c r="H76" s="26" t="str">
        <f t="shared" ca="1" si="20"/>
        <v xml:space="preserve"> </v>
      </c>
      <c r="I76" s="26" t="str">
        <f t="shared" ca="1" si="18"/>
        <v xml:space="preserve"> </v>
      </c>
      <c r="J76" s="26" t="str">
        <f t="shared" ca="1" si="18"/>
        <v xml:space="preserve"> </v>
      </c>
      <c r="K76" s="26" t="str">
        <f t="shared" ca="1" si="18"/>
        <v xml:space="preserve"> </v>
      </c>
    </row>
    <row r="77" spans="1:11" x14ac:dyDescent="0.25">
      <c r="A77" s="23" t="str">
        <f t="shared" ca="1" si="13"/>
        <v>TRUMPET</v>
      </c>
      <c r="B77" s="26" t="str">
        <f t="shared" ca="1" si="20"/>
        <v>ANTONIA</v>
      </c>
      <c r="C77" s="26" t="str">
        <f t="shared" ca="1" si="20"/>
        <v>TRUMPET</v>
      </c>
      <c r="D77" s="26" t="str">
        <f t="shared" ca="1" si="20"/>
        <v>SCOTT</v>
      </c>
      <c r="E77" s="26" t="str">
        <f t="shared" ca="1" si="20"/>
        <v>TRUMPET</v>
      </c>
      <c r="F77" s="26" t="str">
        <f t="shared" ca="1" si="20"/>
        <v>BLOOM</v>
      </c>
      <c r="G77" s="26" t="str">
        <f t="shared" ca="1" si="20"/>
        <v xml:space="preserve"> </v>
      </c>
      <c r="H77" s="26" t="str">
        <f t="shared" ca="1" si="20"/>
        <v xml:space="preserve"> </v>
      </c>
      <c r="I77" s="26" t="str">
        <f t="shared" ca="1" si="18"/>
        <v xml:space="preserve"> </v>
      </c>
      <c r="J77" s="26" t="str">
        <f t="shared" ca="1" si="18"/>
        <v xml:space="preserve"> </v>
      </c>
      <c r="K77" s="26" t="str">
        <f t="shared" ca="1" si="18"/>
        <v xml:space="preserve"> </v>
      </c>
    </row>
    <row r="78" spans="1:11" x14ac:dyDescent="0.25">
      <c r="A78" s="23" t="str">
        <f t="shared" ca="1" si="13"/>
        <v>TRUMPET</v>
      </c>
      <c r="B78" s="26" t="str">
        <f t="shared" ca="1" si="20"/>
        <v>SCOTT</v>
      </c>
      <c r="C78" s="26" t="str">
        <f t="shared" ca="1" si="20"/>
        <v>SCOTT</v>
      </c>
      <c r="D78" s="26" t="str">
        <f t="shared" ca="1" si="20"/>
        <v>SCOTT</v>
      </c>
      <c r="E78" s="26" t="str">
        <f t="shared" ca="1" si="20"/>
        <v>SCOTT</v>
      </c>
      <c r="F78" s="26" t="str">
        <f t="shared" ca="1" si="20"/>
        <v>SCOTT</v>
      </c>
      <c r="G78" s="26" t="str">
        <f t="shared" ca="1" si="20"/>
        <v xml:space="preserve"> </v>
      </c>
      <c r="H78" s="26" t="str">
        <f t="shared" ca="1" si="20"/>
        <v xml:space="preserve"> </v>
      </c>
      <c r="I78" s="26" t="str">
        <f t="shared" ca="1" si="18"/>
        <v xml:space="preserve"> </v>
      </c>
      <c r="J78" s="26" t="str">
        <f t="shared" ca="1" si="18"/>
        <v xml:space="preserve"> </v>
      </c>
      <c r="K78" s="26" t="str">
        <f t="shared" ca="1" si="18"/>
        <v xml:space="preserve"> </v>
      </c>
    </row>
    <row r="79" spans="1:11" ht="15.75" thickBot="1" x14ac:dyDescent="0.3">
      <c r="A79" s="24" t="str">
        <f t="shared" ca="1" si="13"/>
        <v>TRUMPET</v>
      </c>
      <c r="B79" s="27" t="str">
        <f t="shared" ca="1" si="20"/>
        <v>SCOTT</v>
      </c>
      <c r="C79" s="27" t="str">
        <f t="shared" ca="1" si="20"/>
        <v>TRUMPET</v>
      </c>
      <c r="D79" s="27" t="str">
        <f t="shared" ca="1" si="20"/>
        <v>SCOTT</v>
      </c>
      <c r="E79" s="27" t="str">
        <f t="shared" ca="1" si="20"/>
        <v>TRUMPET</v>
      </c>
      <c r="F79" s="27" t="str">
        <f t="shared" ca="1" si="20"/>
        <v>TRUMPET</v>
      </c>
      <c r="G79" s="27" t="str">
        <f t="shared" ca="1" si="20"/>
        <v xml:space="preserve"> </v>
      </c>
      <c r="H79" s="27" t="str">
        <f t="shared" ca="1" si="20"/>
        <v xml:space="preserve"> </v>
      </c>
      <c r="I79" s="27" t="str">
        <f t="shared" ca="1" si="18"/>
        <v xml:space="preserve"> </v>
      </c>
      <c r="J79" s="27" t="str">
        <f t="shared" ca="1" si="18"/>
        <v xml:space="preserve"> </v>
      </c>
      <c r="K79" s="27" t="str">
        <f t="shared" ca="1" si="18"/>
        <v xml:space="preserve"> </v>
      </c>
    </row>
    <row r="80" spans="1:11" x14ac:dyDescent="0.25">
      <c r="A80" s="22" t="str">
        <f t="shared" ca="1" si="13"/>
        <v>JASON</v>
      </c>
      <c r="B80" s="25" t="str">
        <f t="shared" ca="1" si="20"/>
        <v>DAVE</v>
      </c>
      <c r="C80" s="25" t="str">
        <f t="shared" ca="1" si="20"/>
        <v>DAVE</v>
      </c>
      <c r="D80" s="25" t="str">
        <f t="shared" ca="1" si="20"/>
        <v>MISSISSIPPI</v>
      </c>
      <c r="E80" s="25" t="str">
        <f t="shared" ca="1" si="20"/>
        <v>DAVE</v>
      </c>
      <c r="F80" s="25" t="str">
        <f t="shared" ca="1" si="20"/>
        <v>JASON</v>
      </c>
      <c r="G80" s="25" t="str">
        <f t="shared" ca="1" si="20"/>
        <v xml:space="preserve"> </v>
      </c>
      <c r="H80" s="25" t="str">
        <f t="shared" ca="1" si="20"/>
        <v xml:space="preserve"> </v>
      </c>
      <c r="I80" s="25" t="str">
        <f t="shared" ca="1" si="18"/>
        <v xml:space="preserve"> </v>
      </c>
      <c r="J80" s="25" t="str">
        <f t="shared" ca="1" si="18"/>
        <v xml:space="preserve"> </v>
      </c>
      <c r="K80" s="25" t="str">
        <f t="shared" ca="1" si="18"/>
        <v xml:space="preserve"> </v>
      </c>
    </row>
    <row r="81" spans="1:11" x14ac:dyDescent="0.25">
      <c r="A81" s="23" t="str">
        <f t="shared" ca="1" si="13"/>
        <v>JASON</v>
      </c>
      <c r="B81" s="26" t="str">
        <f t="shared" ca="1" si="20"/>
        <v>MISSISSIPPI</v>
      </c>
      <c r="C81" s="26" t="str">
        <f t="shared" ca="1" si="20"/>
        <v>JASON</v>
      </c>
      <c r="D81" s="26" t="str">
        <f t="shared" ca="1" si="20"/>
        <v>MISSISSIPPI</v>
      </c>
      <c r="E81" s="26" t="str">
        <f t="shared" ca="1" si="20"/>
        <v>JASON</v>
      </c>
      <c r="F81" s="26" t="str">
        <f t="shared" ca="1" si="20"/>
        <v>JASON</v>
      </c>
      <c r="G81" s="26" t="str">
        <f t="shared" ca="1" si="20"/>
        <v xml:space="preserve"> </v>
      </c>
      <c r="H81" s="26" t="str">
        <f t="shared" ca="1" si="20"/>
        <v xml:space="preserve"> </v>
      </c>
      <c r="I81" s="26" t="str">
        <f t="shared" ca="1" si="18"/>
        <v xml:space="preserve"> </v>
      </c>
      <c r="J81" s="26" t="str">
        <f t="shared" ca="1" si="18"/>
        <v xml:space="preserve"> </v>
      </c>
      <c r="K81" s="26" t="str">
        <f t="shared" ca="1" si="18"/>
        <v xml:space="preserve"> </v>
      </c>
    </row>
    <row r="82" spans="1:11" x14ac:dyDescent="0.25">
      <c r="A82" s="23" t="str">
        <f t="shared" ca="1" si="13"/>
        <v>JASON</v>
      </c>
      <c r="B82" s="26" t="str">
        <f t="shared" ca="1" si="20"/>
        <v>MISSISSIPPI</v>
      </c>
      <c r="C82" s="26" t="str">
        <f t="shared" ca="1" si="20"/>
        <v>MISSISSIPPI</v>
      </c>
      <c r="D82" s="26" t="str">
        <f t="shared" ca="1" si="20"/>
        <v>SCOTT</v>
      </c>
      <c r="E82" s="26" t="str">
        <f t="shared" ca="1" si="20"/>
        <v>DAVE</v>
      </c>
      <c r="F82" s="26" t="str">
        <f t="shared" ca="1" si="20"/>
        <v>JASON</v>
      </c>
      <c r="G82" s="26" t="str">
        <f t="shared" ca="1" si="20"/>
        <v xml:space="preserve"> </v>
      </c>
      <c r="H82" s="26" t="str">
        <f t="shared" ca="1" si="20"/>
        <v xml:space="preserve"> </v>
      </c>
      <c r="I82" s="26" t="str">
        <f t="shared" ca="1" si="18"/>
        <v xml:space="preserve"> </v>
      </c>
      <c r="J82" s="26" t="str">
        <f t="shared" ca="1" si="18"/>
        <v xml:space="preserve"> </v>
      </c>
      <c r="K82" s="26" t="str">
        <f t="shared" ca="1" si="18"/>
        <v xml:space="preserve"> </v>
      </c>
    </row>
    <row r="83" spans="1:11" x14ac:dyDescent="0.25">
      <c r="A83" s="23" t="str">
        <f t="shared" ca="1" si="13"/>
        <v>JASON</v>
      </c>
      <c r="B83" s="26" t="str">
        <f t="shared" ca="1" si="20"/>
        <v>MISSISSIPPI</v>
      </c>
      <c r="C83" s="26" t="str">
        <f t="shared" ca="1" si="20"/>
        <v>JASON</v>
      </c>
      <c r="D83" s="26" t="str">
        <f t="shared" ca="1" si="20"/>
        <v>MISSISSIPPI</v>
      </c>
      <c r="E83" s="26" t="str">
        <f t="shared" ca="1" si="20"/>
        <v>JASON</v>
      </c>
      <c r="F83" s="26" t="str">
        <f t="shared" ca="1" si="20"/>
        <v>BLUE</v>
      </c>
      <c r="G83" s="26" t="str">
        <f t="shared" ca="1" si="20"/>
        <v xml:space="preserve"> </v>
      </c>
      <c r="H83" s="26" t="str">
        <f t="shared" ca="1" si="20"/>
        <v xml:space="preserve"> </v>
      </c>
      <c r="I83" s="26" t="str">
        <f t="shared" ca="1" si="18"/>
        <v xml:space="preserve"> </v>
      </c>
      <c r="J83" s="26" t="str">
        <f t="shared" ca="1" si="18"/>
        <v xml:space="preserve"> </v>
      </c>
      <c r="K83" s="26" t="str">
        <f t="shared" ca="1" si="18"/>
        <v xml:space="preserve"> </v>
      </c>
    </row>
    <row r="84" spans="1:11" x14ac:dyDescent="0.25">
      <c r="A84" s="23" t="str">
        <f t="shared" ca="1" si="13"/>
        <v>JASON</v>
      </c>
      <c r="B84" s="26" t="b">
        <f t="shared" ca="1" si="20"/>
        <v>1</v>
      </c>
      <c r="C84" s="26" t="str">
        <f t="shared" ca="1" si="20"/>
        <v>JASON</v>
      </c>
      <c r="D84" s="26" t="str">
        <f t="shared" ca="1" si="20"/>
        <v>MISSISSIPPI</v>
      </c>
      <c r="E84" s="26" t="str">
        <f t="shared" ca="1" si="20"/>
        <v>DAVE</v>
      </c>
      <c r="F84" s="26" t="str">
        <f t="shared" ca="1" si="20"/>
        <v>JASON</v>
      </c>
      <c r="G84" s="26" t="str">
        <f t="shared" ca="1" si="20"/>
        <v xml:space="preserve"> </v>
      </c>
      <c r="H84" s="26" t="str">
        <f t="shared" ca="1" si="20"/>
        <v xml:space="preserve"> </v>
      </c>
      <c r="I84" s="26" t="str">
        <f t="shared" ca="1" si="18"/>
        <v xml:space="preserve"> </v>
      </c>
      <c r="J84" s="26" t="str">
        <f t="shared" ca="1" si="18"/>
        <v xml:space="preserve"> </v>
      </c>
      <c r="K84" s="26" t="str">
        <f t="shared" ca="1" si="18"/>
        <v xml:space="preserve"> </v>
      </c>
    </row>
    <row r="85" spans="1:11" x14ac:dyDescent="0.25">
      <c r="A85" s="23" t="str">
        <f t="shared" ref="A85:A119" ca="1" si="21">INDIRECT("'"&amp;B$5&amp;"'!$A"&amp;ROW(B85)-14)</f>
        <v>JASON</v>
      </c>
      <c r="B85" s="26" t="str">
        <f t="shared" ref="B85:H100" ca="1" si="22">IFERROR(INDIRECT("'"&amp;B$5&amp;"'!$M"&amp;ROW(B85)-14)," ")</f>
        <v>MISSISSIPPI</v>
      </c>
      <c r="C85" s="26" t="str">
        <f t="shared" ca="1" si="22"/>
        <v>JASON</v>
      </c>
      <c r="D85" s="26" t="str">
        <f t="shared" ca="1" si="22"/>
        <v>MISSISSIPPI</v>
      </c>
      <c r="E85" s="26" t="str">
        <f t="shared" ca="1" si="22"/>
        <v>DAVE</v>
      </c>
      <c r="F85" s="26" t="str">
        <f t="shared" ca="1" si="22"/>
        <v>JASON</v>
      </c>
      <c r="G85" s="26" t="str">
        <f t="shared" ca="1" si="22"/>
        <v xml:space="preserve"> </v>
      </c>
      <c r="H85" s="26" t="str">
        <f t="shared" ca="1" si="22"/>
        <v xml:space="preserve"> </v>
      </c>
      <c r="I85" s="26" t="str">
        <f t="shared" ca="1" si="18"/>
        <v xml:space="preserve"> </v>
      </c>
      <c r="J85" s="26" t="str">
        <f t="shared" ca="1" si="18"/>
        <v xml:space="preserve"> </v>
      </c>
      <c r="K85" s="26" t="str">
        <f t="shared" ca="1" si="18"/>
        <v xml:space="preserve"> </v>
      </c>
    </row>
    <row r="86" spans="1:11" x14ac:dyDescent="0.25">
      <c r="A86" s="23" t="str">
        <f t="shared" ca="1" si="21"/>
        <v>JASON</v>
      </c>
      <c r="B86" s="26" t="b">
        <f t="shared" ca="1" si="22"/>
        <v>1</v>
      </c>
      <c r="C86" s="26" t="str">
        <f t="shared" ca="1" si="22"/>
        <v>JASON</v>
      </c>
      <c r="D86" s="26" t="str">
        <f t="shared" ca="1" si="22"/>
        <v>MISSISSIPPI</v>
      </c>
      <c r="E86" s="26" t="str">
        <f t="shared" ca="1" si="22"/>
        <v>JASON</v>
      </c>
      <c r="F86" s="26" t="str">
        <f t="shared" ca="1" si="22"/>
        <v>JASON</v>
      </c>
      <c r="G86" s="26" t="str">
        <f t="shared" ca="1" si="22"/>
        <v xml:space="preserve"> </v>
      </c>
      <c r="H86" s="26" t="str">
        <f t="shared" ca="1" si="22"/>
        <v xml:space="preserve"> </v>
      </c>
      <c r="I86" s="26" t="str">
        <f t="shared" ca="1" si="18"/>
        <v xml:space="preserve"> </v>
      </c>
      <c r="J86" s="26" t="str">
        <f t="shared" ca="1" si="18"/>
        <v xml:space="preserve"> </v>
      </c>
      <c r="K86" s="26" t="str">
        <f t="shared" ca="1" si="18"/>
        <v xml:space="preserve"> </v>
      </c>
    </row>
    <row r="87" spans="1:11" x14ac:dyDescent="0.25">
      <c r="A87" s="23" t="str">
        <f t="shared" ca="1" si="21"/>
        <v>JASON</v>
      </c>
      <c r="B87" s="26" t="str">
        <f t="shared" ca="1" si="22"/>
        <v>MISSISSIPPI</v>
      </c>
      <c r="C87" s="26" t="str">
        <f t="shared" ca="1" si="22"/>
        <v>JASON</v>
      </c>
      <c r="D87" s="26" t="str">
        <f t="shared" ca="1" si="22"/>
        <v>MISSISSIPPI</v>
      </c>
      <c r="E87" s="26" t="str">
        <f t="shared" ca="1" si="22"/>
        <v>JASON</v>
      </c>
      <c r="F87" s="26" t="str">
        <f t="shared" ca="1" si="22"/>
        <v>JASON</v>
      </c>
      <c r="G87" s="26" t="str">
        <f t="shared" ca="1" si="22"/>
        <v xml:space="preserve"> </v>
      </c>
      <c r="H87" s="26" t="str">
        <f t="shared" ca="1" si="22"/>
        <v xml:space="preserve"> </v>
      </c>
      <c r="I87" s="26" t="str">
        <f t="shared" ca="1" si="18"/>
        <v xml:space="preserve"> </v>
      </c>
      <c r="J87" s="26" t="str">
        <f t="shared" ca="1" si="18"/>
        <v xml:space="preserve"> </v>
      </c>
      <c r="K87" s="26" t="str">
        <f t="shared" ca="1" si="18"/>
        <v xml:space="preserve"> </v>
      </c>
    </row>
    <row r="88" spans="1:11" x14ac:dyDescent="0.25">
      <c r="A88" s="23" t="str">
        <f t="shared" ca="1" si="21"/>
        <v>JASON</v>
      </c>
      <c r="B88" s="26" t="str">
        <f t="shared" ca="1" si="22"/>
        <v>MISSISSIPPI</v>
      </c>
      <c r="C88" s="26" t="str">
        <f t="shared" ca="1" si="22"/>
        <v>DAVE</v>
      </c>
      <c r="D88" s="26" t="str">
        <f t="shared" ca="1" si="22"/>
        <v>MISSISSIPPI</v>
      </c>
      <c r="E88" s="26" t="str">
        <f t="shared" ca="1" si="22"/>
        <v>DAVE</v>
      </c>
      <c r="F88" s="26" t="str">
        <f t="shared" ca="1" si="22"/>
        <v>SCOTT</v>
      </c>
      <c r="G88" s="26" t="str">
        <f t="shared" ca="1" si="22"/>
        <v xml:space="preserve"> </v>
      </c>
      <c r="H88" s="26" t="str">
        <f t="shared" ca="1" si="22"/>
        <v xml:space="preserve"> </v>
      </c>
      <c r="I88" s="26" t="str">
        <f t="shared" ca="1" si="18"/>
        <v xml:space="preserve"> </v>
      </c>
      <c r="J88" s="26" t="str">
        <f t="shared" ca="1" si="18"/>
        <v xml:space="preserve"> </v>
      </c>
      <c r="K88" s="26" t="str">
        <f t="shared" ca="1" si="18"/>
        <v xml:space="preserve"> </v>
      </c>
    </row>
    <row r="89" spans="1:11" ht="15.75" thickBot="1" x14ac:dyDescent="0.3">
      <c r="A89" s="24" t="str">
        <f t="shared" ca="1" si="21"/>
        <v>JASON</v>
      </c>
      <c r="B89" s="27" t="str">
        <f t="shared" ca="1" si="22"/>
        <v>BANANAS</v>
      </c>
      <c r="C89" s="27" t="str">
        <f t="shared" ca="1" si="22"/>
        <v>JASON</v>
      </c>
      <c r="D89" s="27" t="str">
        <f t="shared" ca="1" si="22"/>
        <v>DAVE</v>
      </c>
      <c r="E89" s="27" t="str">
        <f t="shared" ca="1" si="22"/>
        <v>DAVE</v>
      </c>
      <c r="F89" s="27" t="str">
        <f t="shared" ca="1" si="22"/>
        <v>JASON</v>
      </c>
      <c r="G89" s="27" t="str">
        <f t="shared" ca="1" si="22"/>
        <v xml:space="preserve"> </v>
      </c>
      <c r="H89" s="27" t="str">
        <f t="shared" ca="1" si="22"/>
        <v xml:space="preserve"> </v>
      </c>
      <c r="I89" s="27" t="str">
        <f t="shared" ca="1" si="18"/>
        <v xml:space="preserve"> </v>
      </c>
      <c r="J89" s="27" t="str">
        <f t="shared" ca="1" si="18"/>
        <v xml:space="preserve"> </v>
      </c>
      <c r="K89" s="27" t="str">
        <f t="shared" ca="1" si="18"/>
        <v xml:space="preserve"> </v>
      </c>
    </row>
    <row r="90" spans="1:11" x14ac:dyDescent="0.25">
      <c r="A90" s="22" t="str">
        <f t="shared" ca="1" si="21"/>
        <v>SCOTT</v>
      </c>
      <c r="B90" s="25" t="str">
        <f t="shared" ca="1" si="22"/>
        <v>SCOTT</v>
      </c>
      <c r="C90" s="25" t="str">
        <f t="shared" ca="1" si="22"/>
        <v>SCOTT</v>
      </c>
      <c r="D90" s="25" t="str">
        <f t="shared" ca="1" si="22"/>
        <v>SCOTT</v>
      </c>
      <c r="E90" s="25" t="str">
        <f t="shared" ca="1" si="22"/>
        <v>SCOTT</v>
      </c>
      <c r="F90" s="25" t="str">
        <f t="shared" ca="1" si="22"/>
        <v>SCOTT</v>
      </c>
      <c r="G90" s="25" t="str">
        <f t="shared" ca="1" si="22"/>
        <v xml:space="preserve"> </v>
      </c>
      <c r="H90" s="25" t="str">
        <f t="shared" ca="1" si="22"/>
        <v xml:space="preserve"> </v>
      </c>
      <c r="I90" s="25" t="str">
        <f t="shared" ca="1" si="18"/>
        <v xml:space="preserve"> </v>
      </c>
      <c r="J90" s="25" t="str">
        <f t="shared" ca="1" si="18"/>
        <v xml:space="preserve"> </v>
      </c>
      <c r="K90" s="25" t="str">
        <f t="shared" ca="1" si="18"/>
        <v xml:space="preserve"> </v>
      </c>
    </row>
    <row r="91" spans="1:11" x14ac:dyDescent="0.25">
      <c r="A91" s="23" t="str">
        <f t="shared" ca="1" si="21"/>
        <v>SCOTT</v>
      </c>
      <c r="B91" s="26" t="str">
        <f t="shared" ca="1" si="22"/>
        <v>SCOTT</v>
      </c>
      <c r="C91" s="26" t="str">
        <f t="shared" ca="1" si="22"/>
        <v>SCOTT</v>
      </c>
      <c r="D91" s="26" t="str">
        <f t="shared" ca="1" si="22"/>
        <v>SCOTT</v>
      </c>
      <c r="E91" s="26" t="str">
        <f t="shared" ca="1" si="22"/>
        <v>SCOTT</v>
      </c>
      <c r="F91" s="26" t="str">
        <f t="shared" ca="1" si="22"/>
        <v>SCOTT</v>
      </c>
      <c r="G91" s="26" t="str">
        <f t="shared" ca="1" si="22"/>
        <v xml:space="preserve"> </v>
      </c>
      <c r="H91" s="26" t="str">
        <f t="shared" ca="1" si="22"/>
        <v xml:space="preserve"> </v>
      </c>
      <c r="I91" s="26" t="str">
        <f t="shared" ca="1" si="18"/>
        <v xml:space="preserve"> </v>
      </c>
      <c r="J91" s="26" t="str">
        <f t="shared" ca="1" si="18"/>
        <v xml:space="preserve"> </v>
      </c>
      <c r="K91" s="26" t="str">
        <f t="shared" ca="1" si="18"/>
        <v xml:space="preserve"> </v>
      </c>
    </row>
    <row r="92" spans="1:11" x14ac:dyDescent="0.25">
      <c r="A92" s="23" t="str">
        <f t="shared" ca="1" si="21"/>
        <v>SCOTT</v>
      </c>
      <c r="B92" s="26" t="str">
        <f t="shared" ca="1" si="22"/>
        <v>SCOTT</v>
      </c>
      <c r="C92" s="26" t="str">
        <f t="shared" ca="1" si="22"/>
        <v>SCOTT</v>
      </c>
      <c r="D92" s="26" t="str">
        <f t="shared" ca="1" si="22"/>
        <v>SCOTT</v>
      </c>
      <c r="E92" s="26" t="str">
        <f t="shared" ca="1" si="22"/>
        <v>SCOTT</v>
      </c>
      <c r="F92" s="26" t="str">
        <f t="shared" ca="1" si="22"/>
        <v>SCOTT</v>
      </c>
      <c r="G92" s="26" t="str">
        <f t="shared" ca="1" si="22"/>
        <v xml:space="preserve"> </v>
      </c>
      <c r="H92" s="26" t="str">
        <f t="shared" ca="1" si="22"/>
        <v xml:space="preserve"> </v>
      </c>
      <c r="I92" s="26" t="str">
        <f t="shared" ca="1" si="18"/>
        <v xml:space="preserve"> </v>
      </c>
      <c r="J92" s="26" t="str">
        <f t="shared" ca="1" si="18"/>
        <v xml:space="preserve"> </v>
      </c>
      <c r="K92" s="26" t="str">
        <f t="shared" ca="1" si="18"/>
        <v xml:space="preserve"> </v>
      </c>
    </row>
    <row r="93" spans="1:11" x14ac:dyDescent="0.25">
      <c r="A93" s="23" t="str">
        <f t="shared" ca="1" si="21"/>
        <v>SCOTT</v>
      </c>
      <c r="B93" s="26" t="str">
        <f t="shared" ca="1" si="22"/>
        <v>SCOTT</v>
      </c>
      <c r="C93" s="26" t="str">
        <f t="shared" ca="1" si="22"/>
        <v>SCOTT</v>
      </c>
      <c r="D93" s="26" t="str">
        <f t="shared" ca="1" si="22"/>
        <v>SCOTT</v>
      </c>
      <c r="E93" s="26" t="str">
        <f t="shared" ca="1" si="22"/>
        <v>SCOTT</v>
      </c>
      <c r="F93" s="26" t="str">
        <f t="shared" ca="1" si="22"/>
        <v>SCOTT</v>
      </c>
      <c r="G93" s="26" t="str">
        <f t="shared" ca="1" si="22"/>
        <v xml:space="preserve"> </v>
      </c>
      <c r="H93" s="26" t="str">
        <f t="shared" ca="1" si="22"/>
        <v xml:space="preserve"> </v>
      </c>
      <c r="I93" s="26" t="str">
        <f t="shared" ca="1" si="18"/>
        <v xml:space="preserve"> </v>
      </c>
      <c r="J93" s="26" t="str">
        <f t="shared" ca="1" si="18"/>
        <v xml:space="preserve"> </v>
      </c>
      <c r="K93" s="26" t="str">
        <f t="shared" ca="1" si="18"/>
        <v xml:space="preserve"> </v>
      </c>
    </row>
    <row r="94" spans="1:11" x14ac:dyDescent="0.25">
      <c r="A94" s="23" t="str">
        <f t="shared" ca="1" si="21"/>
        <v>SCOTT</v>
      </c>
      <c r="B94" s="26" t="str">
        <f t="shared" ca="1" si="22"/>
        <v>SCOTT</v>
      </c>
      <c r="C94" s="26" t="str">
        <f t="shared" ca="1" si="22"/>
        <v>SCOTT</v>
      </c>
      <c r="D94" s="26" t="str">
        <f t="shared" ca="1" si="22"/>
        <v>SCOTT</v>
      </c>
      <c r="E94" s="26" t="str">
        <f t="shared" ca="1" si="22"/>
        <v>SCOTT</v>
      </c>
      <c r="F94" s="26" t="str">
        <f t="shared" ca="1" si="22"/>
        <v>SCOTT</v>
      </c>
      <c r="G94" s="26" t="str">
        <f t="shared" ca="1" si="22"/>
        <v xml:space="preserve"> </v>
      </c>
      <c r="H94" s="26" t="str">
        <f t="shared" ca="1" si="22"/>
        <v xml:space="preserve"> </v>
      </c>
      <c r="I94" s="26" t="str">
        <f t="shared" ca="1" si="18"/>
        <v xml:space="preserve"> </v>
      </c>
      <c r="J94" s="26" t="str">
        <f t="shared" ca="1" si="18"/>
        <v xml:space="preserve"> </v>
      </c>
      <c r="K94" s="26" t="str">
        <f t="shared" ca="1" si="18"/>
        <v xml:space="preserve"> </v>
      </c>
    </row>
    <row r="95" spans="1:11" x14ac:dyDescent="0.25">
      <c r="A95" s="23" t="str">
        <f t="shared" ca="1" si="21"/>
        <v>SCOTT</v>
      </c>
      <c r="B95" s="26" t="str">
        <f t="shared" ca="1" si="22"/>
        <v>SCOTT</v>
      </c>
      <c r="C95" s="26" t="str">
        <f t="shared" ca="1" si="22"/>
        <v>SCOTT</v>
      </c>
      <c r="D95" s="26" t="str">
        <f t="shared" ca="1" si="22"/>
        <v>SCOTT</v>
      </c>
      <c r="E95" s="26" t="str">
        <f t="shared" ca="1" si="22"/>
        <v>SCOTT</v>
      </c>
      <c r="F95" s="26" t="str">
        <f t="shared" ca="1" si="22"/>
        <v>MISSISSIPPI</v>
      </c>
      <c r="G95" s="26" t="str">
        <f t="shared" ca="1" si="22"/>
        <v xml:space="preserve"> </v>
      </c>
      <c r="H95" s="26" t="str">
        <f t="shared" ca="1" si="22"/>
        <v xml:space="preserve"> </v>
      </c>
      <c r="I95" s="26" t="str">
        <f t="shared" ca="1" si="18"/>
        <v xml:space="preserve"> </v>
      </c>
      <c r="J95" s="26" t="str">
        <f t="shared" ca="1" si="18"/>
        <v xml:space="preserve"> </v>
      </c>
      <c r="K95" s="26" t="str">
        <f t="shared" ca="1" si="18"/>
        <v xml:space="preserve"> </v>
      </c>
    </row>
    <row r="96" spans="1:11" x14ac:dyDescent="0.25">
      <c r="A96" s="23" t="str">
        <f t="shared" ca="1" si="21"/>
        <v>SCOTT</v>
      </c>
      <c r="B96" s="26" t="str">
        <f t="shared" ca="1" si="22"/>
        <v>SCOTT</v>
      </c>
      <c r="C96" s="26" t="str">
        <f t="shared" ca="1" si="22"/>
        <v>SCOTT</v>
      </c>
      <c r="D96" s="26" t="str">
        <f t="shared" ca="1" si="22"/>
        <v>SCOTT</v>
      </c>
      <c r="E96" s="26" t="str">
        <f t="shared" ca="1" si="22"/>
        <v>SCOTT</v>
      </c>
      <c r="F96" s="26" t="str">
        <f t="shared" ca="1" si="22"/>
        <v>SCOTT</v>
      </c>
      <c r="G96" s="26" t="str">
        <f t="shared" ca="1" si="22"/>
        <v xml:space="preserve"> </v>
      </c>
      <c r="H96" s="26" t="str">
        <f t="shared" ca="1" si="22"/>
        <v xml:space="preserve"> </v>
      </c>
      <c r="I96" s="26" t="str">
        <f t="shared" ca="1" si="18"/>
        <v xml:space="preserve"> </v>
      </c>
      <c r="J96" s="26" t="str">
        <f t="shared" ca="1" si="18"/>
        <v xml:space="preserve"> </v>
      </c>
      <c r="K96" s="26" t="str">
        <f t="shared" ca="1" si="18"/>
        <v xml:space="preserve"> </v>
      </c>
    </row>
    <row r="97" spans="1:11" x14ac:dyDescent="0.25">
      <c r="A97" s="23" t="str">
        <f t="shared" ca="1" si="21"/>
        <v>SCOTT</v>
      </c>
      <c r="B97" s="26" t="str">
        <f t="shared" ca="1" si="22"/>
        <v>SCOTT</v>
      </c>
      <c r="C97" s="26" t="str">
        <f t="shared" ca="1" si="22"/>
        <v>SCOTT</v>
      </c>
      <c r="D97" s="26" t="str">
        <f t="shared" ca="1" si="22"/>
        <v>SCOTT</v>
      </c>
      <c r="E97" s="26" t="str">
        <f t="shared" ca="1" si="22"/>
        <v>SCOTT</v>
      </c>
      <c r="F97" s="26" t="str">
        <f t="shared" ca="1" si="22"/>
        <v>SCOTT</v>
      </c>
      <c r="G97" s="26" t="str">
        <f t="shared" ca="1" si="22"/>
        <v xml:space="preserve"> </v>
      </c>
      <c r="H97" s="26" t="str">
        <f t="shared" ca="1" si="22"/>
        <v xml:space="preserve"> </v>
      </c>
      <c r="I97" s="26" t="str">
        <f t="shared" ca="1" si="18"/>
        <v xml:space="preserve"> </v>
      </c>
      <c r="J97" s="26" t="str">
        <f t="shared" ca="1" si="18"/>
        <v xml:space="preserve"> </v>
      </c>
      <c r="K97" s="26" t="str">
        <f t="shared" ca="1" si="18"/>
        <v xml:space="preserve"> </v>
      </c>
    </row>
    <row r="98" spans="1:11" x14ac:dyDescent="0.25">
      <c r="A98" s="23" t="str">
        <f t="shared" ca="1" si="21"/>
        <v>SCOTT</v>
      </c>
      <c r="B98" s="26" t="str">
        <f t="shared" ca="1" si="22"/>
        <v>SCOTT</v>
      </c>
      <c r="C98" s="26" t="str">
        <f t="shared" ca="1" si="22"/>
        <v>SCOTT</v>
      </c>
      <c r="D98" s="26" t="str">
        <f t="shared" ca="1" si="22"/>
        <v>SCOTT</v>
      </c>
      <c r="E98" s="26" t="str">
        <f t="shared" ca="1" si="22"/>
        <v>SCOTT</v>
      </c>
      <c r="F98" s="26" t="str">
        <f t="shared" ca="1" si="22"/>
        <v>SCOTT</v>
      </c>
      <c r="G98" s="26" t="str">
        <f t="shared" ca="1" si="22"/>
        <v xml:space="preserve"> </v>
      </c>
      <c r="H98" s="26" t="str">
        <f t="shared" ca="1" si="22"/>
        <v xml:space="preserve"> </v>
      </c>
      <c r="I98" s="26" t="str">
        <f t="shared" ca="1" si="18"/>
        <v xml:space="preserve"> </v>
      </c>
      <c r="J98" s="26" t="str">
        <f t="shared" ca="1" si="18"/>
        <v xml:space="preserve"> </v>
      </c>
      <c r="K98" s="26" t="str">
        <f t="shared" ca="1" si="18"/>
        <v xml:space="preserve"> </v>
      </c>
    </row>
    <row r="99" spans="1:11" ht="15.75" thickBot="1" x14ac:dyDescent="0.3">
      <c r="A99" s="24" t="str">
        <f t="shared" ca="1" si="21"/>
        <v>SCOTT</v>
      </c>
      <c r="B99" s="27" t="str">
        <f t="shared" ca="1" si="22"/>
        <v>SCOTT</v>
      </c>
      <c r="C99" s="27" t="str">
        <f t="shared" ca="1" si="22"/>
        <v>SCOTT</v>
      </c>
      <c r="D99" s="27" t="str">
        <f t="shared" ca="1" si="22"/>
        <v>SCOTT</v>
      </c>
      <c r="E99" s="27" t="str">
        <f t="shared" ca="1" si="22"/>
        <v>SCOTT</v>
      </c>
      <c r="F99" s="27" t="str">
        <f t="shared" ca="1" si="22"/>
        <v>BLOOM</v>
      </c>
      <c r="G99" s="27" t="str">
        <f t="shared" ca="1" si="22"/>
        <v xml:space="preserve"> </v>
      </c>
      <c r="H99" s="27" t="str">
        <f t="shared" ca="1" si="22"/>
        <v xml:space="preserve"> </v>
      </c>
      <c r="I99" s="27" t="str">
        <f t="shared" ca="1" si="18"/>
        <v xml:space="preserve"> </v>
      </c>
      <c r="J99" s="27" t="str">
        <f t="shared" ca="1" si="18"/>
        <v xml:space="preserve"> </v>
      </c>
      <c r="K99" s="27" t="str">
        <f t="shared" ca="1" si="18"/>
        <v xml:space="preserve"> </v>
      </c>
    </row>
    <row r="100" spans="1:11" x14ac:dyDescent="0.25">
      <c r="A100" s="22" t="str">
        <f t="shared" ca="1" si="21"/>
        <v>DAVE</v>
      </c>
      <c r="B100" s="25" t="str">
        <f t="shared" ca="1" si="22"/>
        <v>SCOTT</v>
      </c>
      <c r="C100" s="25" t="str">
        <f t="shared" ca="1" si="22"/>
        <v>DAVE</v>
      </c>
      <c r="D100" s="25" t="str">
        <f t="shared" ca="1" si="22"/>
        <v>DAVE</v>
      </c>
      <c r="E100" s="25" t="str">
        <f t="shared" ca="1" si="22"/>
        <v>DAVE</v>
      </c>
      <c r="F100" s="25" t="str">
        <f t="shared" ca="1" si="22"/>
        <v>DAVE</v>
      </c>
      <c r="G100" s="25" t="str">
        <f t="shared" ca="1" si="22"/>
        <v xml:space="preserve"> </v>
      </c>
      <c r="H100" s="25" t="str">
        <f t="shared" ca="1" si="22"/>
        <v xml:space="preserve"> </v>
      </c>
      <c r="I100" s="25" t="str">
        <f t="shared" ca="1" si="18"/>
        <v xml:space="preserve"> </v>
      </c>
      <c r="J100" s="25" t="str">
        <f t="shared" ca="1" si="18"/>
        <v xml:space="preserve"> </v>
      </c>
      <c r="K100" s="25" t="str">
        <f t="shared" ca="1" si="18"/>
        <v xml:space="preserve"> </v>
      </c>
    </row>
    <row r="101" spans="1:11" x14ac:dyDescent="0.25">
      <c r="A101" s="23" t="str">
        <f t="shared" ca="1" si="21"/>
        <v>DAVE</v>
      </c>
      <c r="B101" s="26" t="str">
        <f t="shared" ref="B101:H116" ca="1" si="23">IFERROR(INDIRECT("'"&amp;B$5&amp;"'!$M"&amp;ROW(B101)-14)," ")</f>
        <v>MISSISSIPPI</v>
      </c>
      <c r="C101" s="26" t="str">
        <f t="shared" ca="1" si="23"/>
        <v>MISSISSIPPI</v>
      </c>
      <c r="D101" s="26" t="str">
        <f t="shared" ca="1" si="23"/>
        <v>MISSISSIPPI</v>
      </c>
      <c r="E101" s="26" t="str">
        <f t="shared" ca="1" si="23"/>
        <v>DAVE</v>
      </c>
      <c r="F101" s="26" t="str">
        <f t="shared" ca="1" si="23"/>
        <v>JASON</v>
      </c>
      <c r="G101" s="26" t="str">
        <f t="shared" ca="1" si="23"/>
        <v xml:space="preserve"> </v>
      </c>
      <c r="H101" s="26" t="str">
        <f t="shared" ca="1" si="23"/>
        <v xml:space="preserve"> </v>
      </c>
      <c r="I101" s="26" t="str">
        <f t="shared" ca="1" si="18"/>
        <v xml:space="preserve"> </v>
      </c>
      <c r="J101" s="26" t="str">
        <f t="shared" ca="1" si="18"/>
        <v xml:space="preserve"> </v>
      </c>
      <c r="K101" s="26" t="str">
        <f t="shared" ca="1" si="18"/>
        <v xml:space="preserve"> </v>
      </c>
    </row>
    <row r="102" spans="1:11" x14ac:dyDescent="0.25">
      <c r="A102" s="23" t="str">
        <f t="shared" ca="1" si="21"/>
        <v>DAVE</v>
      </c>
      <c r="B102" s="26" t="str">
        <f t="shared" ca="1" si="23"/>
        <v>BLUE</v>
      </c>
      <c r="C102" s="26" t="str">
        <f t="shared" ca="1" si="23"/>
        <v>DAVE</v>
      </c>
      <c r="D102" s="26" t="str">
        <f t="shared" ca="1" si="23"/>
        <v>SCOTT</v>
      </c>
      <c r="E102" s="26" t="str">
        <f t="shared" ca="1" si="23"/>
        <v>DAVE</v>
      </c>
      <c r="F102" s="26" t="str">
        <f t="shared" ca="1" si="23"/>
        <v>JASON</v>
      </c>
      <c r="G102" s="26" t="str">
        <f t="shared" ca="1" si="23"/>
        <v xml:space="preserve"> </v>
      </c>
      <c r="H102" s="26" t="str">
        <f t="shared" ca="1" si="23"/>
        <v xml:space="preserve"> </v>
      </c>
      <c r="I102" s="26" t="str">
        <f t="shared" ref="I102:K116" ca="1" si="24">IFERROR(INDIRECT("'"&amp;I$5&amp;"'!$M"&amp;ROW(I102)-14)," ")</f>
        <v xml:space="preserve"> </v>
      </c>
      <c r="J102" s="26" t="str">
        <f t="shared" ca="1" si="24"/>
        <v xml:space="preserve"> </v>
      </c>
      <c r="K102" s="26" t="str">
        <f t="shared" ca="1" si="24"/>
        <v xml:space="preserve"> </v>
      </c>
    </row>
    <row r="103" spans="1:11" x14ac:dyDescent="0.25">
      <c r="A103" s="23" t="str">
        <f t="shared" ca="1" si="21"/>
        <v>DAVE</v>
      </c>
      <c r="B103" s="26" t="str">
        <f t="shared" ca="1" si="23"/>
        <v>DAVE</v>
      </c>
      <c r="C103" s="26" t="str">
        <f t="shared" ca="1" si="23"/>
        <v>DAVE</v>
      </c>
      <c r="D103" s="26" t="str">
        <f t="shared" ca="1" si="23"/>
        <v>MISSISSIPPI</v>
      </c>
      <c r="E103" s="26" t="str">
        <f t="shared" ca="1" si="23"/>
        <v>DAVE</v>
      </c>
      <c r="F103" s="26" t="str">
        <f t="shared" ca="1" si="23"/>
        <v>JASON</v>
      </c>
      <c r="G103" s="26" t="str">
        <f t="shared" ca="1" si="23"/>
        <v xml:space="preserve"> </v>
      </c>
      <c r="H103" s="26" t="str">
        <f t="shared" ca="1" si="23"/>
        <v xml:space="preserve"> </v>
      </c>
      <c r="I103" s="26" t="str">
        <f t="shared" ca="1" si="24"/>
        <v xml:space="preserve"> </v>
      </c>
      <c r="J103" s="26" t="str">
        <f t="shared" ca="1" si="24"/>
        <v xml:space="preserve"> </v>
      </c>
      <c r="K103" s="26" t="str">
        <f t="shared" ca="1" si="24"/>
        <v xml:space="preserve"> </v>
      </c>
    </row>
    <row r="104" spans="1:11" x14ac:dyDescent="0.25">
      <c r="A104" s="23" t="str">
        <f t="shared" ca="1" si="21"/>
        <v>DAVE</v>
      </c>
      <c r="B104" s="26" t="str">
        <f t="shared" ca="1" si="23"/>
        <v>BANANAS</v>
      </c>
      <c r="C104" s="26" t="str">
        <f t="shared" ca="1" si="23"/>
        <v>DAVE</v>
      </c>
      <c r="D104" s="26" t="str">
        <f t="shared" ca="1" si="23"/>
        <v>MISSISSIPPI</v>
      </c>
      <c r="E104" s="26" t="str">
        <f t="shared" ca="1" si="23"/>
        <v>DAVE</v>
      </c>
      <c r="F104" s="26" t="str">
        <f t="shared" ca="1" si="23"/>
        <v>DAVE</v>
      </c>
      <c r="G104" s="26" t="str">
        <f t="shared" ca="1" si="23"/>
        <v xml:space="preserve"> </v>
      </c>
      <c r="H104" s="26" t="str">
        <f t="shared" ca="1" si="23"/>
        <v xml:space="preserve"> </v>
      </c>
      <c r="I104" s="26" t="str">
        <f t="shared" ca="1" si="24"/>
        <v xml:space="preserve"> </v>
      </c>
      <c r="J104" s="26" t="str">
        <f t="shared" ca="1" si="24"/>
        <v xml:space="preserve"> </v>
      </c>
      <c r="K104" s="26" t="str">
        <f t="shared" ca="1" si="24"/>
        <v xml:space="preserve"> </v>
      </c>
    </row>
    <row r="105" spans="1:11" x14ac:dyDescent="0.25">
      <c r="A105" s="23" t="str">
        <f t="shared" ca="1" si="21"/>
        <v>DAVE</v>
      </c>
      <c r="B105" s="26" t="str">
        <f t="shared" ca="1" si="23"/>
        <v>MISSISSIPPI</v>
      </c>
      <c r="C105" s="26" t="str">
        <f t="shared" ca="1" si="23"/>
        <v>DAVE</v>
      </c>
      <c r="D105" s="26" t="str">
        <f t="shared" ca="1" si="23"/>
        <v>DAVE</v>
      </c>
      <c r="E105" s="26" t="str">
        <f t="shared" ca="1" si="23"/>
        <v>DAVE</v>
      </c>
      <c r="F105" s="26" t="str">
        <f t="shared" ca="1" si="23"/>
        <v>DAVE</v>
      </c>
      <c r="G105" s="26" t="str">
        <f t="shared" ca="1" si="23"/>
        <v xml:space="preserve"> </v>
      </c>
      <c r="H105" s="26" t="str">
        <f t="shared" ca="1" si="23"/>
        <v xml:space="preserve"> </v>
      </c>
      <c r="I105" s="26" t="str">
        <f t="shared" ca="1" si="24"/>
        <v xml:space="preserve"> </v>
      </c>
      <c r="J105" s="26" t="str">
        <f t="shared" ca="1" si="24"/>
        <v xml:space="preserve"> </v>
      </c>
      <c r="K105" s="26" t="str">
        <f t="shared" ca="1" si="24"/>
        <v xml:space="preserve"> </v>
      </c>
    </row>
    <row r="106" spans="1:11" x14ac:dyDescent="0.25">
      <c r="A106" s="23" t="str">
        <f t="shared" ca="1" si="21"/>
        <v>DAVE</v>
      </c>
      <c r="B106" s="26" t="str">
        <f t="shared" ca="1" si="23"/>
        <v>BANANAS</v>
      </c>
      <c r="C106" s="26" t="str">
        <f t="shared" ca="1" si="23"/>
        <v>DAVE</v>
      </c>
      <c r="D106" s="26" t="str">
        <f t="shared" ca="1" si="23"/>
        <v>DAVE</v>
      </c>
      <c r="E106" s="26" t="str">
        <f t="shared" ca="1" si="23"/>
        <v>DAVE</v>
      </c>
      <c r="F106" s="26" t="str">
        <f t="shared" ca="1" si="23"/>
        <v>JASON</v>
      </c>
      <c r="G106" s="26" t="str">
        <f t="shared" ca="1" si="23"/>
        <v xml:space="preserve"> </v>
      </c>
      <c r="H106" s="26" t="str">
        <f t="shared" ca="1" si="23"/>
        <v xml:space="preserve"> </v>
      </c>
      <c r="I106" s="26" t="str">
        <f t="shared" ca="1" si="24"/>
        <v xml:space="preserve"> </v>
      </c>
      <c r="J106" s="26" t="str">
        <f t="shared" ca="1" si="24"/>
        <v xml:space="preserve"> </v>
      </c>
      <c r="K106" s="26" t="str">
        <f t="shared" ca="1" si="24"/>
        <v xml:space="preserve"> </v>
      </c>
    </row>
    <row r="107" spans="1:11" x14ac:dyDescent="0.25">
      <c r="A107" s="23" t="str">
        <f t="shared" ca="1" si="21"/>
        <v>DAVE</v>
      </c>
      <c r="B107" s="26" t="str">
        <f t="shared" ca="1" si="23"/>
        <v>MISSISSIPPI</v>
      </c>
      <c r="C107" s="26" t="str">
        <f t="shared" ca="1" si="23"/>
        <v>DAVE</v>
      </c>
      <c r="D107" s="26" t="str">
        <f t="shared" ca="1" si="23"/>
        <v>DAVE</v>
      </c>
      <c r="E107" s="26" t="str">
        <f t="shared" ca="1" si="23"/>
        <v>DAVE</v>
      </c>
      <c r="F107" s="26" t="str">
        <f t="shared" ca="1" si="23"/>
        <v>DAVE</v>
      </c>
      <c r="G107" s="26" t="str">
        <f t="shared" ca="1" si="23"/>
        <v xml:space="preserve"> </v>
      </c>
      <c r="H107" s="26" t="str">
        <f t="shared" ca="1" si="23"/>
        <v xml:space="preserve"> </v>
      </c>
      <c r="I107" s="26" t="str">
        <f t="shared" ca="1" si="24"/>
        <v xml:space="preserve"> </v>
      </c>
      <c r="J107" s="26" t="str">
        <f t="shared" ca="1" si="24"/>
        <v xml:space="preserve"> </v>
      </c>
      <c r="K107" s="26" t="str">
        <f t="shared" ca="1" si="24"/>
        <v xml:space="preserve"> </v>
      </c>
    </row>
    <row r="108" spans="1:11" x14ac:dyDescent="0.25">
      <c r="A108" s="23" t="str">
        <f t="shared" ca="1" si="21"/>
        <v>DAVE</v>
      </c>
      <c r="B108" s="26" t="str">
        <f t="shared" ca="1" si="23"/>
        <v>SCOTT</v>
      </c>
      <c r="C108" s="26" t="str">
        <f t="shared" ca="1" si="23"/>
        <v>MISSISSIPPI</v>
      </c>
      <c r="D108" s="26" t="str">
        <f t="shared" ca="1" si="23"/>
        <v>MISSISSIPPI</v>
      </c>
      <c r="E108" s="26" t="str">
        <f t="shared" ca="1" si="23"/>
        <v>DAVE</v>
      </c>
      <c r="F108" s="26" t="str">
        <f t="shared" ca="1" si="23"/>
        <v>JASON</v>
      </c>
      <c r="G108" s="26" t="str">
        <f t="shared" ca="1" si="23"/>
        <v xml:space="preserve"> </v>
      </c>
      <c r="H108" s="26" t="str">
        <f t="shared" ca="1" si="23"/>
        <v xml:space="preserve"> </v>
      </c>
      <c r="I108" s="26" t="str">
        <f t="shared" ca="1" si="24"/>
        <v xml:space="preserve"> </v>
      </c>
      <c r="J108" s="26" t="str">
        <f t="shared" ca="1" si="24"/>
        <v xml:space="preserve"> </v>
      </c>
      <c r="K108" s="26" t="str">
        <f t="shared" ca="1" si="24"/>
        <v xml:space="preserve"> </v>
      </c>
    </row>
    <row r="109" spans="1:11" ht="15.75" thickBot="1" x14ac:dyDescent="0.3">
      <c r="A109" s="24" t="str">
        <f t="shared" ca="1" si="21"/>
        <v>DAVE</v>
      </c>
      <c r="B109" s="27" t="str">
        <f t="shared" ca="1" si="23"/>
        <v>BANANAS</v>
      </c>
      <c r="C109" s="27" t="str">
        <f t="shared" ca="1" si="23"/>
        <v>DAVE</v>
      </c>
      <c r="D109" s="27" t="str">
        <f t="shared" ca="1" si="23"/>
        <v>MISSISSIPPI</v>
      </c>
      <c r="E109" s="27" t="str">
        <f t="shared" ca="1" si="23"/>
        <v>DAVE</v>
      </c>
      <c r="F109" s="27" t="str">
        <f t="shared" ca="1" si="23"/>
        <v>DAVE</v>
      </c>
      <c r="G109" s="27" t="str">
        <f t="shared" ca="1" si="23"/>
        <v xml:space="preserve"> </v>
      </c>
      <c r="H109" s="27" t="str">
        <f t="shared" ca="1" si="23"/>
        <v xml:space="preserve"> </v>
      </c>
      <c r="I109" s="27" t="str">
        <f t="shared" ca="1" si="24"/>
        <v xml:space="preserve"> </v>
      </c>
      <c r="J109" s="27" t="str">
        <f t="shared" ca="1" si="24"/>
        <v xml:space="preserve"> </v>
      </c>
      <c r="K109" s="27" t="str">
        <f t="shared" ca="1" si="24"/>
        <v xml:space="preserve"> </v>
      </c>
    </row>
    <row r="110" spans="1:11" x14ac:dyDescent="0.25">
      <c r="A110" s="22" t="str">
        <f t="shared" ca="1" si="21"/>
        <v>ANTONIA</v>
      </c>
      <c r="B110" s="25" t="str">
        <f t="shared" ca="1" si="23"/>
        <v>SCOTT</v>
      </c>
      <c r="C110" s="25" t="str">
        <f t="shared" ca="1" si="23"/>
        <v>ANTONIA</v>
      </c>
      <c r="D110" s="25" t="str">
        <f t="shared" ca="1" si="23"/>
        <v>SCOTT</v>
      </c>
      <c r="E110" s="25" t="str">
        <f t="shared" ca="1" si="23"/>
        <v>ANTONIA</v>
      </c>
      <c r="F110" s="25" t="str">
        <f t="shared" ca="1" si="23"/>
        <v>ANTONIA</v>
      </c>
      <c r="G110" s="25" t="str">
        <f t="shared" ca="1" si="23"/>
        <v xml:space="preserve"> </v>
      </c>
      <c r="H110" s="25" t="str">
        <f t="shared" ca="1" si="23"/>
        <v xml:space="preserve"> </v>
      </c>
      <c r="I110" s="25" t="str">
        <f t="shared" ca="1" si="24"/>
        <v xml:space="preserve"> </v>
      </c>
      <c r="J110" s="25" t="str">
        <f t="shared" ca="1" si="24"/>
        <v xml:space="preserve"> </v>
      </c>
      <c r="K110" s="25" t="str">
        <f t="shared" ca="1" si="24"/>
        <v xml:space="preserve"> </v>
      </c>
    </row>
    <row r="111" spans="1:11" x14ac:dyDescent="0.25">
      <c r="A111" s="23" t="str">
        <f t="shared" ca="1" si="21"/>
        <v>ANTONIA</v>
      </c>
      <c r="B111" s="26" t="str">
        <f t="shared" ca="1" si="23"/>
        <v>SCOTT</v>
      </c>
      <c r="C111" s="26" t="str">
        <f t="shared" ca="1" si="23"/>
        <v>MISSISSIPPI</v>
      </c>
      <c r="D111" s="26" t="str">
        <f t="shared" ca="1" si="23"/>
        <v>SCOTT</v>
      </c>
      <c r="E111" s="26" t="b">
        <f t="shared" ca="1" si="23"/>
        <v>1</v>
      </c>
      <c r="F111" s="26" t="str">
        <f t="shared" ca="1" si="23"/>
        <v>ANTONIA</v>
      </c>
      <c r="G111" s="26" t="str">
        <f t="shared" ca="1" si="23"/>
        <v xml:space="preserve"> </v>
      </c>
      <c r="H111" s="26" t="str">
        <f t="shared" ca="1" si="23"/>
        <v xml:space="preserve"> </v>
      </c>
      <c r="I111" s="26" t="str">
        <f t="shared" ca="1" si="24"/>
        <v xml:space="preserve"> </v>
      </c>
      <c r="J111" s="26" t="str">
        <f t="shared" ca="1" si="24"/>
        <v xml:space="preserve"> </v>
      </c>
      <c r="K111" s="26" t="str">
        <f t="shared" ca="1" si="24"/>
        <v xml:space="preserve"> </v>
      </c>
    </row>
    <row r="112" spans="1:11" x14ac:dyDescent="0.25">
      <c r="A112" s="23" t="str">
        <f t="shared" ca="1" si="21"/>
        <v>ANTONIA</v>
      </c>
      <c r="B112" s="26" t="str">
        <f t="shared" ca="1" si="23"/>
        <v>SCOTT</v>
      </c>
      <c r="C112" s="26" t="str">
        <f t="shared" ca="1" si="23"/>
        <v>BLUE</v>
      </c>
      <c r="D112" s="26" t="str">
        <f t="shared" ca="1" si="23"/>
        <v>SCOTT</v>
      </c>
      <c r="E112" s="26" t="str">
        <f t="shared" ca="1" si="23"/>
        <v>ANTONIA</v>
      </c>
      <c r="F112" s="26" t="str">
        <f t="shared" ca="1" si="23"/>
        <v>MISSISSIPPI</v>
      </c>
      <c r="G112" s="26" t="str">
        <f t="shared" ca="1" si="23"/>
        <v xml:space="preserve"> </v>
      </c>
      <c r="H112" s="26" t="str">
        <f t="shared" ca="1" si="23"/>
        <v xml:space="preserve"> </v>
      </c>
      <c r="I112" s="26" t="str">
        <f t="shared" ca="1" si="24"/>
        <v xml:space="preserve"> </v>
      </c>
      <c r="J112" s="26" t="str">
        <f t="shared" ca="1" si="24"/>
        <v xml:space="preserve"> </v>
      </c>
      <c r="K112" s="26" t="str">
        <f t="shared" ca="1" si="24"/>
        <v xml:space="preserve"> </v>
      </c>
    </row>
    <row r="113" spans="1:11" x14ac:dyDescent="0.25">
      <c r="A113" s="23" t="str">
        <f t="shared" ca="1" si="21"/>
        <v>ANTONIA</v>
      </c>
      <c r="B113" s="26" t="str">
        <f t="shared" ca="1" si="23"/>
        <v>BANANAS</v>
      </c>
      <c r="C113" s="26" t="str">
        <f t="shared" ca="1" si="23"/>
        <v>BANANAS</v>
      </c>
      <c r="D113" s="26" t="str">
        <f t="shared" ca="1" si="23"/>
        <v>BANANAS</v>
      </c>
      <c r="E113" s="26" t="str">
        <f t="shared" ca="1" si="23"/>
        <v>BANANAS</v>
      </c>
      <c r="F113" s="26" t="str">
        <f t="shared" ca="1" si="23"/>
        <v>MISSISSIPPI</v>
      </c>
      <c r="G113" s="26" t="str">
        <f t="shared" ca="1" si="23"/>
        <v xml:space="preserve"> </v>
      </c>
      <c r="H113" s="26" t="str">
        <f t="shared" ca="1" si="23"/>
        <v xml:space="preserve"> </v>
      </c>
      <c r="I113" s="26" t="str">
        <f t="shared" ca="1" si="24"/>
        <v xml:space="preserve"> </v>
      </c>
      <c r="J113" s="26" t="str">
        <f t="shared" ca="1" si="24"/>
        <v xml:space="preserve"> </v>
      </c>
      <c r="K113" s="26" t="str">
        <f t="shared" ca="1" si="24"/>
        <v xml:space="preserve"> </v>
      </c>
    </row>
    <row r="114" spans="1:11" x14ac:dyDescent="0.25">
      <c r="A114" s="23" t="str">
        <f t="shared" ca="1" si="21"/>
        <v>ANTONIA</v>
      </c>
      <c r="B114" s="26" t="str">
        <f t="shared" ca="1" si="23"/>
        <v>SCOTT</v>
      </c>
      <c r="C114" s="26" t="str">
        <f t="shared" ca="1" si="23"/>
        <v>MISSISSIPPI</v>
      </c>
      <c r="D114" s="26" t="str">
        <f t="shared" ca="1" si="23"/>
        <v>SCOTT</v>
      </c>
      <c r="E114" s="26" t="str">
        <f t="shared" ca="1" si="23"/>
        <v>MISSISSIPPI</v>
      </c>
      <c r="F114" s="26" t="str">
        <f t="shared" ca="1" si="23"/>
        <v>MISSISSIPPI</v>
      </c>
      <c r="G114" s="26" t="str">
        <f t="shared" ca="1" si="23"/>
        <v xml:space="preserve"> </v>
      </c>
      <c r="H114" s="26" t="str">
        <f t="shared" ca="1" si="23"/>
        <v xml:space="preserve"> </v>
      </c>
      <c r="I114" s="26" t="str">
        <f t="shared" ca="1" si="24"/>
        <v xml:space="preserve"> </v>
      </c>
      <c r="J114" s="26" t="str">
        <f t="shared" ca="1" si="24"/>
        <v xml:space="preserve"> </v>
      </c>
      <c r="K114" s="26" t="str">
        <f t="shared" ca="1" si="24"/>
        <v xml:space="preserve"> </v>
      </c>
    </row>
    <row r="115" spans="1:11" x14ac:dyDescent="0.25">
      <c r="A115" s="23" t="str">
        <f t="shared" ca="1" si="21"/>
        <v>ANTONIA</v>
      </c>
      <c r="B115" s="26" t="str">
        <f t="shared" ca="1" si="23"/>
        <v>SCOTT</v>
      </c>
      <c r="C115" s="26" t="str">
        <f t="shared" ca="1" si="23"/>
        <v>ANTONIA</v>
      </c>
      <c r="D115" s="26" t="str">
        <f t="shared" ca="1" si="23"/>
        <v>SCOTT</v>
      </c>
      <c r="E115" s="26" t="str">
        <f t="shared" ca="1" si="23"/>
        <v>ANTONIA</v>
      </c>
      <c r="F115" s="26" t="str">
        <f t="shared" ca="1" si="23"/>
        <v>MISSISSIPPI</v>
      </c>
      <c r="G115" s="26" t="str">
        <f t="shared" ca="1" si="23"/>
        <v xml:space="preserve"> </v>
      </c>
      <c r="H115" s="26" t="str">
        <f t="shared" ca="1" si="23"/>
        <v xml:space="preserve"> </v>
      </c>
      <c r="I115" s="26" t="str">
        <f t="shared" ca="1" si="24"/>
        <v xml:space="preserve"> </v>
      </c>
      <c r="J115" s="26" t="str">
        <f t="shared" ca="1" si="24"/>
        <v xml:space="preserve"> </v>
      </c>
      <c r="K115" s="26" t="str">
        <f t="shared" ca="1" si="24"/>
        <v xml:space="preserve"> </v>
      </c>
    </row>
    <row r="116" spans="1:11" x14ac:dyDescent="0.25">
      <c r="A116" s="23" t="str">
        <f t="shared" ca="1" si="21"/>
        <v>ANTONIA</v>
      </c>
      <c r="B116" s="26" t="str">
        <f t="shared" ca="1" si="23"/>
        <v>SCOTT</v>
      </c>
      <c r="C116" s="26" t="str">
        <f t="shared" ca="1" si="23"/>
        <v>ANTONIA</v>
      </c>
      <c r="D116" s="26" t="str">
        <f t="shared" ca="1" si="23"/>
        <v>ANTONIA</v>
      </c>
      <c r="E116" s="26" t="str">
        <f t="shared" ca="1" si="23"/>
        <v>ANTONIA</v>
      </c>
      <c r="F116" s="26" t="str">
        <f t="shared" ca="1" si="23"/>
        <v>ANTONIA</v>
      </c>
      <c r="G116" s="26" t="str">
        <f t="shared" ca="1" si="23"/>
        <v xml:space="preserve"> </v>
      </c>
      <c r="H116" s="26" t="str">
        <f t="shared" ca="1" si="23"/>
        <v xml:space="preserve"> </v>
      </c>
      <c r="I116" s="26" t="str">
        <f t="shared" ca="1" si="24"/>
        <v xml:space="preserve"> </v>
      </c>
      <c r="J116" s="26" t="str">
        <f t="shared" ca="1" si="24"/>
        <v xml:space="preserve"> </v>
      </c>
      <c r="K116" s="26" t="str">
        <f t="shared" ca="1" si="24"/>
        <v xml:space="preserve"> </v>
      </c>
    </row>
    <row r="117" spans="1:11" x14ac:dyDescent="0.25">
      <c r="A117" s="23" t="str">
        <f t="shared" ca="1" si="21"/>
        <v>ANTONIA</v>
      </c>
      <c r="B117" s="26" t="str">
        <f t="shared" ref="B117:K119" ca="1" si="25">IFERROR(INDIRECT("'"&amp;B$5&amp;"'!$M"&amp;ROW(B117)-14)," ")</f>
        <v>SCOTT</v>
      </c>
      <c r="C117" s="26" t="str">
        <f t="shared" ca="1" si="25"/>
        <v>MISSISSIPPI</v>
      </c>
      <c r="D117" s="26" t="str">
        <f t="shared" ca="1" si="25"/>
        <v>SCOTT</v>
      </c>
      <c r="E117" s="26" t="str">
        <f t="shared" ca="1" si="25"/>
        <v>MISSISSIPPI</v>
      </c>
      <c r="F117" s="26" t="str">
        <f t="shared" ca="1" si="25"/>
        <v>DAVE</v>
      </c>
      <c r="G117" s="26" t="str">
        <f t="shared" ca="1" si="25"/>
        <v xml:space="preserve"> </v>
      </c>
      <c r="H117" s="26" t="str">
        <f t="shared" ca="1" si="25"/>
        <v xml:space="preserve"> </v>
      </c>
      <c r="I117" s="26" t="str">
        <f t="shared" ca="1" si="25"/>
        <v xml:space="preserve"> </v>
      </c>
      <c r="J117" s="26" t="str">
        <f t="shared" ca="1" si="25"/>
        <v xml:space="preserve"> </v>
      </c>
      <c r="K117" s="26" t="str">
        <f t="shared" ca="1" si="25"/>
        <v xml:space="preserve"> </v>
      </c>
    </row>
    <row r="118" spans="1:11" x14ac:dyDescent="0.25">
      <c r="A118" s="23" t="str">
        <f t="shared" ca="1" si="21"/>
        <v>ANTONIA</v>
      </c>
      <c r="B118" s="26" t="str">
        <f t="shared" ca="1" si="25"/>
        <v>SCOTT</v>
      </c>
      <c r="C118" s="26" t="str">
        <f t="shared" ca="1" si="25"/>
        <v>MISSISSIPPI</v>
      </c>
      <c r="D118" s="26" t="str">
        <f t="shared" ca="1" si="25"/>
        <v>SCOTT</v>
      </c>
      <c r="E118" s="26" t="str">
        <f t="shared" ca="1" si="25"/>
        <v>MISSISSIPPI</v>
      </c>
      <c r="F118" s="26" t="str">
        <f t="shared" ca="1" si="25"/>
        <v>MISSISSIPPI</v>
      </c>
      <c r="G118" s="26" t="str">
        <f t="shared" ca="1" si="25"/>
        <v xml:space="preserve"> </v>
      </c>
      <c r="H118" s="26" t="str">
        <f t="shared" ca="1" si="25"/>
        <v xml:space="preserve"> </v>
      </c>
      <c r="I118" s="26" t="str">
        <f t="shared" ca="1" si="25"/>
        <v xml:space="preserve"> </v>
      </c>
      <c r="J118" s="26" t="str">
        <f t="shared" ca="1" si="25"/>
        <v xml:space="preserve"> </v>
      </c>
      <c r="K118" s="26" t="str">
        <f t="shared" ca="1" si="25"/>
        <v xml:space="preserve"> </v>
      </c>
    </row>
    <row r="119" spans="1:11" ht="15.75" thickBot="1" x14ac:dyDescent="0.3">
      <c r="A119" s="24" t="str">
        <f t="shared" ca="1" si="21"/>
        <v>ANTONIA</v>
      </c>
      <c r="B119" s="27" t="str">
        <f t="shared" ca="1" si="25"/>
        <v>SCOTT</v>
      </c>
      <c r="C119" s="27" t="str">
        <f t="shared" ca="1" si="25"/>
        <v>ANTONIA</v>
      </c>
      <c r="D119" s="27" t="str">
        <f t="shared" ca="1" si="25"/>
        <v>ANTONIA</v>
      </c>
      <c r="E119" s="27" t="str">
        <f t="shared" ca="1" si="25"/>
        <v>MISSISSIPPI</v>
      </c>
      <c r="F119" s="27" t="str">
        <f t="shared" ca="1" si="25"/>
        <v>ANTONIA</v>
      </c>
      <c r="G119" s="27" t="str">
        <f t="shared" ca="1" si="25"/>
        <v xml:space="preserve"> </v>
      </c>
      <c r="H119" s="27" t="str">
        <f t="shared" ca="1" si="25"/>
        <v xml:space="preserve"> </v>
      </c>
      <c r="I119" s="27" t="str">
        <f t="shared" ca="1" si="25"/>
        <v xml:space="preserve"> </v>
      </c>
      <c r="J119" s="27" t="str">
        <f t="shared" ca="1" si="25"/>
        <v xml:space="preserve"> </v>
      </c>
      <c r="K119" s="27" t="str">
        <f t="shared" ca="1" si="25"/>
        <v xml:space="preserve"> </v>
      </c>
    </row>
  </sheetData>
  <mergeCells count="10">
    <mergeCell ref="H3:I3"/>
    <mergeCell ref="B1:D1"/>
    <mergeCell ref="G1:H1"/>
    <mergeCell ref="J1:K1"/>
    <mergeCell ref="B2:D2"/>
    <mergeCell ref="G2:H2"/>
    <mergeCell ref="J2:K2"/>
    <mergeCell ref="J3:K3"/>
    <mergeCell ref="A3:C3"/>
    <mergeCell ref="D3:G3"/>
  </mergeCells>
  <conditionalFormatting sqref="C7:K18">
    <cfRule type="expression" dxfId="5463" priority="74">
      <formula>ISERR(C7)</formula>
    </cfRule>
  </conditionalFormatting>
  <conditionalFormatting sqref="B18:K1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72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C21:C119">
    <cfRule type="expression" dxfId="5462" priority="66">
      <formula>$A21=C21</formula>
    </cfRule>
  </conditionalFormatting>
  <conditionalFormatting sqref="C20">
    <cfRule type="expression" dxfId="5461" priority="65">
      <formula>$A20=C20</formula>
    </cfRule>
  </conditionalFormatting>
  <conditionalFormatting sqref="C20:C119">
    <cfRule type="expression" dxfId="5460" priority="64">
      <formula>(" "=C20)</formula>
    </cfRule>
  </conditionalFormatting>
  <conditionalFormatting sqref="O7:O16">
    <cfRule type="expression" dxfId="5459" priority="34">
      <formula>(" "=O7)</formula>
    </cfRule>
  </conditionalFormatting>
  <conditionalFormatting sqref="B21:B119">
    <cfRule type="expression" dxfId="5458" priority="27">
      <formula>$A21=B21</formula>
    </cfRule>
  </conditionalFormatting>
  <conditionalFormatting sqref="B20">
    <cfRule type="expression" dxfId="5457" priority="26">
      <formula>$A20=B20</formula>
    </cfRule>
  </conditionalFormatting>
  <conditionalFormatting sqref="B20:B119">
    <cfRule type="expression" dxfId="5456" priority="25">
      <formula>(" "=B20)</formula>
    </cfRule>
  </conditionalFormatting>
  <conditionalFormatting sqref="D21:D119">
    <cfRule type="expression" dxfId="5455" priority="24">
      <formula>$A21=D21</formula>
    </cfRule>
  </conditionalFormatting>
  <conditionalFormatting sqref="D20">
    <cfRule type="expression" dxfId="5454" priority="23">
      <formula>$A20=D20</formula>
    </cfRule>
  </conditionalFormatting>
  <conditionalFormatting sqref="D20:D119">
    <cfRule type="expression" dxfId="5453" priority="22">
      <formula>(" "=D20)</formula>
    </cfRule>
  </conditionalFormatting>
  <conditionalFormatting sqref="E21:E119">
    <cfRule type="expression" dxfId="5452" priority="21">
      <formula>$A21=E21</formula>
    </cfRule>
  </conditionalFormatting>
  <conditionalFormatting sqref="E20">
    <cfRule type="expression" dxfId="5451" priority="20">
      <formula>$A20=E20</formula>
    </cfRule>
  </conditionalFormatting>
  <conditionalFormatting sqref="E20:E119">
    <cfRule type="expression" dxfId="5450" priority="19">
      <formula>(" "=E20)</formula>
    </cfRule>
  </conditionalFormatting>
  <conditionalFormatting sqref="F21:F119">
    <cfRule type="expression" dxfId="5449" priority="18">
      <formula>$A21=F21</formula>
    </cfRule>
  </conditionalFormatting>
  <conditionalFormatting sqref="F20">
    <cfRule type="expression" dxfId="5448" priority="17">
      <formula>$A20=F20</formula>
    </cfRule>
  </conditionalFormatting>
  <conditionalFormatting sqref="F20:F119">
    <cfRule type="expression" dxfId="5447" priority="16">
      <formula>(" "=F20)</formula>
    </cfRule>
  </conditionalFormatting>
  <conditionalFormatting sqref="G21:G119">
    <cfRule type="expression" dxfId="5446" priority="15">
      <formula>$A21=G21</formula>
    </cfRule>
  </conditionalFormatting>
  <conditionalFormatting sqref="G20">
    <cfRule type="expression" dxfId="5445" priority="14">
      <formula>$A20=G20</formula>
    </cfRule>
  </conditionalFormatting>
  <conditionalFormatting sqref="G20:G119">
    <cfRule type="expression" dxfId="5444" priority="13">
      <formula>(" "=G20)</formula>
    </cfRule>
  </conditionalFormatting>
  <conditionalFormatting sqref="H21:H119">
    <cfRule type="expression" dxfId="5443" priority="12">
      <formula>$A21=H21</formula>
    </cfRule>
  </conditionalFormatting>
  <conditionalFormatting sqref="H20">
    <cfRule type="expression" dxfId="5442" priority="11">
      <formula>$A20=H20</formula>
    </cfRule>
  </conditionalFormatting>
  <conditionalFormatting sqref="H20:H119">
    <cfRule type="expression" dxfId="5441" priority="10">
      <formula>(" "=H20)</formula>
    </cfRule>
  </conditionalFormatting>
  <conditionalFormatting sqref="I21:I119">
    <cfRule type="expression" dxfId="5440" priority="9">
      <formula>$A21=I21</formula>
    </cfRule>
  </conditionalFormatting>
  <conditionalFormatting sqref="I20">
    <cfRule type="expression" dxfId="5439" priority="8">
      <formula>$A20=I20</formula>
    </cfRule>
  </conditionalFormatting>
  <conditionalFormatting sqref="I20:I119">
    <cfRule type="expression" dxfId="5438" priority="7">
      <formula>(" "=I20)</formula>
    </cfRule>
  </conditionalFormatting>
  <conditionalFormatting sqref="J21:J119">
    <cfRule type="expression" dxfId="5437" priority="6">
      <formula>$A21=J21</formula>
    </cfRule>
  </conditionalFormatting>
  <conditionalFormatting sqref="J20">
    <cfRule type="expression" dxfId="5436" priority="5">
      <formula>$A20=J20</formula>
    </cfRule>
  </conditionalFormatting>
  <conditionalFormatting sqref="J20:J119">
    <cfRule type="expression" dxfId="5435" priority="4">
      <formula>(" "=J20)</formula>
    </cfRule>
  </conditionalFormatting>
  <conditionalFormatting sqref="K21:K119">
    <cfRule type="expression" dxfId="5434" priority="3">
      <formula>$A21=K21</formula>
    </cfRule>
  </conditionalFormatting>
  <conditionalFormatting sqref="K20">
    <cfRule type="expression" dxfId="5433" priority="2">
      <formula>$A20=K20</formula>
    </cfRule>
  </conditionalFormatting>
  <conditionalFormatting sqref="K20:K119">
    <cfRule type="expression" dxfId="5432" priority="1">
      <formula>(" "=K20)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b">
        <v>1</v>
      </c>
      <c r="G5" s="1" t="s">
        <v>67</v>
      </c>
      <c r="H5" s="1" t="s">
        <v>68</v>
      </c>
      <c r="I5" s="1" t="s">
        <v>69</v>
      </c>
      <c r="J5" s="1" t="s">
        <v>70</v>
      </c>
      <c r="K5" s="10" t="s">
        <v>71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4.1965102167095536E-3</v>
      </c>
      <c r="C6" s="42">
        <v>1.9147184933524963E-2</v>
      </c>
      <c r="D6" s="42">
        <v>6.2429254999474132E-3</v>
      </c>
      <c r="E6" s="42">
        <v>1.5311493526872277E-2</v>
      </c>
      <c r="F6" s="42">
        <v>3.7964825723136107E-2</v>
      </c>
      <c r="G6" s="42">
        <v>2.8367706894442749E-2</v>
      </c>
      <c r="H6" s="42">
        <v>6.8126999368349067E-2</v>
      </c>
      <c r="I6" s="42">
        <v>7.6997920047599672E-3</v>
      </c>
      <c r="J6" s="42">
        <v>4.7971056764796766E-2</v>
      </c>
      <c r="K6" s="43">
        <v>6.1960019146071743E-3</v>
      </c>
      <c r="M6" s="16" t="str">
        <f t="shared" ref="M6:M69" si="0">INDEX($B$5:$K$5,MATCH(MIN($B6:$K6),$B6:$K6,0))</f>
        <v>BANANAS</v>
      </c>
      <c r="N6" s="20" t="b">
        <f t="shared" ref="N6:N69" si="1">$M6 = $A6</f>
        <v>1</v>
      </c>
      <c r="Q6" s="22" t="s">
        <v>7</v>
      </c>
      <c r="R6" s="25">
        <f>IF(ISERR($O$15)," ",$O$15)</f>
        <v>0.3</v>
      </c>
      <c r="S6" s="20">
        <f>(10 - COUNTIF($N6:$N15,"#N/A"))</f>
        <v>10</v>
      </c>
      <c r="U6" s="16" t="str">
        <f t="shared" ref="U6:U69" si="2">INDEX($B$5:$K$5,MATCH(MIN($B6:$K6),$B6:$K6,0))</f>
        <v>BANANAS</v>
      </c>
      <c r="V6" s="16">
        <f>MIN(B6:K6)</f>
        <v>4.1965102167095536E-3</v>
      </c>
      <c r="W6" s="16">
        <f>SMALL(B6:K6,2)-V6</f>
        <v>1.9994916978976207E-3</v>
      </c>
    </row>
    <row r="7" spans="1:23" x14ac:dyDescent="0.25">
      <c r="A7" s="12" t="s">
        <v>63</v>
      </c>
      <c r="B7" s="44">
        <v>8.3611376224301814E-4</v>
      </c>
      <c r="C7" s="45">
        <v>2.4679032641766768E-2</v>
      </c>
      <c r="D7" s="45">
        <v>2.7921389252295384E-3</v>
      </c>
      <c r="E7" s="45">
        <v>1.188084408226206E-2</v>
      </c>
      <c r="F7" s="45">
        <v>3.8358285136594519E-2</v>
      </c>
      <c r="G7" s="45">
        <v>2.2521199197353417E-2</v>
      </c>
      <c r="H7" s="45">
        <v>8.0351027557838267E-2</v>
      </c>
      <c r="I7" s="45">
        <v>7.1891138778045344E-3</v>
      </c>
      <c r="J7" s="45">
        <v>6.0622694127676624E-2</v>
      </c>
      <c r="K7" s="46">
        <v>2.1622386512762659E-3</v>
      </c>
      <c r="M7" s="18" t="str">
        <f t="shared" si="0"/>
        <v>BANANAS</v>
      </c>
      <c r="N7" s="17" t="b">
        <f t="shared" si="1"/>
        <v>1</v>
      </c>
      <c r="Q7" s="23" t="s">
        <v>6</v>
      </c>
      <c r="R7" s="26">
        <f>IF(ISERR($O$25)," ",$O$25)</f>
        <v>0.6</v>
      </c>
      <c r="S7" s="17">
        <f>(10 - COUNTIF($N16:$N25,"#N/A"))</f>
        <v>10</v>
      </c>
      <c r="U7" s="18" t="str">
        <f t="shared" si="2"/>
        <v>BANANAS</v>
      </c>
      <c r="V7" s="18">
        <f t="shared" ref="V7:V70" si="3">MIN(B7:K7)</f>
        <v>8.3611376224301814E-4</v>
      </c>
      <c r="W7" s="18">
        <f t="shared" ref="W7:W70" si="4">SMALL(B7:K7,2)-V7</f>
        <v>1.3261248890332478E-3</v>
      </c>
    </row>
    <row r="8" spans="1:23" x14ac:dyDescent="0.25">
      <c r="A8" s="12" t="s">
        <v>63</v>
      </c>
      <c r="B8" s="44">
        <v>8.7934072500588656E-3</v>
      </c>
      <c r="C8" s="45">
        <v>2.9382802869630249E-2</v>
      </c>
      <c r="D8" s="45">
        <v>1.8943854071831606E-3</v>
      </c>
      <c r="E8" s="45">
        <v>6.0079346627950961E-3</v>
      </c>
      <c r="F8" s="45">
        <v>5.0430980260635333E-2</v>
      </c>
      <c r="G8" s="45">
        <v>2.8087993405222306E-2</v>
      </c>
      <c r="H8" s="45">
        <v>9.4489930988522056E-2</v>
      </c>
      <c r="I8" s="45">
        <v>5.7278894503610261E-3</v>
      </c>
      <c r="J8" s="45">
        <v>7.1972237892739058E-2</v>
      </c>
      <c r="K8" s="46">
        <v>2.7637281360325533E-3</v>
      </c>
      <c r="M8" s="18" t="str">
        <f t="shared" si="0"/>
        <v>BLUE</v>
      </c>
      <c r="N8" s="17" t="b">
        <f t="shared" si="1"/>
        <v>0</v>
      </c>
      <c r="Q8" s="23" t="s">
        <v>8</v>
      </c>
      <c r="R8" s="26">
        <f>IF(ISERR($O$35)," ",$O$35)</f>
        <v>0</v>
      </c>
      <c r="S8" s="17">
        <f>(10 - COUNTIF($N26:$N35,"#N/A"))</f>
        <v>10</v>
      </c>
      <c r="U8" s="18" t="str">
        <f t="shared" si="2"/>
        <v>BLUE</v>
      </c>
      <c r="V8" s="18">
        <f t="shared" si="3"/>
        <v>1.8943854071831606E-3</v>
      </c>
      <c r="W8" s="18">
        <f t="shared" si="4"/>
        <v>8.6934272884939268E-4</v>
      </c>
    </row>
    <row r="9" spans="1:23" x14ac:dyDescent="0.25">
      <c r="A9" s="12" t="s">
        <v>63</v>
      </c>
      <c r="B9" s="44">
        <v>1.939401201527368E-2</v>
      </c>
      <c r="C9" s="45">
        <v>2.9431628783449508E-2</v>
      </c>
      <c r="D9" s="45">
        <v>8.1117631524481384E-3</v>
      </c>
      <c r="E9" s="45">
        <v>1.227874969626723E-2</v>
      </c>
      <c r="F9" s="45">
        <v>5.5176328531427586E-2</v>
      </c>
      <c r="G9" s="45">
        <v>3.7037333782115711E-2</v>
      </c>
      <c r="H9" s="45">
        <v>8.7195650808653852E-2</v>
      </c>
      <c r="I9" s="45">
        <v>7.3988973644895442E-3</v>
      </c>
      <c r="J9" s="45">
        <v>6.0643106730117344E-2</v>
      </c>
      <c r="K9" s="46">
        <v>1.3065653690276319E-2</v>
      </c>
      <c r="M9" s="18" t="str">
        <f t="shared" si="0"/>
        <v>SCOTT</v>
      </c>
      <c r="N9" s="17" t="b">
        <f t="shared" si="1"/>
        <v>0</v>
      </c>
      <c r="Q9" s="23" t="s">
        <v>9</v>
      </c>
      <c r="R9" s="26">
        <f>IF(ISERR($O$45)," ",$O$45)</f>
        <v>0.3</v>
      </c>
      <c r="S9" s="17">
        <f>(10 - COUNTIF($N36:$N45,"#N/A"))</f>
        <v>10</v>
      </c>
      <c r="U9" s="18" t="str">
        <f t="shared" si="2"/>
        <v>SCOTT</v>
      </c>
      <c r="V9" s="18">
        <f t="shared" si="3"/>
        <v>7.3988973644895442E-3</v>
      </c>
      <c r="W9" s="18">
        <f t="shared" si="4"/>
        <v>7.1286578795859423E-4</v>
      </c>
    </row>
    <row r="10" spans="1:23" x14ac:dyDescent="0.25">
      <c r="A10" s="12" t="s">
        <v>63</v>
      </c>
      <c r="B10" s="44">
        <v>9.5060768392495054E-3</v>
      </c>
      <c r="C10" s="45">
        <v>2.1872146771389295E-2</v>
      </c>
      <c r="D10" s="45">
        <v>5.7482505692200703E-3</v>
      </c>
      <c r="E10" s="45">
        <v>1.4256924417398308E-2</v>
      </c>
      <c r="F10" s="45">
        <v>5.3626237257754852E-2</v>
      </c>
      <c r="G10" s="45">
        <v>3.9210646864382054E-2</v>
      </c>
      <c r="H10" s="45">
        <v>7.5659702697555953E-2</v>
      </c>
      <c r="I10" s="45">
        <v>8.6514077505816453E-3</v>
      </c>
      <c r="J10" s="45">
        <v>5.0579470402121351E-2</v>
      </c>
      <c r="K10" s="46">
        <v>9.5383930617990997E-3</v>
      </c>
      <c r="M10" s="18" t="str">
        <f t="shared" si="0"/>
        <v>BLUE</v>
      </c>
      <c r="N10" s="17" t="b">
        <f t="shared" si="1"/>
        <v>0</v>
      </c>
      <c r="Q10" s="23" t="s">
        <v>10</v>
      </c>
      <c r="R10" s="26">
        <f>IF(ISERR($O$55)," ",$O$55)</f>
        <v>0</v>
      </c>
      <c r="S10" s="17">
        <f>(10 - COUNTIF($N46:$N55,"#N/A"))</f>
        <v>10</v>
      </c>
      <c r="U10" s="18" t="str">
        <f t="shared" si="2"/>
        <v>BLUE</v>
      </c>
      <c r="V10" s="18">
        <f t="shared" si="3"/>
        <v>5.7482505692200703E-3</v>
      </c>
      <c r="W10" s="18">
        <f t="shared" si="4"/>
        <v>2.903157181361575E-3</v>
      </c>
    </row>
    <row r="11" spans="1:23" x14ac:dyDescent="0.25">
      <c r="A11" s="12" t="s">
        <v>63</v>
      </c>
      <c r="B11" s="44">
        <v>8.4761470870942102E-5</v>
      </c>
      <c r="C11" s="45">
        <v>1.8087036331768142E-2</v>
      </c>
      <c r="D11" s="45">
        <v>3.8985300397976624E-3</v>
      </c>
      <c r="E11" s="45">
        <v>1.3896612464784075E-2</v>
      </c>
      <c r="F11" s="45">
        <v>4.1758438786605193E-2</v>
      </c>
      <c r="G11" s="45">
        <v>2.679066693157281E-2</v>
      </c>
      <c r="H11" s="45">
        <v>6.8007420177397374E-2</v>
      </c>
      <c r="I11" s="45">
        <v>5.1359500171026112E-3</v>
      </c>
      <c r="J11" s="45">
        <v>4.7910082094847734E-2</v>
      </c>
      <c r="K11" s="46">
        <v>4.2585967299697824E-3</v>
      </c>
      <c r="M11" s="18" t="str">
        <f t="shared" si="0"/>
        <v>BANANAS</v>
      </c>
      <c r="N11" s="17" t="b">
        <f t="shared" si="1"/>
        <v>1</v>
      </c>
      <c r="Q11" s="23" t="s">
        <v>11</v>
      </c>
      <c r="R11" s="26">
        <f>IF(ISERR($O$65)," ",$O$65)</f>
        <v>0</v>
      </c>
      <c r="S11" s="17">
        <f>(10 - COUNTIF($N56:$N65,"#N/A"))</f>
        <v>10</v>
      </c>
      <c r="U11" s="18" t="str">
        <f t="shared" si="2"/>
        <v>BANANAS</v>
      </c>
      <c r="V11" s="18">
        <f t="shared" si="3"/>
        <v>8.4761470870942102E-5</v>
      </c>
      <c r="W11" s="18">
        <f t="shared" si="4"/>
        <v>3.8137685689267203E-3</v>
      </c>
    </row>
    <row r="12" spans="1:23" x14ac:dyDescent="0.25">
      <c r="A12" s="12" t="s">
        <v>63</v>
      </c>
      <c r="B12" s="44">
        <v>1.1198467666911446E-2</v>
      </c>
      <c r="C12" s="45">
        <v>2.2520455284769619E-2</v>
      </c>
      <c r="D12" s="45">
        <v>3.1087567510309638E-3</v>
      </c>
      <c r="E12" s="45">
        <v>1.1104838239535314E-2</v>
      </c>
      <c r="F12" s="45">
        <v>3.2085199293913361E-2</v>
      </c>
      <c r="G12" s="45">
        <v>1.4658959092845134E-2</v>
      </c>
      <c r="H12" s="45">
        <v>7.2112686019316252E-2</v>
      </c>
      <c r="I12" s="45">
        <v>2.2410324033311779E-3</v>
      </c>
      <c r="J12" s="45">
        <v>4.9438582688826033E-2</v>
      </c>
      <c r="K12" s="46">
        <v>1.7543681098754621E-3</v>
      </c>
      <c r="M12" s="18" t="str">
        <f t="shared" si="0"/>
        <v>ANTONIA</v>
      </c>
      <c r="N12" s="17" t="b">
        <f t="shared" si="1"/>
        <v>0</v>
      </c>
      <c r="Q12" s="23" t="s">
        <v>12</v>
      </c>
      <c r="R12" s="26">
        <f>IF(ISERR($O$75)," ",$O$75)</f>
        <v>0</v>
      </c>
      <c r="S12" s="17">
        <f>(10 - COUNTIF($N66:$N75,"#N/A"))</f>
        <v>10</v>
      </c>
      <c r="U12" s="18" t="str">
        <f t="shared" si="2"/>
        <v>ANTONIA</v>
      </c>
      <c r="V12" s="18">
        <f t="shared" si="3"/>
        <v>1.7543681098754621E-3</v>
      </c>
      <c r="W12" s="18">
        <f t="shared" si="4"/>
        <v>4.8666429345571582E-4</v>
      </c>
    </row>
    <row r="13" spans="1:23" x14ac:dyDescent="0.25">
      <c r="A13" s="12" t="s">
        <v>63</v>
      </c>
      <c r="B13" s="44">
        <v>9.7641368477910384E-4</v>
      </c>
      <c r="C13" s="45">
        <v>3.0308718131880436E-2</v>
      </c>
      <c r="D13" s="45">
        <v>1.5342874879295323E-3</v>
      </c>
      <c r="E13" s="45">
        <v>8.3405635702174796E-3</v>
      </c>
      <c r="F13" s="45">
        <v>4.5614604889428E-2</v>
      </c>
      <c r="G13" s="45">
        <v>1.4316019018177584E-2</v>
      </c>
      <c r="H13" s="45">
        <v>8.4244598926624267E-2</v>
      </c>
      <c r="I13" s="45">
        <v>3.1654241152203472E-4</v>
      </c>
      <c r="J13" s="45">
        <v>5.6765151880539572E-2</v>
      </c>
      <c r="K13" s="46">
        <v>5.835332804072918E-4</v>
      </c>
      <c r="M13" s="18" t="str">
        <f t="shared" si="0"/>
        <v>SCOTT</v>
      </c>
      <c r="N13" s="17" t="b">
        <f t="shared" si="1"/>
        <v>0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SCOTT</v>
      </c>
      <c r="V13" s="18">
        <f t="shared" si="3"/>
        <v>3.1654241152203472E-4</v>
      </c>
      <c r="W13" s="18">
        <f t="shared" si="4"/>
        <v>2.6699086888525708E-4</v>
      </c>
    </row>
    <row r="14" spans="1:23" ht="15.75" thickBot="1" x14ac:dyDescent="0.3">
      <c r="A14" s="12" t="s">
        <v>63</v>
      </c>
      <c r="B14" s="44">
        <v>7.7935630456586052E-3</v>
      </c>
      <c r="C14" s="45">
        <v>2.7451849443195592E-2</v>
      </c>
      <c r="D14" s="45">
        <v>2.7178938051860904E-3</v>
      </c>
      <c r="E14" s="45">
        <v>1.0056571591061034E-2</v>
      </c>
      <c r="F14" s="45">
        <v>5.2169778098198206E-2</v>
      </c>
      <c r="G14" s="45">
        <v>3.2945707548292659E-2</v>
      </c>
      <c r="H14" s="45">
        <v>8.6565851601123733E-2</v>
      </c>
      <c r="I14" s="45">
        <v>7.3852869623399903E-3</v>
      </c>
      <c r="J14" s="45">
        <v>6.2102097231657716E-2</v>
      </c>
      <c r="K14" s="46">
        <v>6.5427414436007997E-3</v>
      </c>
      <c r="M14" s="18" t="str">
        <f t="shared" si="0"/>
        <v>BLUE</v>
      </c>
      <c r="N14" s="17" t="b">
        <f t="shared" si="1"/>
        <v>0</v>
      </c>
      <c r="Q14" s="23" t="s">
        <v>14</v>
      </c>
      <c r="R14" s="26">
        <f>IF(ISERR($O$95)," ",$O$95)</f>
        <v>0.1</v>
      </c>
      <c r="S14" s="17">
        <f>(10 - COUNTIF($N86:$N95,"#N/A"))</f>
        <v>10</v>
      </c>
      <c r="U14" s="18" t="str">
        <f t="shared" si="2"/>
        <v>BLUE</v>
      </c>
      <c r="V14" s="18">
        <f t="shared" si="3"/>
        <v>2.7178938051860904E-3</v>
      </c>
      <c r="W14" s="18">
        <f t="shared" si="4"/>
        <v>3.8248476384147093E-3</v>
      </c>
    </row>
    <row r="15" spans="1:23" ht="15.75" thickBot="1" x14ac:dyDescent="0.3">
      <c r="A15" s="13" t="s">
        <v>63</v>
      </c>
      <c r="B15" s="47">
        <v>1.1329435580144667E-2</v>
      </c>
      <c r="C15" s="48">
        <v>2.8621750346381855E-2</v>
      </c>
      <c r="D15" s="48">
        <v>1.6726542917871318E-3</v>
      </c>
      <c r="E15" s="48">
        <v>2.338780139250804E-3</v>
      </c>
      <c r="F15" s="48">
        <v>5.6932581994015539E-2</v>
      </c>
      <c r="G15" s="48">
        <v>2.8976634320292773E-2</v>
      </c>
      <c r="H15" s="48">
        <v>9.55905090958242E-2</v>
      </c>
      <c r="I15" s="48">
        <v>8.6418604880972305E-4</v>
      </c>
      <c r="J15" s="48">
        <v>6.6993877523741502E-2</v>
      </c>
      <c r="K15" s="49">
        <v>2.8863327702376013E-3</v>
      </c>
      <c r="M15" s="19" t="str">
        <f t="shared" si="0"/>
        <v>SCOTT</v>
      </c>
      <c r="N15" s="21" t="b">
        <f t="shared" si="1"/>
        <v>0</v>
      </c>
      <c r="O15" s="30">
        <f>COUNTIF($N6:$N15,TRUE)/(10 - COUNTIF($N6:$N15,"#N/A"))</f>
        <v>0.3</v>
      </c>
      <c r="Q15" s="24" t="s">
        <v>15</v>
      </c>
      <c r="R15" s="27">
        <f>IF(ISERR($O$105)," ",$O$105)</f>
        <v>0</v>
      </c>
      <c r="S15" s="21">
        <f>(10 - COUNTIF($N96:$N105,"#N/A"))</f>
        <v>10</v>
      </c>
      <c r="U15" s="19" t="str">
        <f t="shared" si="2"/>
        <v>SCOTT</v>
      </c>
      <c r="V15" s="19">
        <f t="shared" si="3"/>
        <v>8.6418604880972305E-4</v>
      </c>
      <c r="W15" s="19">
        <f t="shared" si="4"/>
        <v>8.0846824297740871E-4</v>
      </c>
    </row>
    <row r="16" spans="1:23" ht="15.75" thickBot="1" x14ac:dyDescent="0.3">
      <c r="A16" s="11" t="s">
        <v>64</v>
      </c>
      <c r="B16" s="41">
        <v>1.5868388526770208E-2</v>
      </c>
      <c r="C16" s="42">
        <v>3.7642177166885005E-3</v>
      </c>
      <c r="D16" s="42">
        <v>1.1390067977822514E-2</v>
      </c>
      <c r="E16" s="42">
        <v>1.9165445955715933E-2</v>
      </c>
      <c r="F16" s="42">
        <v>3.630804546290365E-2</v>
      </c>
      <c r="G16" s="42">
        <v>5.1943005768734118E-2</v>
      </c>
      <c r="H16" s="42">
        <v>4.7525185214103607E-2</v>
      </c>
      <c r="I16" s="42">
        <v>1.4692064371658417E-2</v>
      </c>
      <c r="J16" s="42">
        <v>3.832714260087737E-2</v>
      </c>
      <c r="K16" s="43">
        <v>1.9587981378811153E-2</v>
      </c>
      <c r="M16" s="16" t="str">
        <f t="shared" si="0"/>
        <v>MISSISSIPPI</v>
      </c>
      <c r="N16" s="20" t="b">
        <f t="shared" si="1"/>
        <v>1</v>
      </c>
      <c r="U16" s="16" t="str">
        <f t="shared" si="2"/>
        <v>MISSISSIPPI</v>
      </c>
      <c r="V16" s="16">
        <f t="shared" si="3"/>
        <v>3.7642177166885005E-3</v>
      </c>
      <c r="W16" s="16">
        <f t="shared" si="4"/>
        <v>7.6258502611340137E-3</v>
      </c>
    </row>
    <row r="17" spans="1:23" ht="15.75" thickBot="1" x14ac:dyDescent="0.3">
      <c r="A17" s="12" t="s">
        <v>64</v>
      </c>
      <c r="B17" s="44">
        <v>2.3091966252081271E-2</v>
      </c>
      <c r="C17" s="45">
        <v>1.7164215721435741E-2</v>
      </c>
      <c r="D17" s="45">
        <v>1.4668585140439193E-2</v>
      </c>
      <c r="E17" s="45">
        <v>1.7093090226717678E-2</v>
      </c>
      <c r="F17" s="45">
        <v>3.9480273972585321E-2</v>
      </c>
      <c r="G17" s="45">
        <v>4.845519201117935E-2</v>
      </c>
      <c r="H17" s="45">
        <v>6.7504767651195424E-2</v>
      </c>
      <c r="I17" s="45">
        <v>1.4458014190101544E-2</v>
      </c>
      <c r="J17" s="45">
        <v>4.8817113970971437E-2</v>
      </c>
      <c r="K17" s="46">
        <v>2.1578687779751866E-2</v>
      </c>
      <c r="M17" s="18" t="str">
        <f t="shared" si="0"/>
        <v>SCOTT</v>
      </c>
      <c r="N17" s="17" t="b">
        <f t="shared" si="1"/>
        <v>0</v>
      </c>
      <c r="Q17" s="61" t="s">
        <v>21</v>
      </c>
      <c r="R17" s="126">
        <f>COUNTIF($N6:$N105,TRUE)/(100 - COUNTIF($N6:$N105,"#N/A"))</f>
        <v>0.23</v>
      </c>
      <c r="S17" s="127"/>
      <c r="U17" s="18" t="str">
        <f t="shared" si="2"/>
        <v>SCOTT</v>
      </c>
      <c r="V17" s="18">
        <f t="shared" si="3"/>
        <v>1.4458014190101544E-2</v>
      </c>
      <c r="W17" s="18">
        <f t="shared" si="4"/>
        <v>2.1057095033764905E-4</v>
      </c>
    </row>
    <row r="18" spans="1:23" x14ac:dyDescent="0.25">
      <c r="A18" s="12" t="s">
        <v>64</v>
      </c>
      <c r="B18" s="44">
        <v>2.7053065380611661E-2</v>
      </c>
      <c r="C18" s="45">
        <v>1.3936098497604937E-2</v>
      </c>
      <c r="D18" s="45">
        <v>1.2094631630629238E-2</v>
      </c>
      <c r="E18" s="45">
        <v>1.6628280938972652E-2</v>
      </c>
      <c r="F18" s="45">
        <v>4.1184286107931491E-2</v>
      </c>
      <c r="G18" s="45">
        <v>5.5662184784071783E-2</v>
      </c>
      <c r="H18" s="45">
        <v>6.6374463774116627E-2</v>
      </c>
      <c r="I18" s="45">
        <v>1.6294966504701837E-2</v>
      </c>
      <c r="J18" s="45">
        <v>5.0621384980845646E-2</v>
      </c>
      <c r="K18" s="46">
        <v>2.1437772671545792E-2</v>
      </c>
      <c r="M18" s="18" t="str">
        <f t="shared" si="0"/>
        <v>BLUE</v>
      </c>
      <c r="N18" s="17" t="b">
        <f t="shared" si="1"/>
        <v>0</v>
      </c>
      <c r="U18" s="18" t="str">
        <f t="shared" si="2"/>
        <v>BLUE</v>
      </c>
      <c r="V18" s="18">
        <f t="shared" si="3"/>
        <v>1.2094631630629238E-2</v>
      </c>
      <c r="W18" s="18">
        <f t="shared" si="4"/>
        <v>1.8414668669756995E-3</v>
      </c>
    </row>
    <row r="19" spans="1:23" x14ac:dyDescent="0.25">
      <c r="A19" s="12" t="s">
        <v>64</v>
      </c>
      <c r="B19" s="44">
        <v>2.8475699406619329E-2</v>
      </c>
      <c r="C19" s="45">
        <v>2.0781392482797575E-2</v>
      </c>
      <c r="D19" s="45">
        <v>1.7035455056539202E-2</v>
      </c>
      <c r="E19" s="45">
        <v>2.0933283883913655E-2</v>
      </c>
      <c r="F19" s="45">
        <v>3.8470898721042236E-2</v>
      </c>
      <c r="G19" s="45">
        <v>5.2794924320318001E-2</v>
      </c>
      <c r="H19" s="45">
        <v>7.2257356172140116E-2</v>
      </c>
      <c r="I19" s="45">
        <v>1.9789941787391005E-2</v>
      </c>
      <c r="J19" s="45">
        <v>5.8547584679665227E-2</v>
      </c>
      <c r="K19" s="46">
        <v>2.5535885364236573E-2</v>
      </c>
      <c r="M19" s="18" t="str">
        <f t="shared" si="0"/>
        <v>BLUE</v>
      </c>
      <c r="N19" s="17" t="b">
        <f t="shared" si="1"/>
        <v>0</v>
      </c>
      <c r="U19" s="18" t="str">
        <f t="shared" si="2"/>
        <v>BLUE</v>
      </c>
      <c r="V19" s="18">
        <f t="shared" si="3"/>
        <v>1.7035455056539202E-2</v>
      </c>
      <c r="W19" s="18">
        <f t="shared" si="4"/>
        <v>2.7544867308518031E-3</v>
      </c>
    </row>
    <row r="20" spans="1:23" x14ac:dyDescent="0.25">
      <c r="A20" s="12" t="s">
        <v>64</v>
      </c>
      <c r="B20" s="44">
        <v>2.8373080069706333E-2</v>
      </c>
      <c r="C20" s="45">
        <v>2.2303283862387918E-2</v>
      </c>
      <c r="D20" s="45">
        <v>1.3878744177842274E-2</v>
      </c>
      <c r="E20" s="45">
        <v>1.2856408917155032E-2</v>
      </c>
      <c r="F20" s="45">
        <v>5.0295634105070479E-2</v>
      </c>
      <c r="G20" s="45">
        <v>5.2016251217411706E-2</v>
      </c>
      <c r="H20" s="45">
        <v>7.9362448765127144E-2</v>
      </c>
      <c r="I20" s="45">
        <v>1.0500588852042234E-2</v>
      </c>
      <c r="J20" s="45">
        <v>5.8158376546316282E-2</v>
      </c>
      <c r="K20" s="46">
        <v>2.1362370335995147E-2</v>
      </c>
      <c r="M20" s="18" t="str">
        <f t="shared" si="0"/>
        <v>SCOTT</v>
      </c>
      <c r="N20" s="17" t="b">
        <f t="shared" si="1"/>
        <v>0</v>
      </c>
      <c r="U20" s="18" t="str">
        <f t="shared" si="2"/>
        <v>SCOTT</v>
      </c>
      <c r="V20" s="18">
        <f t="shared" si="3"/>
        <v>1.0500588852042234E-2</v>
      </c>
      <c r="W20" s="18">
        <f t="shared" si="4"/>
        <v>2.3558200651127986E-3</v>
      </c>
    </row>
    <row r="21" spans="1:23" x14ac:dyDescent="0.25">
      <c r="A21" s="12" t="s">
        <v>64</v>
      </c>
      <c r="B21" s="44">
        <v>2.8292026167834217E-2</v>
      </c>
      <c r="C21" s="45">
        <v>1.226459370165886E-2</v>
      </c>
      <c r="D21" s="45">
        <v>1.5085073672750048E-2</v>
      </c>
      <c r="E21" s="45">
        <v>1.8049058693597575E-2</v>
      </c>
      <c r="F21" s="45">
        <v>4.1971803739892358E-2</v>
      </c>
      <c r="G21" s="45">
        <v>5.8251341345345056E-2</v>
      </c>
      <c r="H21" s="45">
        <v>6.0813558668218873E-2</v>
      </c>
      <c r="I21" s="45">
        <v>1.5745268303585518E-2</v>
      </c>
      <c r="J21" s="45">
        <v>3.9905948242673753E-2</v>
      </c>
      <c r="K21" s="46">
        <v>2.2530128342427007E-2</v>
      </c>
      <c r="M21" s="18" t="str">
        <f t="shared" si="0"/>
        <v>MISSISSIPPI</v>
      </c>
      <c r="N21" s="17" t="b">
        <f t="shared" si="1"/>
        <v>1</v>
      </c>
      <c r="U21" s="18" t="str">
        <f t="shared" si="2"/>
        <v>MISSISSIPPI</v>
      </c>
      <c r="V21" s="18">
        <f t="shared" si="3"/>
        <v>1.226459370165886E-2</v>
      </c>
      <c r="W21" s="18">
        <f t="shared" si="4"/>
        <v>2.8204799710911874E-3</v>
      </c>
    </row>
    <row r="22" spans="1:23" x14ac:dyDescent="0.25">
      <c r="A22" s="12" t="s">
        <v>64</v>
      </c>
      <c r="B22" s="44">
        <v>2.6653043384248828E-2</v>
      </c>
      <c r="C22" s="45">
        <v>1.3660818800893815E-2</v>
      </c>
      <c r="D22" s="45">
        <v>1.589077500894584E-2</v>
      </c>
      <c r="E22" s="45">
        <v>2.022887245833177E-2</v>
      </c>
      <c r="F22" s="45">
        <v>4.0526460107344474E-2</v>
      </c>
      <c r="G22" s="45">
        <v>5.6842634300905269E-2</v>
      </c>
      <c r="H22" s="45">
        <v>5.9944011977990846E-2</v>
      </c>
      <c r="I22" s="45">
        <v>1.818103453072889E-2</v>
      </c>
      <c r="J22" s="45">
        <v>3.8733257947996855E-2</v>
      </c>
      <c r="K22" s="46">
        <v>2.4639054901662488E-2</v>
      </c>
      <c r="M22" s="18" t="str">
        <f t="shared" si="0"/>
        <v>MISSISSIPPI</v>
      </c>
      <c r="N22" s="17" t="b">
        <f t="shared" si="1"/>
        <v>1</v>
      </c>
      <c r="U22" s="18" t="str">
        <f t="shared" si="2"/>
        <v>MISSISSIPPI</v>
      </c>
      <c r="V22" s="18">
        <f t="shared" si="3"/>
        <v>1.3660818800893815E-2</v>
      </c>
      <c r="W22" s="18">
        <f t="shared" si="4"/>
        <v>2.2299562080520252E-3</v>
      </c>
    </row>
    <row r="23" spans="1:23" x14ac:dyDescent="0.25">
      <c r="A23" s="12" t="s">
        <v>64</v>
      </c>
      <c r="B23" s="44">
        <v>1.9504662874633587E-2</v>
      </c>
      <c r="C23" s="45">
        <v>1.3157782190257178E-3</v>
      </c>
      <c r="D23" s="45">
        <v>1.0970308703860752E-2</v>
      </c>
      <c r="E23" s="45">
        <v>1.9836671985467909E-2</v>
      </c>
      <c r="F23" s="45">
        <v>4.2315655520811159E-2</v>
      </c>
      <c r="G23" s="45">
        <v>6.121601825779395E-2</v>
      </c>
      <c r="H23" s="45">
        <v>4.5279377555147188E-2</v>
      </c>
      <c r="I23" s="45">
        <v>1.4438219561949385E-2</v>
      </c>
      <c r="J23" s="45">
        <v>3.5341591840651623E-2</v>
      </c>
      <c r="K23" s="46">
        <v>1.906366516396036E-2</v>
      </c>
      <c r="M23" s="18" t="str">
        <f t="shared" si="0"/>
        <v>MISSISSIPPI</v>
      </c>
      <c r="N23" s="17" t="b">
        <f t="shared" si="1"/>
        <v>1</v>
      </c>
      <c r="U23" s="18" t="str">
        <f t="shared" si="2"/>
        <v>MISSISSIPPI</v>
      </c>
      <c r="V23" s="18">
        <f t="shared" si="3"/>
        <v>1.3157782190257178E-3</v>
      </c>
      <c r="W23" s="18">
        <f t="shared" si="4"/>
        <v>9.6545304848350347E-3</v>
      </c>
    </row>
    <row r="24" spans="1:23" ht="15.75" thickBot="1" x14ac:dyDescent="0.3">
      <c r="A24" s="12" t="s">
        <v>64</v>
      </c>
      <c r="B24" s="44">
        <v>1.8146436006629699E-2</v>
      </c>
      <c r="C24" s="45">
        <v>6.389118844614447E-3</v>
      </c>
      <c r="D24" s="45">
        <v>1.1976649246077865E-2</v>
      </c>
      <c r="E24" s="45">
        <v>1.9886578062213695E-2</v>
      </c>
      <c r="F24" s="45">
        <v>4.1987189956021451E-2</v>
      </c>
      <c r="G24" s="45">
        <v>5.2715772718929521E-2</v>
      </c>
      <c r="H24" s="50">
        <v>5.1259007611595492E-2</v>
      </c>
      <c r="I24" s="45">
        <v>1.4775072895348892E-2</v>
      </c>
      <c r="J24" s="45">
        <v>3.6994593293815298E-2</v>
      </c>
      <c r="K24" s="46">
        <v>1.9726443365673092E-2</v>
      </c>
      <c r="M24" s="18" t="str">
        <f t="shared" si="0"/>
        <v>MISSISSIPPI</v>
      </c>
      <c r="N24" s="17" t="b">
        <f t="shared" si="1"/>
        <v>1</v>
      </c>
      <c r="U24" s="18" t="str">
        <f t="shared" si="2"/>
        <v>MISSISSIPPI</v>
      </c>
      <c r="V24" s="18">
        <f t="shared" si="3"/>
        <v>6.389118844614447E-3</v>
      </c>
      <c r="W24" s="18">
        <f t="shared" si="4"/>
        <v>5.5875304014634183E-3</v>
      </c>
    </row>
    <row r="25" spans="1:23" ht="15.75" thickBot="1" x14ac:dyDescent="0.3">
      <c r="A25" s="13" t="s">
        <v>64</v>
      </c>
      <c r="B25" s="47">
        <v>2.282447404963682E-2</v>
      </c>
      <c r="C25" s="48">
        <v>9.2661542105016426E-3</v>
      </c>
      <c r="D25" s="48">
        <v>1.3373338945404586E-2</v>
      </c>
      <c r="E25" s="48">
        <v>1.6484925370918196E-2</v>
      </c>
      <c r="F25" s="48">
        <v>4.3293408436851158E-2</v>
      </c>
      <c r="G25" s="48">
        <v>5.3845221958609413E-2</v>
      </c>
      <c r="H25" s="48">
        <v>6.0720602730849546E-2</v>
      </c>
      <c r="I25" s="48">
        <v>1.1560861751036426E-2</v>
      </c>
      <c r="J25" s="48">
        <v>4.4555334768797902E-2</v>
      </c>
      <c r="K25" s="49">
        <v>1.8879291278502727E-2</v>
      </c>
      <c r="M25" s="19" t="str">
        <f t="shared" si="0"/>
        <v>MISSISSIPPI</v>
      </c>
      <c r="N25" s="21" t="b">
        <f t="shared" si="1"/>
        <v>1</v>
      </c>
      <c r="O25" s="30">
        <f>COUNTIF($N16:$N25,TRUE)/(10 - COUNTIF($N16:$N25,"#N/A"))</f>
        <v>0.6</v>
      </c>
      <c r="U25" s="19" t="str">
        <f t="shared" si="2"/>
        <v>MISSISSIPPI</v>
      </c>
      <c r="V25" s="19">
        <f t="shared" si="3"/>
        <v>9.2661542105016426E-3</v>
      </c>
      <c r="W25" s="19">
        <f t="shared" si="4"/>
        <v>2.2947075405347836E-3</v>
      </c>
    </row>
    <row r="26" spans="1:23" x14ac:dyDescent="0.25">
      <c r="A26" s="11" t="s">
        <v>65</v>
      </c>
      <c r="B26" s="41">
        <v>1.0966235414526737E-2</v>
      </c>
      <c r="C26" s="42">
        <v>3.2584335336173227E-2</v>
      </c>
      <c r="D26" s="42">
        <v>6.6592275006926716E-3</v>
      </c>
      <c r="E26" s="42">
        <v>4.321597886082329E-3</v>
      </c>
      <c r="F26" s="42">
        <v>4.55195759963372E-2</v>
      </c>
      <c r="G26" s="42">
        <v>2.6076541067312123E-2</v>
      </c>
      <c r="H26" s="42">
        <v>0.11263202793639314</v>
      </c>
      <c r="I26" s="42">
        <v>1.2453608034946675E-3</v>
      </c>
      <c r="J26" s="42">
        <v>9.0606228963911142E-2</v>
      </c>
      <c r="K26" s="43">
        <v>4.1982126511524165E-3</v>
      </c>
      <c r="M26" s="16" t="str">
        <f t="shared" si="0"/>
        <v>SCOTT</v>
      </c>
      <c r="N26" s="20" t="b">
        <f t="shared" si="1"/>
        <v>0</v>
      </c>
      <c r="U26" s="16" t="str">
        <f t="shared" si="2"/>
        <v>SCOTT</v>
      </c>
      <c r="V26" s="16">
        <f t="shared" si="3"/>
        <v>1.2453608034946675E-3</v>
      </c>
      <c r="W26" s="16">
        <f t="shared" si="4"/>
        <v>2.9528518476577489E-3</v>
      </c>
    </row>
    <row r="27" spans="1:23" x14ac:dyDescent="0.25">
      <c r="A27" s="12" t="s">
        <v>65</v>
      </c>
      <c r="B27" s="44">
        <v>9.9463588070406173E-3</v>
      </c>
      <c r="C27" s="45">
        <v>2.7553731684359491E-2</v>
      </c>
      <c r="D27" s="45">
        <v>4.0976285109007304E-3</v>
      </c>
      <c r="E27" s="45">
        <v>6.8741210092627958E-4</v>
      </c>
      <c r="F27" s="45">
        <v>4.0485109937286601E-2</v>
      </c>
      <c r="G27" s="45">
        <v>2.4424233212674423E-2</v>
      </c>
      <c r="H27" s="45">
        <v>9.8249696794640087E-2</v>
      </c>
      <c r="I27" s="45">
        <v>3.574334112055412E-3</v>
      </c>
      <c r="J27" s="45">
        <v>7.6085731271459706E-2</v>
      </c>
      <c r="K27" s="46">
        <v>1.2340520159235535E-3</v>
      </c>
      <c r="M27" s="18" t="str">
        <f t="shared" si="0"/>
        <v>BLOOM</v>
      </c>
      <c r="N27" s="17" t="b">
        <f t="shared" si="1"/>
        <v>0</v>
      </c>
      <c r="U27" s="18" t="str">
        <f t="shared" si="2"/>
        <v>BLOOM</v>
      </c>
      <c r="V27" s="18">
        <f t="shared" si="3"/>
        <v>6.8741210092627958E-4</v>
      </c>
      <c r="W27" s="18">
        <f t="shared" si="4"/>
        <v>5.4663991499727393E-4</v>
      </c>
    </row>
    <row r="28" spans="1:23" x14ac:dyDescent="0.25">
      <c r="A28" s="12" t="s">
        <v>65</v>
      </c>
      <c r="B28" s="44">
        <v>2.5737682158464004E-2</v>
      </c>
      <c r="C28" s="45">
        <v>3.7609976836370289E-2</v>
      </c>
      <c r="D28" s="45">
        <v>5.4590911130281486E-3</v>
      </c>
      <c r="E28" s="45">
        <v>3.1443431058901655E-3</v>
      </c>
      <c r="F28" s="45">
        <v>5.2533249327808403E-2</v>
      </c>
      <c r="G28" s="45">
        <v>3.1455761437466402E-2</v>
      </c>
      <c r="H28" s="45">
        <v>0.10388421454143473</v>
      </c>
      <c r="I28" s="45">
        <v>3.3233001807619553E-3</v>
      </c>
      <c r="J28" s="45">
        <v>7.5615096155161293E-2</v>
      </c>
      <c r="K28" s="46">
        <v>1.2200933157867994E-2</v>
      </c>
      <c r="M28" s="18" t="str">
        <f t="shared" si="0"/>
        <v>BLOOM</v>
      </c>
      <c r="N28" s="17" t="b">
        <f t="shared" si="1"/>
        <v>0</v>
      </c>
      <c r="U28" s="18" t="str">
        <f t="shared" si="2"/>
        <v>BLOOM</v>
      </c>
      <c r="V28" s="18">
        <f t="shared" si="3"/>
        <v>3.1443431058901655E-3</v>
      </c>
      <c r="W28" s="18">
        <f t="shared" si="4"/>
        <v>1.7895707487178975E-4</v>
      </c>
    </row>
    <row r="29" spans="1:23" x14ac:dyDescent="0.25">
      <c r="A29" s="12" t="s">
        <v>65</v>
      </c>
      <c r="B29" s="44">
        <v>2.8994678729448393E-2</v>
      </c>
      <c r="C29" s="45">
        <v>3.3084343183404127E-2</v>
      </c>
      <c r="D29" s="45">
        <v>1.1151776878170705E-2</v>
      </c>
      <c r="E29" s="45">
        <v>1.0032782780701174E-2</v>
      </c>
      <c r="F29" s="45">
        <v>4.9243743748144705E-2</v>
      </c>
      <c r="G29" s="45">
        <v>4.1110451313852908E-2</v>
      </c>
      <c r="H29" s="45">
        <v>9.2328293537054268E-2</v>
      </c>
      <c r="I29" s="45">
        <v>9.3533816137130535E-3</v>
      </c>
      <c r="J29" s="45">
        <v>6.4018538984052603E-2</v>
      </c>
      <c r="K29" s="46">
        <v>1.8987773443555053E-2</v>
      </c>
      <c r="M29" s="18" t="str">
        <f t="shared" si="0"/>
        <v>SCOTT</v>
      </c>
      <c r="N29" s="17" t="b">
        <f t="shared" si="1"/>
        <v>0</v>
      </c>
      <c r="U29" s="18" t="str">
        <f t="shared" si="2"/>
        <v>SCOTT</v>
      </c>
      <c r="V29" s="18">
        <f t="shared" si="3"/>
        <v>9.3533816137130535E-3</v>
      </c>
      <c r="W29" s="18">
        <f t="shared" si="4"/>
        <v>6.7940116698812086E-4</v>
      </c>
    </row>
    <row r="30" spans="1:23" x14ac:dyDescent="0.25">
      <c r="A30" s="12" t="s">
        <v>65</v>
      </c>
      <c r="B30" s="44">
        <v>2.6070347119779999E-2</v>
      </c>
      <c r="C30" s="45">
        <v>4.6199686798962455E-2</v>
      </c>
      <c r="D30" s="45">
        <v>5.4991247990143002E-3</v>
      </c>
      <c r="E30" s="45">
        <v>3.9924734510633775E-4</v>
      </c>
      <c r="F30" s="45">
        <v>6.2022720834337269E-2</v>
      </c>
      <c r="G30" s="45">
        <v>3.028719590435839E-2</v>
      </c>
      <c r="H30" s="45">
        <v>0.11691110558281367</v>
      </c>
      <c r="I30" s="45">
        <v>1.4311197967512221E-3</v>
      </c>
      <c r="J30" s="45">
        <v>7.731551562928371E-2</v>
      </c>
      <c r="K30" s="46">
        <v>1.1652341571993741E-2</v>
      </c>
      <c r="M30" s="18" t="str">
        <f t="shared" si="0"/>
        <v>BLOOM</v>
      </c>
      <c r="N30" s="17" t="b">
        <f t="shared" si="1"/>
        <v>0</v>
      </c>
      <c r="U30" s="18" t="str">
        <f t="shared" si="2"/>
        <v>BLOOM</v>
      </c>
      <c r="V30" s="18">
        <f t="shared" si="3"/>
        <v>3.9924734510633775E-4</v>
      </c>
      <c r="W30" s="18">
        <f t="shared" si="4"/>
        <v>1.0318724516448843E-3</v>
      </c>
    </row>
    <row r="31" spans="1:23" x14ac:dyDescent="0.25">
      <c r="A31" s="12" t="s">
        <v>65</v>
      </c>
      <c r="B31" s="44">
        <v>2.44757062809762E-2</v>
      </c>
      <c r="C31" s="45">
        <v>3.1198343553535651E-2</v>
      </c>
      <c r="D31" s="45">
        <v>6.6123913395115946E-3</v>
      </c>
      <c r="E31" s="45">
        <v>5.7525166678600581E-3</v>
      </c>
      <c r="F31" s="45">
        <v>5.1022605641522903E-2</v>
      </c>
      <c r="G31" s="45">
        <v>3.5734450229119294E-2</v>
      </c>
      <c r="H31" s="45">
        <v>9.3185319436856012E-2</v>
      </c>
      <c r="I31" s="45">
        <v>4.6656860967909108E-3</v>
      </c>
      <c r="J31" s="45">
        <v>6.5910506411467923E-2</v>
      </c>
      <c r="K31" s="46">
        <v>1.2778258627405191E-2</v>
      </c>
      <c r="M31" s="18" t="str">
        <f t="shared" si="0"/>
        <v>SCOTT</v>
      </c>
      <c r="N31" s="17" t="b">
        <f t="shared" si="1"/>
        <v>0</v>
      </c>
      <c r="U31" s="18" t="str">
        <f t="shared" si="2"/>
        <v>SCOTT</v>
      </c>
      <c r="V31" s="18">
        <f t="shared" si="3"/>
        <v>4.6656860967909108E-3</v>
      </c>
      <c r="W31" s="18">
        <f t="shared" si="4"/>
        <v>1.0868305710691473E-3</v>
      </c>
    </row>
    <row r="32" spans="1:23" x14ac:dyDescent="0.25">
      <c r="A32" s="12" t="s">
        <v>65</v>
      </c>
      <c r="B32" s="44">
        <v>2.3610262247425066E-2</v>
      </c>
      <c r="C32" s="45">
        <v>3.8797061069999389E-2</v>
      </c>
      <c r="D32" s="45">
        <v>1.7473286607153429E-3</v>
      </c>
      <c r="E32" s="45">
        <v>7.2668875396732224E-4</v>
      </c>
      <c r="F32" s="45">
        <v>5.5475445825751271E-2</v>
      </c>
      <c r="G32" s="45">
        <v>2.9429331674456931E-2</v>
      </c>
      <c r="H32" s="45">
        <v>0.10900995734415411</v>
      </c>
      <c r="I32" s="45">
        <v>1.0189637719563924E-3</v>
      </c>
      <c r="J32" s="45">
        <v>8.1360620472187811E-2</v>
      </c>
      <c r="K32" s="46">
        <v>7.9729331390065022E-3</v>
      </c>
      <c r="M32" s="18" t="str">
        <f t="shared" si="0"/>
        <v>BLOOM</v>
      </c>
      <c r="N32" s="17" t="b">
        <f t="shared" si="1"/>
        <v>0</v>
      </c>
      <c r="U32" s="18" t="str">
        <f t="shared" si="2"/>
        <v>BLOOM</v>
      </c>
      <c r="V32" s="18">
        <f t="shared" si="3"/>
        <v>7.2668875396732224E-4</v>
      </c>
      <c r="W32" s="18">
        <f t="shared" si="4"/>
        <v>2.9227501798907013E-4</v>
      </c>
    </row>
    <row r="33" spans="1:23" x14ac:dyDescent="0.25">
      <c r="A33" s="12" t="s">
        <v>65</v>
      </c>
      <c r="B33" s="44">
        <v>2.1874352253237958E-2</v>
      </c>
      <c r="C33" s="45">
        <v>3.6002906711934249E-2</v>
      </c>
      <c r="D33" s="45">
        <v>3.5784042523063983E-3</v>
      </c>
      <c r="E33" s="45">
        <v>1.5748803321819216E-3</v>
      </c>
      <c r="F33" s="45">
        <v>5.1502851114787217E-2</v>
      </c>
      <c r="G33" s="45">
        <v>3.2197611632990654E-2</v>
      </c>
      <c r="H33" s="45">
        <v>0.10427840383165224</v>
      </c>
      <c r="I33" s="45">
        <v>3.8424122234222424E-3</v>
      </c>
      <c r="J33" s="45">
        <v>7.278751435657764E-2</v>
      </c>
      <c r="K33" s="46">
        <v>9.2236078723710313E-3</v>
      </c>
      <c r="M33" s="18" t="str">
        <f t="shared" si="0"/>
        <v>BLOOM</v>
      </c>
      <c r="N33" s="17" t="b">
        <f t="shared" si="1"/>
        <v>0</v>
      </c>
      <c r="U33" s="18" t="str">
        <f t="shared" si="2"/>
        <v>BLOOM</v>
      </c>
      <c r="V33" s="18">
        <f t="shared" si="3"/>
        <v>1.5748803321819216E-3</v>
      </c>
      <c r="W33" s="18">
        <f t="shared" si="4"/>
        <v>2.0035239201244767E-3</v>
      </c>
    </row>
    <row r="34" spans="1:23" ht="15.75" thickBot="1" x14ac:dyDescent="0.3">
      <c r="A34" s="12" t="s">
        <v>65</v>
      </c>
      <c r="B34" s="44">
        <v>2.3871601919749255E-2</v>
      </c>
      <c r="C34" s="45">
        <v>3.895391307245738E-2</v>
      </c>
      <c r="D34" s="45">
        <v>6.1965628170469675E-3</v>
      </c>
      <c r="E34" s="45">
        <v>3.6575705350788967E-3</v>
      </c>
      <c r="F34" s="45">
        <v>5.357399037066457E-2</v>
      </c>
      <c r="G34" s="45">
        <v>3.4678274738495551E-2</v>
      </c>
      <c r="H34" s="45">
        <v>0.10518122116503548</v>
      </c>
      <c r="I34" s="45">
        <v>5.9868417447546465E-3</v>
      </c>
      <c r="J34" s="45">
        <v>6.9261717674548612E-2</v>
      </c>
      <c r="K34" s="46">
        <v>1.2896135039867106E-2</v>
      </c>
      <c r="M34" s="18" t="str">
        <f t="shared" si="0"/>
        <v>BLOOM</v>
      </c>
      <c r="N34" s="17" t="b">
        <f t="shared" si="1"/>
        <v>0</v>
      </c>
      <c r="U34" s="18" t="str">
        <f t="shared" si="2"/>
        <v>BLOOM</v>
      </c>
      <c r="V34" s="18">
        <f t="shared" si="3"/>
        <v>3.6575705350788967E-3</v>
      </c>
      <c r="W34" s="18">
        <f t="shared" si="4"/>
        <v>2.3292712096757498E-3</v>
      </c>
    </row>
    <row r="35" spans="1:23" ht="15.75" thickBot="1" x14ac:dyDescent="0.3">
      <c r="A35" s="13" t="s">
        <v>65</v>
      </c>
      <c r="B35" s="47">
        <v>2.3787747023132341E-2</v>
      </c>
      <c r="C35" s="48">
        <v>4.1323885397190598E-2</v>
      </c>
      <c r="D35" s="48">
        <v>4.736545105759625E-3</v>
      </c>
      <c r="E35" s="48">
        <v>5.7697351434271571E-4</v>
      </c>
      <c r="F35" s="48">
        <v>5.1990276022104334E-2</v>
      </c>
      <c r="G35" s="48">
        <v>3.3662901849297544E-2</v>
      </c>
      <c r="H35" s="48">
        <v>0.11496475612644802</v>
      </c>
      <c r="I35" s="48">
        <v>5.098745447352053E-3</v>
      </c>
      <c r="J35" s="48">
        <v>8.3233042800781892E-2</v>
      </c>
      <c r="K35" s="49">
        <v>1.0278828284303515E-2</v>
      </c>
      <c r="M35" s="19" t="str">
        <f t="shared" si="0"/>
        <v>BLOOM</v>
      </c>
      <c r="N35" s="21" t="b">
        <f t="shared" si="1"/>
        <v>0</v>
      </c>
      <c r="O35" s="30">
        <f>COUNTIF($N26:$N35,TRUE)/(10 - COUNTIF($N26:$N35,"#N/A"))</f>
        <v>0</v>
      </c>
      <c r="U35" s="19" t="str">
        <f t="shared" si="2"/>
        <v>BLOOM</v>
      </c>
      <c r="V35" s="19">
        <f t="shared" si="3"/>
        <v>5.7697351434271571E-4</v>
      </c>
      <c r="W35" s="19">
        <f t="shared" si="4"/>
        <v>4.1595715914169093E-3</v>
      </c>
    </row>
    <row r="36" spans="1:23" x14ac:dyDescent="0.25">
      <c r="A36" s="11" t="s">
        <v>66</v>
      </c>
      <c r="B36" s="41">
        <v>1.1875695670681682E-2</v>
      </c>
      <c r="C36" s="42">
        <v>3.2186918274611107E-2</v>
      </c>
      <c r="D36" s="42">
        <v>4.6741697804574961E-3</v>
      </c>
      <c r="E36" s="42">
        <v>2.9701544872057645E-3</v>
      </c>
      <c r="F36" s="42">
        <v>4.5116885857284517E-2</v>
      </c>
      <c r="G36" s="42">
        <v>2.5527435967668814E-2</v>
      </c>
      <c r="H36" s="42">
        <v>0.10868332262750542</v>
      </c>
      <c r="I36" s="42">
        <v>5.9460878949170459E-4</v>
      </c>
      <c r="J36" s="42">
        <v>8.6833563829335103E-2</v>
      </c>
      <c r="K36" s="43">
        <v>3.2128014608779204E-3</v>
      </c>
      <c r="M36" s="16" t="str">
        <f t="shared" si="0"/>
        <v>SCOTT</v>
      </c>
      <c r="N36" s="20" t="b">
        <f t="shared" si="1"/>
        <v>0</v>
      </c>
      <c r="U36" s="16" t="str">
        <f t="shared" si="2"/>
        <v>SCOTT</v>
      </c>
      <c r="V36" s="16">
        <f t="shared" si="3"/>
        <v>5.9460878949170459E-4</v>
      </c>
      <c r="W36" s="16">
        <f t="shared" si="4"/>
        <v>2.3755456977140599E-3</v>
      </c>
    </row>
    <row r="37" spans="1:23" x14ac:dyDescent="0.25">
      <c r="A37" s="12" t="s">
        <v>66</v>
      </c>
      <c r="B37" s="44">
        <v>9.6199692567816714E-3</v>
      </c>
      <c r="C37" s="45">
        <v>2.3030739482001752E-2</v>
      </c>
      <c r="D37" s="45">
        <v>1.8932990091398982E-3</v>
      </c>
      <c r="E37" s="45">
        <v>1.8219273461058672E-3</v>
      </c>
      <c r="F37" s="45">
        <v>3.0738499587785656E-2</v>
      </c>
      <c r="G37" s="45">
        <v>2.5149061124365518E-2</v>
      </c>
      <c r="H37" s="45">
        <v>9.3045019093866893E-2</v>
      </c>
      <c r="I37" s="45">
        <v>2.5282526786660903E-3</v>
      </c>
      <c r="J37" s="45">
        <v>7.475991774402542E-2</v>
      </c>
      <c r="K37" s="46">
        <v>3.1186574614772145E-3</v>
      </c>
      <c r="M37" s="18" t="str">
        <f t="shared" si="0"/>
        <v>BLOOM</v>
      </c>
      <c r="N37" s="17" t="b">
        <f t="shared" si="1"/>
        <v>1</v>
      </c>
      <c r="U37" s="18" t="str">
        <f t="shared" si="2"/>
        <v>BLOOM</v>
      </c>
      <c r="V37" s="18">
        <f t="shared" si="3"/>
        <v>1.8219273461058672E-3</v>
      </c>
      <c r="W37" s="18">
        <f t="shared" si="4"/>
        <v>7.1371663034031085E-5</v>
      </c>
    </row>
    <row r="38" spans="1:23" x14ac:dyDescent="0.25">
      <c r="A38" s="12" t="s">
        <v>66</v>
      </c>
      <c r="B38" s="44">
        <v>2.0801849344857452E-2</v>
      </c>
      <c r="C38" s="45">
        <v>3.8157523105396371E-2</v>
      </c>
      <c r="D38" s="45">
        <v>6.4434787862199805E-4</v>
      </c>
      <c r="E38" s="45">
        <v>2.297936352904012E-3</v>
      </c>
      <c r="F38" s="45">
        <v>5.0040253769170671E-2</v>
      </c>
      <c r="G38" s="45">
        <v>2.7344359829601907E-2</v>
      </c>
      <c r="H38" s="45">
        <v>0.11521908738296263</v>
      </c>
      <c r="I38" s="45">
        <v>1.2890719027297687E-3</v>
      </c>
      <c r="J38" s="45">
        <v>8.7631817856983388E-2</v>
      </c>
      <c r="K38" s="46">
        <v>4.2088739387665525E-3</v>
      </c>
      <c r="M38" s="18" t="str">
        <f t="shared" si="0"/>
        <v>BLUE</v>
      </c>
      <c r="N38" s="17" t="b">
        <f t="shared" si="1"/>
        <v>0</v>
      </c>
      <c r="U38" s="18" t="str">
        <f t="shared" si="2"/>
        <v>BLUE</v>
      </c>
      <c r="V38" s="18">
        <f t="shared" si="3"/>
        <v>6.4434787862199805E-4</v>
      </c>
      <c r="W38" s="18">
        <f t="shared" si="4"/>
        <v>6.4472402410777063E-4</v>
      </c>
    </row>
    <row r="39" spans="1:23" x14ac:dyDescent="0.25">
      <c r="A39" s="12" t="s">
        <v>66</v>
      </c>
      <c r="B39" s="44">
        <v>2.8379664604403498E-2</v>
      </c>
      <c r="C39" s="45">
        <v>3.9679491405766168E-2</v>
      </c>
      <c r="D39" s="45">
        <v>1.0312095963083037E-2</v>
      </c>
      <c r="E39" s="45">
        <v>6.773852690673543E-3</v>
      </c>
      <c r="F39" s="45">
        <v>5.3867370844775143E-2</v>
      </c>
      <c r="G39" s="45">
        <v>3.5263508349946161E-2</v>
      </c>
      <c r="H39" s="45">
        <v>0.10213303886790423</v>
      </c>
      <c r="I39" s="45">
        <v>6.0297104255990427E-3</v>
      </c>
      <c r="J39" s="45">
        <v>7.0681474238594999E-2</v>
      </c>
      <c r="K39" s="46">
        <v>1.7216652082970893E-2</v>
      </c>
      <c r="M39" s="18" t="str">
        <f t="shared" si="0"/>
        <v>SCOTT</v>
      </c>
      <c r="N39" s="17" t="b">
        <f t="shared" si="1"/>
        <v>0</v>
      </c>
      <c r="U39" s="18" t="str">
        <f t="shared" si="2"/>
        <v>SCOTT</v>
      </c>
      <c r="V39" s="18">
        <f t="shared" si="3"/>
        <v>6.0297104255990427E-3</v>
      </c>
      <c r="W39" s="18">
        <f t="shared" si="4"/>
        <v>7.4414226507450026E-4</v>
      </c>
    </row>
    <row r="40" spans="1:23" x14ac:dyDescent="0.25">
      <c r="A40" s="12" t="s">
        <v>66</v>
      </c>
      <c r="B40" s="44">
        <v>9.4470809424332947E-3</v>
      </c>
      <c r="C40" s="45">
        <v>3.1277591936830926E-2</v>
      </c>
      <c r="D40" s="45">
        <v>6.8486017743753791E-3</v>
      </c>
      <c r="E40" s="45">
        <v>3.4053376256589357E-3</v>
      </c>
      <c r="F40" s="45">
        <v>3.9708468893109236E-2</v>
      </c>
      <c r="G40" s="45">
        <v>1.7801879501827017E-2</v>
      </c>
      <c r="H40" s="45">
        <v>0.10678794396731053</v>
      </c>
      <c r="I40" s="45">
        <v>7.8452546550476093E-4</v>
      </c>
      <c r="J40" s="45">
        <v>8.3115263281992091E-2</v>
      </c>
      <c r="K40" s="46">
        <v>8.206532889644888E-3</v>
      </c>
      <c r="M40" s="18" t="str">
        <f t="shared" si="0"/>
        <v>SCOTT</v>
      </c>
      <c r="N40" s="17" t="b">
        <f t="shared" si="1"/>
        <v>0</v>
      </c>
      <c r="U40" s="18" t="str">
        <f t="shared" si="2"/>
        <v>SCOTT</v>
      </c>
      <c r="V40" s="18">
        <f t="shared" si="3"/>
        <v>7.8452546550476093E-4</v>
      </c>
      <c r="W40" s="18">
        <f t="shared" si="4"/>
        <v>2.6208121601541748E-3</v>
      </c>
    </row>
    <row r="41" spans="1:23" x14ac:dyDescent="0.25">
      <c r="A41" s="12" t="s">
        <v>66</v>
      </c>
      <c r="B41" s="44">
        <v>2.8513935739146679E-2</v>
      </c>
      <c r="C41" s="45">
        <v>4.6959014604362574E-2</v>
      </c>
      <c r="D41" s="45">
        <v>6.2813764341382444E-3</v>
      </c>
      <c r="E41" s="45">
        <v>7.5027307514320685E-4</v>
      </c>
      <c r="F41" s="45">
        <v>5.7636168843910797E-2</v>
      </c>
      <c r="G41" s="45">
        <v>2.9896317343977158E-2</v>
      </c>
      <c r="H41" s="45">
        <v>0.11796674176345301</v>
      </c>
      <c r="I41" s="45">
        <v>2.7576566331399266E-3</v>
      </c>
      <c r="J41" s="45">
        <v>8.1235718770032328E-2</v>
      </c>
      <c r="K41" s="46">
        <v>1.267793608535614E-2</v>
      </c>
      <c r="M41" s="18" t="str">
        <f t="shared" si="0"/>
        <v>BLOOM</v>
      </c>
      <c r="N41" s="17" t="b">
        <f t="shared" si="1"/>
        <v>1</v>
      </c>
      <c r="U41" s="18" t="str">
        <f t="shared" si="2"/>
        <v>BLOOM</v>
      </c>
      <c r="V41" s="18">
        <f t="shared" si="3"/>
        <v>7.5027307514320685E-4</v>
      </c>
      <c r="W41" s="18">
        <f t="shared" si="4"/>
        <v>2.0073835579967197E-3</v>
      </c>
    </row>
    <row r="42" spans="1:23" x14ac:dyDescent="0.25">
      <c r="A42" s="12" t="s">
        <v>66</v>
      </c>
      <c r="B42" s="44">
        <v>2.6505565207419021E-2</v>
      </c>
      <c r="C42" s="45">
        <v>3.9259149073226619E-2</v>
      </c>
      <c r="D42" s="45">
        <v>8.1459864365118623E-3</v>
      </c>
      <c r="E42" s="45">
        <v>4.842778116925156E-3</v>
      </c>
      <c r="F42" s="45">
        <v>5.5367795595051575E-2</v>
      </c>
      <c r="G42" s="45">
        <v>3.314395566055553E-2</v>
      </c>
      <c r="H42" s="45">
        <v>0.10425325617533783</v>
      </c>
      <c r="I42" s="45">
        <v>3.2934918379822417E-3</v>
      </c>
      <c r="J42" s="45">
        <v>7.1389231176691298E-2</v>
      </c>
      <c r="K42" s="46">
        <v>1.3934308631940062E-2</v>
      </c>
      <c r="M42" s="18" t="str">
        <f t="shared" si="0"/>
        <v>SCOTT</v>
      </c>
      <c r="N42" s="17" t="b">
        <f t="shared" si="1"/>
        <v>0</v>
      </c>
      <c r="U42" s="18" t="str">
        <f t="shared" si="2"/>
        <v>SCOTT</v>
      </c>
      <c r="V42" s="18">
        <f t="shared" si="3"/>
        <v>3.2934918379822417E-3</v>
      </c>
      <c r="W42" s="18">
        <f t="shared" si="4"/>
        <v>1.5492862789429143E-3</v>
      </c>
    </row>
    <row r="43" spans="1:23" x14ac:dyDescent="0.25">
      <c r="A43" s="12" t="s">
        <v>66</v>
      </c>
      <c r="B43" s="44">
        <v>2.1642649795903794E-2</v>
      </c>
      <c r="C43" s="45">
        <v>3.2763892520417399E-2</v>
      </c>
      <c r="D43" s="45">
        <v>6.4601419820837919E-3</v>
      </c>
      <c r="E43" s="45">
        <v>6.4611987933794607E-3</v>
      </c>
      <c r="F43" s="45">
        <v>5.731742361858181E-2</v>
      </c>
      <c r="G43" s="45">
        <v>3.5729731677451797E-2</v>
      </c>
      <c r="H43" s="45">
        <v>9.3078603200429919E-2</v>
      </c>
      <c r="I43" s="45">
        <v>4.8580427906267168E-3</v>
      </c>
      <c r="J43" s="45">
        <v>5.7338037067460171E-2</v>
      </c>
      <c r="K43" s="46">
        <v>1.267522895803383E-2</v>
      </c>
      <c r="M43" s="18" t="str">
        <f t="shared" si="0"/>
        <v>SCOTT</v>
      </c>
      <c r="N43" s="17" t="b">
        <f t="shared" si="1"/>
        <v>0</v>
      </c>
      <c r="U43" s="18" t="str">
        <f t="shared" si="2"/>
        <v>SCOTT</v>
      </c>
      <c r="V43" s="18">
        <f t="shared" si="3"/>
        <v>4.8580427906267168E-3</v>
      </c>
      <c r="W43" s="18">
        <f t="shared" si="4"/>
        <v>1.6020991914570751E-3</v>
      </c>
    </row>
    <row r="44" spans="1:23" ht="15.75" thickBot="1" x14ac:dyDescent="0.3">
      <c r="A44" s="12" t="s">
        <v>66</v>
      </c>
      <c r="B44" s="44">
        <v>2.5377075328865795E-2</v>
      </c>
      <c r="C44" s="45">
        <v>4.3605021165970308E-2</v>
      </c>
      <c r="D44" s="45">
        <v>5.5946186797488848E-3</v>
      </c>
      <c r="E44" s="45">
        <v>1.7033968284760476E-3</v>
      </c>
      <c r="F44" s="45">
        <v>5.5122121809883316E-2</v>
      </c>
      <c r="G44" s="45">
        <v>3.0201640118577538E-2</v>
      </c>
      <c r="H44" s="45">
        <v>0.11488647464960568</v>
      </c>
      <c r="I44" s="45">
        <v>3.3173490664837116E-3</v>
      </c>
      <c r="J44" s="45">
        <v>8.0094599292688876E-2</v>
      </c>
      <c r="K44" s="46">
        <v>1.0969828097877506E-2</v>
      </c>
      <c r="M44" s="18" t="str">
        <f t="shared" si="0"/>
        <v>BLOOM</v>
      </c>
      <c r="N44" s="17" t="b">
        <f t="shared" si="1"/>
        <v>1</v>
      </c>
      <c r="U44" s="18" t="str">
        <f t="shared" si="2"/>
        <v>BLOOM</v>
      </c>
      <c r="V44" s="18">
        <f t="shared" si="3"/>
        <v>1.7033968284760476E-3</v>
      </c>
      <c r="W44" s="18">
        <f t="shared" si="4"/>
        <v>1.613952238007664E-3</v>
      </c>
    </row>
    <row r="45" spans="1:23" ht="15.75" thickBot="1" x14ac:dyDescent="0.3">
      <c r="A45" s="13" t="s">
        <v>66</v>
      </c>
      <c r="B45" s="47">
        <v>2.0944844175468172E-2</v>
      </c>
      <c r="C45" s="48">
        <v>4.1489349628723922E-2</v>
      </c>
      <c r="D45" s="48">
        <v>2.5673385776027735E-3</v>
      </c>
      <c r="E45" s="48">
        <v>3.6874537858286732E-3</v>
      </c>
      <c r="F45" s="48">
        <v>5.1090685769393816E-2</v>
      </c>
      <c r="G45" s="48">
        <v>2.6256556856362648E-2</v>
      </c>
      <c r="H45" s="48">
        <v>0.11724098685693832</v>
      </c>
      <c r="I45" s="48">
        <v>1.6978154363785011E-3</v>
      </c>
      <c r="J45" s="48">
        <v>9.1107922551431075E-2</v>
      </c>
      <c r="K45" s="49">
        <v>4.3012006202723385E-3</v>
      </c>
      <c r="M45" s="19" t="str">
        <f t="shared" si="0"/>
        <v>SCOTT</v>
      </c>
      <c r="N45" s="21" t="b">
        <f t="shared" si="1"/>
        <v>0</v>
      </c>
      <c r="O45" s="30">
        <f>COUNTIF($N36:$N45,TRUE)/(10 - COUNTIF($N36:$N45,"#N/A"))</f>
        <v>0.3</v>
      </c>
      <c r="U45" s="19" t="str">
        <f t="shared" si="2"/>
        <v>SCOTT</v>
      </c>
      <c r="V45" s="19">
        <f t="shared" si="3"/>
        <v>1.6978154363785011E-3</v>
      </c>
      <c r="W45" s="19">
        <f t="shared" si="4"/>
        <v>8.6952314122427238E-4</v>
      </c>
    </row>
    <row r="46" spans="1:23" x14ac:dyDescent="0.25">
      <c r="A46" s="11" t="b">
        <v>1</v>
      </c>
      <c r="B46" s="41">
        <v>6.0692957010088922E-3</v>
      </c>
      <c r="C46" s="42">
        <v>2.2001962545227779E-2</v>
      </c>
      <c r="D46" s="42">
        <v>9.4096300575740172E-3</v>
      </c>
      <c r="E46" s="42">
        <v>1.2791252511747453E-2</v>
      </c>
      <c r="F46" s="42">
        <v>1.1772031765193078E-2</v>
      </c>
      <c r="G46" s="42">
        <v>1.7040324445098162E-2</v>
      </c>
      <c r="H46" s="42">
        <v>7.2906431312954892E-2</v>
      </c>
      <c r="I46" s="42">
        <v>5.6885340443794258E-3</v>
      </c>
      <c r="J46" s="42">
        <v>5.8096796132122291E-2</v>
      </c>
      <c r="K46" s="43">
        <v>4.2878858076150494E-3</v>
      </c>
      <c r="M46" s="16" t="str">
        <f t="shared" si="0"/>
        <v>ANTONIA</v>
      </c>
      <c r="N46" s="20" t="b">
        <f t="shared" si="1"/>
        <v>0</v>
      </c>
      <c r="U46" s="16" t="str">
        <f t="shared" si="2"/>
        <v>ANTONIA</v>
      </c>
      <c r="V46" s="16">
        <f t="shared" si="3"/>
        <v>4.2878858076150494E-3</v>
      </c>
      <c r="W46" s="16">
        <f t="shared" si="4"/>
        <v>1.4006482367643763E-3</v>
      </c>
    </row>
    <row r="47" spans="1:23" x14ac:dyDescent="0.25">
      <c r="A47" s="12" t="b">
        <v>1</v>
      </c>
      <c r="B47" s="44">
        <v>9.8281867112789273E-3</v>
      </c>
      <c r="C47" s="45">
        <v>2.0326330045607063E-2</v>
      </c>
      <c r="D47" s="45">
        <v>9.2132926208211216E-3</v>
      </c>
      <c r="E47" s="45">
        <v>1.471172498223694E-2</v>
      </c>
      <c r="F47" s="45">
        <v>2.1255409332222377E-2</v>
      </c>
      <c r="G47" s="45">
        <v>2.0187832840378533E-2</v>
      </c>
      <c r="H47" s="45">
        <v>6.8317987370324046E-2</v>
      </c>
      <c r="I47" s="45">
        <v>6.3635334736702465E-3</v>
      </c>
      <c r="J47" s="45">
        <v>5.530839800148174E-2</v>
      </c>
      <c r="K47" s="46">
        <v>8.5460112906404623E-3</v>
      </c>
      <c r="M47" s="18" t="str">
        <f t="shared" si="0"/>
        <v>SCOTT</v>
      </c>
      <c r="N47" s="17" t="b">
        <f t="shared" si="1"/>
        <v>0</v>
      </c>
      <c r="U47" s="18" t="str">
        <f t="shared" si="2"/>
        <v>SCOTT</v>
      </c>
      <c r="V47" s="18">
        <f t="shared" si="3"/>
        <v>6.3635334736702465E-3</v>
      </c>
      <c r="W47" s="18">
        <f t="shared" si="4"/>
        <v>2.1824778169702158E-3</v>
      </c>
    </row>
    <row r="48" spans="1:23" x14ac:dyDescent="0.25">
      <c r="A48" s="12" t="b">
        <v>1</v>
      </c>
      <c r="B48" s="44">
        <v>1.3846422939676042E-2</v>
      </c>
      <c r="C48" s="45">
        <v>2.1246734875541642E-2</v>
      </c>
      <c r="D48" s="45">
        <v>1.3094833311834045E-2</v>
      </c>
      <c r="E48" s="45">
        <v>1.8170410706943252E-2</v>
      </c>
      <c r="F48" s="45">
        <v>1.314149061435553E-2</v>
      </c>
      <c r="G48" s="45">
        <v>2.0582391764041599E-2</v>
      </c>
      <c r="H48" s="45">
        <v>6.8236332861822444E-2</v>
      </c>
      <c r="I48" s="45">
        <v>1.0074129805682293E-2</v>
      </c>
      <c r="J48" s="45">
        <v>5.776272711961207E-2</v>
      </c>
      <c r="K48" s="46">
        <v>1.1713630621266541E-2</v>
      </c>
      <c r="M48" s="18" t="str">
        <f t="shared" si="0"/>
        <v>SCOTT</v>
      </c>
      <c r="N48" s="17" t="b">
        <f t="shared" si="1"/>
        <v>0</v>
      </c>
      <c r="U48" s="18" t="str">
        <f t="shared" si="2"/>
        <v>SCOTT</v>
      </c>
      <c r="V48" s="18">
        <f t="shared" si="3"/>
        <v>1.0074129805682293E-2</v>
      </c>
      <c r="W48" s="18">
        <f t="shared" si="4"/>
        <v>1.639500815584248E-3</v>
      </c>
    </row>
    <row r="49" spans="1:23" x14ac:dyDescent="0.25">
      <c r="A49" s="12" t="b">
        <v>1</v>
      </c>
      <c r="B49" s="44">
        <v>2.4716740482047847E-2</v>
      </c>
      <c r="C49" s="45">
        <v>2.4287976724290311E-2</v>
      </c>
      <c r="D49" s="45">
        <v>1.3462609420597425E-2</v>
      </c>
      <c r="E49" s="45">
        <v>1.6092674944705253E-2</v>
      </c>
      <c r="F49" s="45">
        <v>2.7075647796629812E-2</v>
      </c>
      <c r="G49" s="45">
        <v>3.2671152955760285E-2</v>
      </c>
      <c r="H49" s="45">
        <v>7.3546186966274144E-2</v>
      </c>
      <c r="I49" s="45">
        <v>1.1487549779919608E-2</v>
      </c>
      <c r="J49" s="45">
        <v>5.7991933269166768E-2</v>
      </c>
      <c r="K49" s="46">
        <v>1.9304234455338132E-2</v>
      </c>
      <c r="M49" s="18" t="str">
        <f t="shared" si="0"/>
        <v>SCOTT</v>
      </c>
      <c r="N49" s="17" t="b">
        <f t="shared" si="1"/>
        <v>0</v>
      </c>
      <c r="U49" s="18" t="str">
        <f t="shared" si="2"/>
        <v>SCOTT</v>
      </c>
      <c r="V49" s="18">
        <f t="shared" si="3"/>
        <v>1.1487549779919608E-2</v>
      </c>
      <c r="W49" s="18">
        <f t="shared" si="4"/>
        <v>1.9750596406778176E-3</v>
      </c>
    </row>
    <row r="50" spans="1:23" x14ac:dyDescent="0.25">
      <c r="A50" s="12" t="b">
        <v>1</v>
      </c>
      <c r="B50" s="44">
        <v>1.6877614977869576E-2</v>
      </c>
      <c r="C50" s="45">
        <v>2.5046027974524501E-2</v>
      </c>
      <c r="D50" s="45">
        <v>8.8798926555522378E-3</v>
      </c>
      <c r="E50" s="45">
        <v>1.1328946651439527E-2</v>
      </c>
      <c r="F50" s="45">
        <v>3.2428162410911315E-2</v>
      </c>
      <c r="G50" s="45">
        <v>2.4731066236999215E-2</v>
      </c>
      <c r="H50" s="45">
        <v>7.7819858414623549E-2</v>
      </c>
      <c r="I50" s="45">
        <v>3.9991093613733902E-3</v>
      </c>
      <c r="J50" s="45">
        <v>5.8906577280909311E-2</v>
      </c>
      <c r="K50" s="46">
        <v>1.0023270677244886E-2</v>
      </c>
      <c r="M50" s="18" t="str">
        <f t="shared" si="0"/>
        <v>SCOTT</v>
      </c>
      <c r="N50" s="17" t="b">
        <f t="shared" si="1"/>
        <v>0</v>
      </c>
      <c r="U50" s="18" t="str">
        <f t="shared" si="2"/>
        <v>SCOTT</v>
      </c>
      <c r="V50" s="18">
        <f t="shared" si="3"/>
        <v>3.9991093613733902E-3</v>
      </c>
      <c r="W50" s="18">
        <f t="shared" si="4"/>
        <v>4.8807832941788476E-3</v>
      </c>
    </row>
    <row r="51" spans="1:23" x14ac:dyDescent="0.25">
      <c r="A51" s="12" t="b">
        <v>1</v>
      </c>
      <c r="B51" s="44">
        <v>1.8854756655318466E-2</v>
      </c>
      <c r="C51" s="45">
        <v>2.3366624983796977E-2</v>
      </c>
      <c r="D51" s="45">
        <v>1.1135067321216129E-2</v>
      </c>
      <c r="E51" s="45">
        <v>1.3912969395468919E-2</v>
      </c>
      <c r="F51" s="45">
        <v>1.8635562616367424E-2</v>
      </c>
      <c r="G51" s="45">
        <v>2.4975449736592527E-2</v>
      </c>
      <c r="H51" s="45">
        <v>7.3451039926485898E-2</v>
      </c>
      <c r="I51" s="45">
        <v>9.6810078263055641E-3</v>
      </c>
      <c r="J51" s="45">
        <v>5.8653214244113336E-2</v>
      </c>
      <c r="K51" s="46">
        <v>1.3799224653707871E-2</v>
      </c>
      <c r="M51" s="18" t="str">
        <f t="shared" si="0"/>
        <v>SCOTT</v>
      </c>
      <c r="N51" s="17" t="b">
        <f t="shared" si="1"/>
        <v>0</v>
      </c>
      <c r="U51" s="18" t="str">
        <f t="shared" si="2"/>
        <v>SCOTT</v>
      </c>
      <c r="V51" s="18">
        <f t="shared" si="3"/>
        <v>9.6810078263055641E-3</v>
      </c>
      <c r="W51" s="18">
        <f t="shared" si="4"/>
        <v>1.4540594949105645E-3</v>
      </c>
    </row>
    <row r="52" spans="1:23" x14ac:dyDescent="0.25">
      <c r="A52" s="12" t="b">
        <v>1</v>
      </c>
      <c r="B52" s="44">
        <v>1.2496002625819652E-2</v>
      </c>
      <c r="C52" s="45">
        <v>1.746699725764915E-2</v>
      </c>
      <c r="D52" s="45">
        <v>1.1258932854902572E-2</v>
      </c>
      <c r="E52" s="45">
        <v>1.5262525875715673E-2</v>
      </c>
      <c r="F52" s="45">
        <v>2.3965519370159422E-2</v>
      </c>
      <c r="G52" s="45">
        <v>2.1834437604435777E-2</v>
      </c>
      <c r="H52" s="45">
        <v>6.1989742083601279E-2</v>
      </c>
      <c r="I52" s="45">
        <v>3.8931660870385604E-3</v>
      </c>
      <c r="J52" s="45">
        <v>4.8063537299375278E-2</v>
      </c>
      <c r="K52" s="46">
        <v>1.0479800944818624E-2</v>
      </c>
      <c r="M52" s="18" t="str">
        <f t="shared" si="0"/>
        <v>SCOTT</v>
      </c>
      <c r="N52" s="17" t="b">
        <f t="shared" si="1"/>
        <v>0</v>
      </c>
      <c r="U52" s="18" t="str">
        <f t="shared" si="2"/>
        <v>SCOTT</v>
      </c>
      <c r="V52" s="18">
        <f t="shared" si="3"/>
        <v>3.8931660870385604E-3</v>
      </c>
      <c r="W52" s="18">
        <f t="shared" si="4"/>
        <v>6.5866348577800632E-3</v>
      </c>
    </row>
    <row r="53" spans="1:23" x14ac:dyDescent="0.25">
      <c r="A53" s="12" t="b">
        <v>1</v>
      </c>
      <c r="B53" s="44">
        <v>2.1419000533096415E-2</v>
      </c>
      <c r="C53" s="45">
        <v>3.2308507145940038E-2</v>
      </c>
      <c r="D53" s="45">
        <v>7.8829195769362856E-3</v>
      </c>
      <c r="E53" s="45">
        <v>8.6875372506783066E-3</v>
      </c>
      <c r="F53" s="45">
        <v>4.9271471663657404E-2</v>
      </c>
      <c r="G53" s="45">
        <v>3.1686231932608326E-2</v>
      </c>
      <c r="H53" s="45">
        <v>8.861364842582542E-2</v>
      </c>
      <c r="I53" s="45">
        <v>5.8278838341637162E-3</v>
      </c>
      <c r="J53" s="45">
        <v>6.395099007099049E-2</v>
      </c>
      <c r="K53" s="46">
        <v>1.6091978388604156E-2</v>
      </c>
      <c r="M53" s="18" t="str">
        <f t="shared" si="0"/>
        <v>SCOTT</v>
      </c>
      <c r="N53" s="17" t="b">
        <f t="shared" si="1"/>
        <v>0</v>
      </c>
      <c r="U53" s="18" t="str">
        <f t="shared" si="2"/>
        <v>SCOTT</v>
      </c>
      <c r="V53" s="18">
        <f t="shared" si="3"/>
        <v>5.8278838341637162E-3</v>
      </c>
      <c r="W53" s="18">
        <f t="shared" si="4"/>
        <v>2.0550357427725693E-3</v>
      </c>
    </row>
    <row r="54" spans="1:23" ht="15.75" thickBot="1" x14ac:dyDescent="0.3">
      <c r="A54" s="12" t="b">
        <v>1</v>
      </c>
      <c r="B54" s="44">
        <v>1.7278249547355566E-2</v>
      </c>
      <c r="C54" s="45">
        <v>2.1399966317973099E-2</v>
      </c>
      <c r="D54" s="45">
        <v>1.2431489245961047E-2</v>
      </c>
      <c r="E54" s="45">
        <v>1.58995983622124E-2</v>
      </c>
      <c r="F54" s="45">
        <v>2.3554553724054753E-2</v>
      </c>
      <c r="G54" s="45">
        <v>2.9218593237665791E-2</v>
      </c>
      <c r="H54" s="45">
        <v>6.947896514935005E-2</v>
      </c>
      <c r="I54" s="45">
        <v>9.7737610438035014E-3</v>
      </c>
      <c r="J54" s="45">
        <v>5.1907582169322342E-2</v>
      </c>
      <c r="K54" s="46">
        <v>1.4087286574904177E-2</v>
      </c>
      <c r="M54" s="18" t="str">
        <f t="shared" si="0"/>
        <v>SCOTT</v>
      </c>
      <c r="N54" s="17" t="b">
        <f t="shared" si="1"/>
        <v>0</v>
      </c>
      <c r="U54" s="18" t="str">
        <f t="shared" si="2"/>
        <v>SCOTT</v>
      </c>
      <c r="V54" s="18">
        <f t="shared" si="3"/>
        <v>9.7737610438035014E-3</v>
      </c>
      <c r="W54" s="18">
        <f t="shared" si="4"/>
        <v>2.6577282021575457E-3</v>
      </c>
    </row>
    <row r="55" spans="1:23" ht="15.75" thickBot="1" x14ac:dyDescent="0.3">
      <c r="A55" s="13" t="b">
        <v>1</v>
      </c>
      <c r="B55" s="47">
        <v>1.3344240385735853E-2</v>
      </c>
      <c r="C55" s="48">
        <v>8.7807865889749093E-3</v>
      </c>
      <c r="D55" s="48">
        <v>1.1427120612634102E-2</v>
      </c>
      <c r="E55" s="48">
        <v>1.7038825349318679E-2</v>
      </c>
      <c r="F55" s="48">
        <v>2.2479735585713048E-2</v>
      </c>
      <c r="G55" s="48">
        <v>3.4596021029115055E-2</v>
      </c>
      <c r="H55" s="48">
        <v>5.346402865810515E-2</v>
      </c>
      <c r="I55" s="48">
        <v>1.0037707550865749E-2</v>
      </c>
      <c r="J55" s="48">
        <v>4.261397414340537E-2</v>
      </c>
      <c r="K55" s="49">
        <v>1.4141373895999843E-2</v>
      </c>
      <c r="M55" s="19" t="str">
        <f t="shared" si="0"/>
        <v>MISSISSIPPI</v>
      </c>
      <c r="N55" s="21" t="b">
        <f t="shared" si="1"/>
        <v>0</v>
      </c>
      <c r="O55" s="30">
        <f>COUNTIF($N46:$N55,TRUE)/(10 - COUNTIF($N46:$N55,"#N/A"))</f>
        <v>0</v>
      </c>
      <c r="U55" s="19" t="str">
        <f t="shared" si="2"/>
        <v>MISSISSIPPI</v>
      </c>
      <c r="V55" s="19">
        <f t="shared" si="3"/>
        <v>8.7807865889749093E-3</v>
      </c>
      <c r="W55" s="19">
        <f t="shared" si="4"/>
        <v>1.2569209618908395E-3</v>
      </c>
    </row>
    <row r="56" spans="1:23" x14ac:dyDescent="0.25">
      <c r="A56" s="11" t="s">
        <v>67</v>
      </c>
      <c r="B56" s="41">
        <v>8.9752775119450179E-3</v>
      </c>
      <c r="C56" s="42">
        <v>4.0975468809289192E-2</v>
      </c>
      <c r="D56" s="42">
        <v>9.0629210002866958E-3</v>
      </c>
      <c r="E56" s="42">
        <v>8.9191724548799839E-3</v>
      </c>
      <c r="F56" s="42">
        <v>3.1570000310368385E-2</v>
      </c>
      <c r="G56" s="42">
        <v>7.1278082928722258E-3</v>
      </c>
      <c r="H56" s="42">
        <v>0.10072025883548304</v>
      </c>
      <c r="I56" s="42">
        <v>1.2499695733479768E-3</v>
      </c>
      <c r="J56" s="42">
        <v>7.3727453942829965E-2</v>
      </c>
      <c r="K56" s="43">
        <v>3.002287097464279E-3</v>
      </c>
      <c r="M56" s="16" t="str">
        <f t="shared" si="0"/>
        <v>SCOTT</v>
      </c>
      <c r="N56" s="20" t="b">
        <f t="shared" si="1"/>
        <v>0</v>
      </c>
      <c r="U56" s="16" t="str">
        <f t="shared" si="2"/>
        <v>SCOTT</v>
      </c>
      <c r="V56" s="16">
        <f t="shared" si="3"/>
        <v>1.2499695733479768E-3</v>
      </c>
      <c r="W56" s="16">
        <f t="shared" si="4"/>
        <v>1.7523175241163022E-3</v>
      </c>
    </row>
    <row r="57" spans="1:23" x14ac:dyDescent="0.25">
      <c r="A57" s="12" t="s">
        <v>67</v>
      </c>
      <c r="B57" s="44">
        <v>1.3252613690311957E-2</v>
      </c>
      <c r="C57" s="45">
        <v>4.7845370278175668E-2</v>
      </c>
      <c r="D57" s="45">
        <v>6.476140737271284E-3</v>
      </c>
      <c r="E57" s="45">
        <v>6.0537003402170789E-3</v>
      </c>
      <c r="F57" s="45">
        <v>4.0425690337773344E-2</v>
      </c>
      <c r="G57" s="45">
        <v>6.5849710900611064E-3</v>
      </c>
      <c r="H57" s="45">
        <v>0.11029145292132965</v>
      </c>
      <c r="I57" s="45">
        <v>6.2402707674751035E-4</v>
      </c>
      <c r="J57" s="45">
        <v>7.9668205430729569E-2</v>
      </c>
      <c r="K57" s="46">
        <v>3.7968670377487856E-3</v>
      </c>
      <c r="M57" s="18" t="str">
        <f t="shared" si="0"/>
        <v>SCOTT</v>
      </c>
      <c r="N57" s="17" t="b">
        <f t="shared" si="1"/>
        <v>0</v>
      </c>
      <c r="U57" s="18" t="str">
        <f t="shared" si="2"/>
        <v>SCOTT</v>
      </c>
      <c r="V57" s="18">
        <f t="shared" si="3"/>
        <v>6.2402707674751035E-4</v>
      </c>
      <c r="W57" s="18">
        <f t="shared" si="4"/>
        <v>3.1728399610012753E-3</v>
      </c>
    </row>
    <row r="58" spans="1:23" x14ac:dyDescent="0.25">
      <c r="A58" s="12" t="s">
        <v>67</v>
      </c>
      <c r="B58" s="44">
        <v>1.8616782145969304E-2</v>
      </c>
      <c r="C58" s="45">
        <v>3.6789574736679369E-2</v>
      </c>
      <c r="D58" s="45">
        <v>9.7553236831051243E-3</v>
      </c>
      <c r="E58" s="45">
        <v>7.5129746632147734E-3</v>
      </c>
      <c r="F58" s="45">
        <v>4.3289109582902864E-2</v>
      </c>
      <c r="G58" s="45">
        <v>2.2331150791000717E-2</v>
      </c>
      <c r="H58" s="45">
        <v>0.10198984697177742</v>
      </c>
      <c r="I58" s="45">
        <v>4.5891394136126501E-4</v>
      </c>
      <c r="J58" s="45">
        <v>7.7460334174836928E-2</v>
      </c>
      <c r="K58" s="46">
        <v>7.2422122974485637E-3</v>
      </c>
      <c r="M58" s="18" t="str">
        <f t="shared" si="0"/>
        <v>SCOTT</v>
      </c>
      <c r="N58" s="17" t="b">
        <f t="shared" si="1"/>
        <v>0</v>
      </c>
      <c r="U58" s="18" t="str">
        <f t="shared" si="2"/>
        <v>SCOTT</v>
      </c>
      <c r="V58" s="18">
        <f t="shared" si="3"/>
        <v>4.5891394136126501E-4</v>
      </c>
      <c r="W58" s="18">
        <f t="shared" si="4"/>
        <v>6.7832983560872986E-3</v>
      </c>
    </row>
    <row r="59" spans="1:23" x14ac:dyDescent="0.25">
      <c r="A59" s="12" t="s">
        <v>67</v>
      </c>
      <c r="B59" s="44">
        <v>2.5192990005392199E-2</v>
      </c>
      <c r="C59" s="45">
        <v>3.1649602907110427E-2</v>
      </c>
      <c r="D59" s="45">
        <v>1.5115856154909985E-2</v>
      </c>
      <c r="E59" s="45">
        <v>1.3630971331614825E-2</v>
      </c>
      <c r="F59" s="45">
        <v>4.6629876665118253E-2</v>
      </c>
      <c r="G59" s="45">
        <v>3.5317772404770811E-2</v>
      </c>
      <c r="H59" s="45">
        <v>9.1294432368862449E-2</v>
      </c>
      <c r="I59" s="45">
        <v>6.2624209680018847E-3</v>
      </c>
      <c r="J59" s="45">
        <v>6.6041807563785554E-2</v>
      </c>
      <c r="K59" s="46">
        <v>1.585805123865873E-2</v>
      </c>
      <c r="M59" s="18" t="str">
        <f t="shared" si="0"/>
        <v>SCOTT</v>
      </c>
      <c r="N59" s="17" t="b">
        <f t="shared" si="1"/>
        <v>0</v>
      </c>
      <c r="U59" s="18" t="str">
        <f t="shared" si="2"/>
        <v>SCOTT</v>
      </c>
      <c r="V59" s="18">
        <f t="shared" si="3"/>
        <v>6.2624209680018847E-3</v>
      </c>
      <c r="W59" s="18">
        <f t="shared" si="4"/>
        <v>7.3685503636129399E-3</v>
      </c>
    </row>
    <row r="60" spans="1:23" x14ac:dyDescent="0.25">
      <c r="A60" s="12" t="s">
        <v>67</v>
      </c>
      <c r="B60" s="44">
        <v>1.6149948144126063E-2</v>
      </c>
      <c r="C60" s="45">
        <v>4.9941483216118687E-2</v>
      </c>
      <c r="D60" s="45">
        <v>8.3171387600952246E-3</v>
      </c>
      <c r="E60" s="45">
        <v>3.4411199052570493E-3</v>
      </c>
      <c r="F60" s="45">
        <v>4.8960733002872868E-2</v>
      </c>
      <c r="G60" s="45">
        <v>1.0048475528596154E-2</v>
      </c>
      <c r="H60" s="45">
        <v>0.11718722657092655</v>
      </c>
      <c r="I60" s="45">
        <v>2.8249506070695055E-3</v>
      </c>
      <c r="J60" s="45">
        <v>8.7052261403938819E-2</v>
      </c>
      <c r="K60" s="46">
        <v>7.322486754680016E-3</v>
      </c>
      <c r="M60" s="18" t="str">
        <f t="shared" si="0"/>
        <v>SCOTT</v>
      </c>
      <c r="N60" s="17" t="b">
        <f t="shared" si="1"/>
        <v>0</v>
      </c>
      <c r="U60" s="18" t="str">
        <f t="shared" si="2"/>
        <v>SCOTT</v>
      </c>
      <c r="V60" s="18">
        <f t="shared" si="3"/>
        <v>2.8249506070695055E-3</v>
      </c>
      <c r="W60" s="18">
        <f t="shared" si="4"/>
        <v>6.1616929818754385E-4</v>
      </c>
    </row>
    <row r="61" spans="1:23" x14ac:dyDescent="0.25">
      <c r="A61" s="12" t="s">
        <v>67</v>
      </c>
      <c r="B61" s="44">
        <v>1.783678203740096E-2</v>
      </c>
      <c r="C61" s="45">
        <v>3.7974617828770554E-2</v>
      </c>
      <c r="D61" s="45">
        <v>4.5957920122616236E-3</v>
      </c>
      <c r="E61" s="45">
        <v>3.2544481101415557E-3</v>
      </c>
      <c r="F61" s="45">
        <v>4.7982167634388048E-2</v>
      </c>
      <c r="G61" s="45">
        <v>2.1246950487861016E-2</v>
      </c>
      <c r="H61" s="45">
        <v>0.10836869268325329</v>
      </c>
      <c r="I61" s="45">
        <v>1.4180925193617647E-3</v>
      </c>
      <c r="J61" s="45">
        <v>8.3547676158995596E-2</v>
      </c>
      <c r="K61" s="46">
        <v>3.7067523820280279E-3</v>
      </c>
      <c r="M61" s="18" t="str">
        <f t="shared" si="0"/>
        <v>SCOTT</v>
      </c>
      <c r="N61" s="17" t="b">
        <f t="shared" si="1"/>
        <v>0</v>
      </c>
      <c r="U61" s="18" t="str">
        <f t="shared" si="2"/>
        <v>SCOTT</v>
      </c>
      <c r="V61" s="18">
        <f t="shared" si="3"/>
        <v>1.4180925193617647E-3</v>
      </c>
      <c r="W61" s="18">
        <f t="shared" si="4"/>
        <v>1.836355590779791E-3</v>
      </c>
    </row>
    <row r="62" spans="1:23" x14ac:dyDescent="0.25">
      <c r="A62" s="12" t="s">
        <v>67</v>
      </c>
      <c r="B62" s="44">
        <v>1.8463805237309103E-2</v>
      </c>
      <c r="C62" s="45">
        <v>4.0558415713886201E-2</v>
      </c>
      <c r="D62" s="45">
        <v>8.6373008157019787E-3</v>
      </c>
      <c r="E62" s="45">
        <v>6.9923052090133664E-3</v>
      </c>
      <c r="F62" s="45">
        <v>4.5504776912970467E-2</v>
      </c>
      <c r="G62" s="45">
        <v>1.8689758648970711E-2</v>
      </c>
      <c r="H62" s="45">
        <v>0.10395578507738432</v>
      </c>
      <c r="I62" s="45">
        <v>1.494302341952948E-3</v>
      </c>
      <c r="J62" s="45">
        <v>7.7035510331270887E-2</v>
      </c>
      <c r="K62" s="46">
        <v>9.0764691969131284E-3</v>
      </c>
      <c r="M62" s="18" t="str">
        <f t="shared" si="0"/>
        <v>SCOTT</v>
      </c>
      <c r="N62" s="17" t="b">
        <f t="shared" si="1"/>
        <v>0</v>
      </c>
      <c r="U62" s="18" t="str">
        <f t="shared" si="2"/>
        <v>SCOTT</v>
      </c>
      <c r="V62" s="18">
        <f t="shared" si="3"/>
        <v>1.494302341952948E-3</v>
      </c>
      <c r="W62" s="18">
        <f t="shared" si="4"/>
        <v>5.4980028670604184E-3</v>
      </c>
    </row>
    <row r="63" spans="1:23" x14ac:dyDescent="0.25">
      <c r="A63" s="12" t="s">
        <v>67</v>
      </c>
      <c r="B63" s="44">
        <v>7.7383464508138933E-3</v>
      </c>
      <c r="C63" s="45">
        <v>4.6603081614346731E-2</v>
      </c>
      <c r="D63" s="45">
        <v>8.8588756339281899E-3</v>
      </c>
      <c r="E63" s="45">
        <v>5.8744503886353494E-3</v>
      </c>
      <c r="F63" s="45">
        <v>2.4144028661373135E-2</v>
      </c>
      <c r="G63" s="45">
        <v>4.0409532110818186E-3</v>
      </c>
      <c r="H63" s="45">
        <v>0.10636470707436391</v>
      </c>
      <c r="I63" s="45">
        <v>6.0710097225822393E-3</v>
      </c>
      <c r="J63" s="45">
        <v>7.7602353218663545E-2</v>
      </c>
      <c r="K63" s="46">
        <v>2.6345890612409495E-3</v>
      </c>
      <c r="M63" s="18" t="str">
        <f t="shared" si="0"/>
        <v>ANTONIA</v>
      </c>
      <c r="N63" s="17" t="b">
        <f t="shared" si="1"/>
        <v>0</v>
      </c>
      <c r="U63" s="18" t="str">
        <f t="shared" si="2"/>
        <v>ANTONIA</v>
      </c>
      <c r="V63" s="18">
        <f t="shared" si="3"/>
        <v>2.6345890612409495E-3</v>
      </c>
      <c r="W63" s="18">
        <f t="shared" si="4"/>
        <v>1.4063641498408691E-3</v>
      </c>
    </row>
    <row r="64" spans="1:23" ht="15.75" thickBot="1" x14ac:dyDescent="0.3">
      <c r="A64" s="12" t="s">
        <v>67</v>
      </c>
      <c r="B64" s="44">
        <v>2.4155236882654543E-2</v>
      </c>
      <c r="C64" s="45">
        <v>4.0221624637740691E-2</v>
      </c>
      <c r="D64" s="45">
        <v>1.3443523369620958E-2</v>
      </c>
      <c r="E64" s="45">
        <v>1.177127749578278E-2</v>
      </c>
      <c r="F64" s="45">
        <v>4.8281093090618392E-2</v>
      </c>
      <c r="G64" s="45">
        <v>2.8963665370242288E-2</v>
      </c>
      <c r="H64" s="45">
        <v>9.9461092401264189E-2</v>
      </c>
      <c r="I64" s="45">
        <v>5.7764588058115268E-3</v>
      </c>
      <c r="J64" s="45">
        <v>6.749800247970536E-2</v>
      </c>
      <c r="K64" s="46">
        <v>1.5109468452308546E-2</v>
      </c>
      <c r="M64" s="18" t="str">
        <f t="shared" si="0"/>
        <v>SCOTT</v>
      </c>
      <c r="N64" s="17" t="b">
        <f t="shared" si="1"/>
        <v>0</v>
      </c>
      <c r="U64" s="18" t="str">
        <f t="shared" si="2"/>
        <v>SCOTT</v>
      </c>
      <c r="V64" s="18">
        <f t="shared" si="3"/>
        <v>5.7764588058115268E-3</v>
      </c>
      <c r="W64" s="18">
        <f t="shared" si="4"/>
        <v>5.9948186899712527E-3</v>
      </c>
    </row>
    <row r="65" spans="1:23" ht="15.75" thickBot="1" x14ac:dyDescent="0.3">
      <c r="A65" s="13" t="s">
        <v>67</v>
      </c>
      <c r="B65" s="47">
        <v>1.25138661067455E-2</v>
      </c>
      <c r="C65" s="48">
        <v>4.5791845728714545E-2</v>
      </c>
      <c r="D65" s="48">
        <v>9.7424307587975628E-3</v>
      </c>
      <c r="E65" s="48">
        <v>7.6636278370424832E-3</v>
      </c>
      <c r="F65" s="48">
        <v>3.5808090769848269E-2</v>
      </c>
      <c r="G65" s="48">
        <v>8.8919946654442972E-3</v>
      </c>
      <c r="H65" s="48">
        <v>0.10727843153036178</v>
      </c>
      <c r="I65" s="48">
        <v>1.8699888490448929E-3</v>
      </c>
      <c r="J65" s="48">
        <v>7.5745032609526489E-2</v>
      </c>
      <c r="K65" s="49">
        <v>7.0021465320918158E-3</v>
      </c>
      <c r="M65" s="19" t="str">
        <f t="shared" si="0"/>
        <v>SCOTT</v>
      </c>
      <c r="N65" s="21" t="b">
        <f t="shared" si="1"/>
        <v>0</v>
      </c>
      <c r="O65" s="30">
        <f>COUNTIF($N56:$N65,TRUE)/(10 - COUNTIF($N56:$N65,"#N/A"))</f>
        <v>0</v>
      </c>
      <c r="U65" s="19" t="str">
        <f t="shared" si="2"/>
        <v>SCOTT</v>
      </c>
      <c r="V65" s="19">
        <f t="shared" si="3"/>
        <v>1.8699888490448929E-3</v>
      </c>
      <c r="W65" s="19">
        <f t="shared" si="4"/>
        <v>5.1321576830469229E-3</v>
      </c>
    </row>
    <row r="66" spans="1:23" x14ac:dyDescent="0.25">
      <c r="A66" s="11" t="s">
        <v>68</v>
      </c>
      <c r="B66" s="41">
        <v>1.0846705980118859E-2</v>
      </c>
      <c r="C66" s="42">
        <v>5.4651510088823685E-3</v>
      </c>
      <c r="D66" s="42">
        <v>1.7236886951353822E-2</v>
      </c>
      <c r="E66" s="42">
        <v>3.1794944144151467E-2</v>
      </c>
      <c r="F66" s="42">
        <v>2.3475212216422819E-2</v>
      </c>
      <c r="G66" s="42">
        <v>5.3249803524639226E-2</v>
      </c>
      <c r="H66" s="42">
        <v>1.3559916137026118E-2</v>
      </c>
      <c r="I66" s="42">
        <v>2.2816505225417623E-2</v>
      </c>
      <c r="J66" s="42">
        <v>8.7884519357034341E-4</v>
      </c>
      <c r="K66" s="43">
        <v>2.3228541404948955E-2</v>
      </c>
      <c r="M66" s="16" t="str">
        <f t="shared" si="0"/>
        <v>DAVE</v>
      </c>
      <c r="N66" s="20" t="b">
        <f t="shared" si="1"/>
        <v>0</v>
      </c>
      <c r="U66" s="16" t="str">
        <f t="shared" si="2"/>
        <v>DAVE</v>
      </c>
      <c r="V66" s="16">
        <f t="shared" si="3"/>
        <v>8.7884519357034341E-4</v>
      </c>
      <c r="W66" s="16">
        <f t="shared" si="4"/>
        <v>4.5863058153120251E-3</v>
      </c>
    </row>
    <row r="67" spans="1:23" x14ac:dyDescent="0.25">
      <c r="A67" s="12" t="s">
        <v>68</v>
      </c>
      <c r="B67" s="44">
        <v>1.2753961089681215E-2</v>
      </c>
      <c r="C67" s="45">
        <v>4.1254416664300436E-3</v>
      </c>
      <c r="D67" s="45">
        <v>1.592167380575301E-2</v>
      </c>
      <c r="E67" s="45">
        <v>3.0570704653671857E-2</v>
      </c>
      <c r="F67" s="45">
        <v>1.4112852833343445E-2</v>
      </c>
      <c r="G67" s="45">
        <v>4.7842950100687259E-2</v>
      </c>
      <c r="H67" s="45">
        <v>2.2130528167917135E-2</v>
      </c>
      <c r="I67" s="45">
        <v>2.2313254436735083E-2</v>
      </c>
      <c r="J67" s="45">
        <v>2.1381415551185348E-2</v>
      </c>
      <c r="K67" s="46">
        <v>2.2033568152913317E-2</v>
      </c>
      <c r="M67" s="18" t="str">
        <f t="shared" si="0"/>
        <v>MISSISSIPPI</v>
      </c>
      <c r="N67" s="17" t="b">
        <f t="shared" si="1"/>
        <v>0</v>
      </c>
      <c r="U67" s="18" t="str">
        <f t="shared" si="2"/>
        <v>MISSISSIPPI</v>
      </c>
      <c r="V67" s="18">
        <f t="shared" si="3"/>
        <v>4.1254416664300436E-3</v>
      </c>
      <c r="W67" s="18">
        <f t="shared" si="4"/>
        <v>8.6285194232511714E-3</v>
      </c>
    </row>
    <row r="68" spans="1:23" x14ac:dyDescent="0.25">
      <c r="A68" s="12" t="s">
        <v>68</v>
      </c>
      <c r="B68" s="44">
        <v>1.8857228589589312E-2</v>
      </c>
      <c r="C68" s="45">
        <v>7.7441924612431656E-3</v>
      </c>
      <c r="D68" s="45">
        <v>1.8765404829744793E-2</v>
      </c>
      <c r="E68" s="45">
        <v>2.9245332362936291E-2</v>
      </c>
      <c r="F68" s="45">
        <v>2.5481159689255087E-2</v>
      </c>
      <c r="G68" s="45">
        <v>5.0113909514442674E-2</v>
      </c>
      <c r="H68" s="45">
        <v>4.4375656235631125E-2</v>
      </c>
      <c r="I68" s="45">
        <v>2.2887016646759732E-2</v>
      </c>
      <c r="J68" s="45">
        <v>3.9684349433778715E-2</v>
      </c>
      <c r="K68" s="46">
        <v>2.5869919467004981E-2</v>
      </c>
      <c r="M68" s="18" t="str">
        <f t="shared" si="0"/>
        <v>MISSISSIPPI</v>
      </c>
      <c r="N68" s="17" t="b">
        <f t="shared" si="1"/>
        <v>0</v>
      </c>
      <c r="U68" s="18" t="str">
        <f t="shared" si="2"/>
        <v>MISSISSIPPI</v>
      </c>
      <c r="V68" s="18">
        <f t="shared" si="3"/>
        <v>7.7441924612431656E-3</v>
      </c>
      <c r="W68" s="18">
        <f t="shared" si="4"/>
        <v>1.1021212368501627E-2</v>
      </c>
    </row>
    <row r="69" spans="1:23" x14ac:dyDescent="0.25">
      <c r="A69" s="12" t="s">
        <v>68</v>
      </c>
      <c r="B69" s="44">
        <v>1.4973819082054765E-2</v>
      </c>
      <c r="C69" s="45">
        <v>5.617588225880446E-3</v>
      </c>
      <c r="D69" s="45">
        <v>1.7476857771715724E-2</v>
      </c>
      <c r="E69" s="45">
        <v>3.2926834099612411E-2</v>
      </c>
      <c r="F69" s="45">
        <v>1.1475248939482069E-2</v>
      </c>
      <c r="G69" s="45">
        <v>5.2024013368420052E-2</v>
      </c>
      <c r="H69" s="45">
        <v>1.8568851997412483E-2</v>
      </c>
      <c r="I69" s="45">
        <v>2.6259210853350777E-2</v>
      </c>
      <c r="J69" s="45">
        <v>1.7491723853135188E-2</v>
      </c>
      <c r="K69" s="46">
        <v>2.410918735763809E-2</v>
      </c>
      <c r="M69" s="18" t="str">
        <f t="shared" si="0"/>
        <v>MISSISSIPPI</v>
      </c>
      <c r="N69" s="17" t="b">
        <f t="shared" si="1"/>
        <v>0</v>
      </c>
      <c r="U69" s="18" t="str">
        <f t="shared" si="2"/>
        <v>MISSISSIPPI</v>
      </c>
      <c r="V69" s="18">
        <f t="shared" si="3"/>
        <v>5.617588225880446E-3</v>
      </c>
      <c r="W69" s="18">
        <f t="shared" si="4"/>
        <v>5.8576607136016229E-3</v>
      </c>
    </row>
    <row r="70" spans="1:23" x14ac:dyDescent="0.25">
      <c r="A70" s="12" t="s">
        <v>68</v>
      </c>
      <c r="B70" s="44">
        <v>1.2247917343752773E-2</v>
      </c>
      <c r="C70" s="45">
        <v>1.6039834388473784E-2</v>
      </c>
      <c r="D70" s="45">
        <v>2.0836972129493411E-2</v>
      </c>
      <c r="E70" s="45">
        <v>3.9245111856124018E-2</v>
      </c>
      <c r="F70" s="45">
        <v>1.7896630703359978E-3</v>
      </c>
      <c r="G70" s="45">
        <v>5.6003279394866184E-2</v>
      </c>
      <c r="H70" s="45">
        <v>5.2872515431037492E-3</v>
      </c>
      <c r="I70" s="45">
        <v>2.9997002069982365E-2</v>
      </c>
      <c r="J70" s="45">
        <v>3.5593522541713107E-3</v>
      </c>
      <c r="K70" s="46">
        <v>2.8372418380128758E-2</v>
      </c>
      <c r="M70" s="18" t="b">
        <f t="shared" ref="M70:M105" si="5">INDEX($B$5:$K$5,MATCH(MIN($B70:$K70),$B70:$K70,0))</f>
        <v>1</v>
      </c>
      <c r="N70" s="17" t="b">
        <f t="shared" ref="N70:N105" si="6">$M70 = $A70</f>
        <v>0</v>
      </c>
      <c r="U70" s="18" t="b">
        <f t="shared" ref="U70:U105" si="7">INDEX($B$5:$K$5,MATCH(MIN($B70:$K70),$B70:$K70,0))</f>
        <v>1</v>
      </c>
      <c r="V70" s="18">
        <f t="shared" si="3"/>
        <v>1.7896630703359978E-3</v>
      </c>
      <c r="W70" s="18">
        <f t="shared" si="4"/>
        <v>1.7696891838353129E-3</v>
      </c>
    </row>
    <row r="71" spans="1:23" x14ac:dyDescent="0.25">
      <c r="A71" s="12" t="s">
        <v>68</v>
      </c>
      <c r="B71" s="44">
        <v>1.4826970621248929E-2</v>
      </c>
      <c r="C71" s="45">
        <v>6.3028339387031507E-3</v>
      </c>
      <c r="D71" s="45">
        <v>1.9005742498536281E-2</v>
      </c>
      <c r="E71" s="45">
        <v>3.465012786956212E-2</v>
      </c>
      <c r="F71" s="45">
        <v>1.0436752693189985E-2</v>
      </c>
      <c r="G71" s="45">
        <v>5.3564270411046513E-2</v>
      </c>
      <c r="H71" s="45">
        <v>1.5373080001507611E-2</v>
      </c>
      <c r="I71" s="45">
        <v>2.9072195316484875E-2</v>
      </c>
      <c r="J71" s="45">
        <v>1.5374412533898055E-2</v>
      </c>
      <c r="K71" s="46">
        <v>2.8009973039822493E-2</v>
      </c>
      <c r="M71" s="18" t="str">
        <f t="shared" si="5"/>
        <v>MISSISSIPPI</v>
      </c>
      <c r="N71" s="17" t="b">
        <f t="shared" si="6"/>
        <v>0</v>
      </c>
      <c r="U71" s="18" t="str">
        <f t="shared" si="7"/>
        <v>MISSISSIPPI</v>
      </c>
      <c r="V71" s="18">
        <f t="shared" ref="V71:V105" si="8">MIN(B71:K71)</f>
        <v>6.3028339387031507E-3</v>
      </c>
      <c r="W71" s="18">
        <f t="shared" ref="W71:W105" si="9">SMALL(B71:K71,2)-V71</f>
        <v>4.1339187544868344E-3</v>
      </c>
    </row>
    <row r="72" spans="1:23" x14ac:dyDescent="0.25">
      <c r="A72" s="12" t="s">
        <v>68</v>
      </c>
      <c r="B72" s="44">
        <v>1.7784056739557415E-2</v>
      </c>
      <c r="C72" s="45">
        <v>6.0249770175960643E-3</v>
      </c>
      <c r="D72" s="45">
        <v>2.0353861741747116E-2</v>
      </c>
      <c r="E72" s="45">
        <v>3.5970772611931733E-2</v>
      </c>
      <c r="F72" s="45">
        <v>3.9889421763404376E-3</v>
      </c>
      <c r="G72" s="45">
        <v>5.4837482636286072E-2</v>
      </c>
      <c r="H72" s="45">
        <v>1.6289969420744788E-2</v>
      </c>
      <c r="I72" s="45">
        <v>3.1146582688773457E-2</v>
      </c>
      <c r="J72" s="45">
        <v>1.7614687345165664E-2</v>
      </c>
      <c r="K72" s="46">
        <v>2.8918138032616558E-2</v>
      </c>
      <c r="M72" s="18" t="b">
        <f t="shared" si="5"/>
        <v>1</v>
      </c>
      <c r="N72" s="17" t="b">
        <f t="shared" si="6"/>
        <v>0</v>
      </c>
      <c r="U72" s="18" t="b">
        <f t="shared" si="7"/>
        <v>1</v>
      </c>
      <c r="V72" s="18">
        <f t="shared" si="8"/>
        <v>3.9889421763404376E-3</v>
      </c>
      <c r="W72" s="18">
        <f t="shared" si="9"/>
        <v>2.0360348412556267E-3</v>
      </c>
    </row>
    <row r="73" spans="1:23" x14ac:dyDescent="0.25">
      <c r="A73" s="12" t="s">
        <v>68</v>
      </c>
      <c r="B73" s="44">
        <v>1.537784816946354E-2</v>
      </c>
      <c r="C73" s="45">
        <v>5.4918523918631862E-3</v>
      </c>
      <c r="D73" s="45">
        <v>2.2873666353626532E-2</v>
      </c>
      <c r="E73" s="45">
        <v>3.658204980382173E-2</v>
      </c>
      <c r="F73" s="45">
        <v>1.4391943141400507E-2</v>
      </c>
      <c r="G73" s="45">
        <v>5.5791347164418227E-2</v>
      </c>
      <c r="H73" s="45">
        <v>1.2466323333331975E-2</v>
      </c>
      <c r="I73" s="45">
        <v>2.7481025661262339E-2</v>
      </c>
      <c r="J73" s="45">
        <v>5.9298039912810824E-3</v>
      </c>
      <c r="K73" s="46">
        <v>2.9555986376119864E-2</v>
      </c>
      <c r="M73" s="18" t="str">
        <f t="shared" si="5"/>
        <v>MISSISSIPPI</v>
      </c>
      <c r="N73" s="17" t="b">
        <f t="shared" si="6"/>
        <v>0</v>
      </c>
      <c r="U73" s="18" t="str">
        <f t="shared" si="7"/>
        <v>MISSISSIPPI</v>
      </c>
      <c r="V73" s="18">
        <f t="shared" si="8"/>
        <v>5.4918523918631862E-3</v>
      </c>
      <c r="W73" s="18">
        <f t="shared" si="9"/>
        <v>4.3795159941789619E-4</v>
      </c>
    </row>
    <row r="74" spans="1:23" ht="15.75" thickBot="1" x14ac:dyDescent="0.3">
      <c r="A74" s="12" t="s">
        <v>68</v>
      </c>
      <c r="B74" s="44">
        <v>1.4392061263231906E-2</v>
      </c>
      <c r="C74" s="45">
        <v>3.46871850224717E-3</v>
      </c>
      <c r="D74" s="45">
        <v>1.7906098411958692E-2</v>
      </c>
      <c r="E74" s="45">
        <v>3.1958408062454452E-2</v>
      </c>
      <c r="F74" s="45">
        <v>2.0104858508200416E-2</v>
      </c>
      <c r="G74" s="45">
        <v>5.3698782541157813E-2</v>
      </c>
      <c r="H74" s="45">
        <v>2.0288636946832916E-2</v>
      </c>
      <c r="I74" s="45">
        <v>2.437080382968719E-2</v>
      </c>
      <c r="J74" s="45">
        <v>1.1379130596106943E-2</v>
      </c>
      <c r="K74" s="46">
        <v>2.57340764639164E-2</v>
      </c>
      <c r="M74" s="18" t="str">
        <f t="shared" si="5"/>
        <v>MISSISSIPPI</v>
      </c>
      <c r="N74" s="17" t="b">
        <f t="shared" si="6"/>
        <v>0</v>
      </c>
      <c r="U74" s="18" t="str">
        <f t="shared" si="7"/>
        <v>MISSISSIPPI</v>
      </c>
      <c r="V74" s="18">
        <f t="shared" si="8"/>
        <v>3.46871850224717E-3</v>
      </c>
      <c r="W74" s="18">
        <f t="shared" si="9"/>
        <v>7.9104120938597727E-3</v>
      </c>
    </row>
    <row r="75" spans="1:23" ht="15.75" thickBot="1" x14ac:dyDescent="0.3">
      <c r="A75" s="13" t="s">
        <v>68</v>
      </c>
      <c r="B75" s="47">
        <v>4.6349387763461314E-4</v>
      </c>
      <c r="C75" s="48">
        <v>2.4327565954183852E-2</v>
      </c>
      <c r="D75" s="48">
        <v>1.4928358650315839E-2</v>
      </c>
      <c r="E75" s="48">
        <v>3.5886415491208468E-2</v>
      </c>
      <c r="F75" s="48">
        <v>2.1608148223355189E-2</v>
      </c>
      <c r="G75" s="48">
        <v>5.4881611090022285E-2</v>
      </c>
      <c r="H75" s="48">
        <v>1.7322980917315989E-2</v>
      </c>
      <c r="I75" s="48">
        <v>2.0545185876690852E-2</v>
      </c>
      <c r="J75" s="48">
        <v>1.9287100371312038E-2</v>
      </c>
      <c r="K75" s="49">
        <v>2.0899536906256733E-2</v>
      </c>
      <c r="M75" s="19" t="str">
        <f t="shared" si="5"/>
        <v>BANANAS</v>
      </c>
      <c r="N75" s="21" t="b">
        <f t="shared" si="6"/>
        <v>0</v>
      </c>
      <c r="O75" s="30">
        <f>COUNTIF($N66:$N75,TRUE)/(10 - COUNTIF($N66:$N75,"#N/A"))</f>
        <v>0</v>
      </c>
      <c r="U75" s="19" t="str">
        <f t="shared" si="7"/>
        <v>BANANAS</v>
      </c>
      <c r="V75" s="19">
        <f t="shared" si="8"/>
        <v>4.6349387763461314E-4</v>
      </c>
      <c r="W75" s="19">
        <f t="shared" si="9"/>
        <v>1.4464864772681225E-2</v>
      </c>
    </row>
    <row r="76" spans="1:23" x14ac:dyDescent="0.25">
      <c r="A76" s="11" t="s">
        <v>69</v>
      </c>
      <c r="B76" s="41">
        <v>2.040650860516495E-2</v>
      </c>
      <c r="C76" s="42">
        <v>4.2291823913078154E-2</v>
      </c>
      <c r="D76" s="42">
        <v>1.5260570654521868E-2</v>
      </c>
      <c r="E76" s="42">
        <v>1.2761318633197932E-2</v>
      </c>
      <c r="F76" s="42">
        <v>5.0077345594716625E-2</v>
      </c>
      <c r="G76" s="42">
        <v>2.4596666131284597E-2</v>
      </c>
      <c r="H76" s="42">
        <v>0.10297555181268148</v>
      </c>
      <c r="I76" s="42">
        <v>1.1722357733195965E-3</v>
      </c>
      <c r="J76" s="42">
        <v>7.7757281581707E-2</v>
      </c>
      <c r="K76" s="43">
        <v>1.3626522309223739E-2</v>
      </c>
      <c r="M76" s="16" t="str">
        <f t="shared" si="5"/>
        <v>SCOTT</v>
      </c>
      <c r="N76" s="20" t="b">
        <f t="shared" si="6"/>
        <v>1</v>
      </c>
      <c r="U76" s="16" t="str">
        <f t="shared" si="7"/>
        <v>SCOTT</v>
      </c>
      <c r="V76" s="16">
        <f t="shared" si="8"/>
        <v>1.1722357733195965E-3</v>
      </c>
      <c r="W76" s="16">
        <f t="shared" si="9"/>
        <v>1.1589082859878336E-2</v>
      </c>
    </row>
    <row r="77" spans="1:23" x14ac:dyDescent="0.25">
      <c r="A77" s="12" t="s">
        <v>69</v>
      </c>
      <c r="B77" s="44">
        <v>1.6106877099698165E-2</v>
      </c>
      <c r="C77" s="45">
        <v>3.5192413864744025E-2</v>
      </c>
      <c r="D77" s="45">
        <v>1.2953694196041809E-2</v>
      </c>
      <c r="E77" s="45">
        <v>1.2216005399215468E-2</v>
      </c>
      <c r="F77" s="45">
        <v>4.222799328068659E-2</v>
      </c>
      <c r="G77" s="45">
        <v>1.9364179330336961E-2</v>
      </c>
      <c r="H77" s="45">
        <v>9.3327942024532845E-2</v>
      </c>
      <c r="I77" s="45">
        <v>5.1325968918204679E-4</v>
      </c>
      <c r="J77" s="45">
        <v>7.0231431009800477E-2</v>
      </c>
      <c r="K77" s="46">
        <v>1.1721774919701167E-2</v>
      </c>
      <c r="M77" s="18" t="str">
        <f t="shared" si="5"/>
        <v>SCOTT</v>
      </c>
      <c r="N77" s="17" t="b">
        <f t="shared" si="6"/>
        <v>1</v>
      </c>
      <c r="U77" s="18" t="str">
        <f t="shared" si="7"/>
        <v>SCOTT</v>
      </c>
      <c r="V77" s="18">
        <f t="shared" si="8"/>
        <v>5.1325968918204679E-4</v>
      </c>
      <c r="W77" s="18">
        <f t="shared" si="9"/>
        <v>1.120851523051912E-2</v>
      </c>
    </row>
    <row r="78" spans="1:23" x14ac:dyDescent="0.25">
      <c r="A78" s="12" t="s">
        <v>69</v>
      </c>
      <c r="B78" s="44">
        <v>2.3921996212001258E-2</v>
      </c>
      <c r="C78" s="45">
        <v>3.8489892556064817E-2</v>
      </c>
      <c r="D78" s="45">
        <v>1.5191321688998248E-2</v>
      </c>
      <c r="E78" s="45">
        <v>1.1620105874354636E-2</v>
      </c>
      <c r="F78" s="45">
        <v>4.8210309662174655E-2</v>
      </c>
      <c r="G78" s="45">
        <v>2.6801298769810605E-2</v>
      </c>
      <c r="H78" s="45">
        <v>9.9643052264454773E-2</v>
      </c>
      <c r="I78" s="45">
        <v>1.9009793461909341E-3</v>
      </c>
      <c r="J78" s="45">
        <v>7.4144167707654446E-2</v>
      </c>
      <c r="K78" s="46">
        <v>1.7297713821469961E-2</v>
      </c>
      <c r="M78" s="18" t="str">
        <f t="shared" si="5"/>
        <v>SCOTT</v>
      </c>
      <c r="N78" s="17" t="b">
        <f t="shared" si="6"/>
        <v>1</v>
      </c>
      <c r="U78" s="18" t="str">
        <f t="shared" si="7"/>
        <v>SCOTT</v>
      </c>
      <c r="V78" s="18">
        <f t="shared" si="8"/>
        <v>1.9009793461909341E-3</v>
      </c>
      <c r="W78" s="18">
        <f t="shared" si="9"/>
        <v>9.7191265281637018E-3</v>
      </c>
    </row>
    <row r="79" spans="1:23" x14ac:dyDescent="0.25">
      <c r="A79" s="12" t="s">
        <v>69</v>
      </c>
      <c r="B79" s="44">
        <v>2.7240695015238625E-2</v>
      </c>
      <c r="C79" s="45">
        <v>4.3425342407621234E-2</v>
      </c>
      <c r="D79" s="45">
        <v>1.4788338620260529E-2</v>
      </c>
      <c r="E79" s="45">
        <v>1.1098260518016032E-2</v>
      </c>
      <c r="F79" s="45">
        <v>5.1660988294114474E-2</v>
      </c>
      <c r="G79" s="45">
        <v>2.8666431526131665E-2</v>
      </c>
      <c r="H79" s="45">
        <v>0.10564827693065151</v>
      </c>
      <c r="I79" s="45">
        <v>3.6473668324286043E-3</v>
      </c>
      <c r="J79" s="45">
        <v>7.7010617478096385E-2</v>
      </c>
      <c r="K79" s="46">
        <v>1.8521621959016743E-2</v>
      </c>
      <c r="M79" s="18" t="str">
        <f t="shared" si="5"/>
        <v>SCOTT</v>
      </c>
      <c r="N79" s="17" t="b">
        <f t="shared" si="6"/>
        <v>1</v>
      </c>
      <c r="U79" s="18" t="str">
        <f t="shared" si="7"/>
        <v>SCOTT</v>
      </c>
      <c r="V79" s="18">
        <f t="shared" si="8"/>
        <v>3.6473668324286043E-3</v>
      </c>
      <c r="W79" s="18">
        <f t="shared" si="9"/>
        <v>7.4508936855874272E-3</v>
      </c>
    </row>
    <row r="80" spans="1:23" x14ac:dyDescent="0.25">
      <c r="A80" s="12" t="s">
        <v>69</v>
      </c>
      <c r="B80" s="44">
        <v>2.2495284396315124E-2</v>
      </c>
      <c r="C80" s="45">
        <v>3.4496616693128632E-2</v>
      </c>
      <c r="D80" s="45">
        <v>1.6122656903084107E-2</v>
      </c>
      <c r="E80" s="45">
        <v>1.3939764631584972E-2</v>
      </c>
      <c r="F80" s="45">
        <v>5.2106693140432016E-2</v>
      </c>
      <c r="G80" s="45">
        <v>3.1267202918159112E-2</v>
      </c>
      <c r="H80" s="45">
        <v>9.2726097225130671E-2</v>
      </c>
      <c r="I80" s="45">
        <v>1.5803587850225093E-4</v>
      </c>
      <c r="J80" s="45">
        <v>6.8690119607999783E-2</v>
      </c>
      <c r="K80" s="46">
        <v>1.4118305463148614E-2</v>
      </c>
      <c r="M80" s="18" t="str">
        <f t="shared" si="5"/>
        <v>SCOTT</v>
      </c>
      <c r="N80" s="17" t="b">
        <f t="shared" si="6"/>
        <v>1</v>
      </c>
      <c r="U80" s="18" t="str">
        <f t="shared" si="7"/>
        <v>SCOTT</v>
      </c>
      <c r="V80" s="18">
        <f t="shared" si="8"/>
        <v>1.5803587850225093E-4</v>
      </c>
      <c r="W80" s="18">
        <f t="shared" si="9"/>
        <v>1.3781728753082721E-2</v>
      </c>
    </row>
    <row r="81" spans="1:23" x14ac:dyDescent="0.25">
      <c r="A81" s="12" t="s">
        <v>69</v>
      </c>
      <c r="B81" s="44">
        <v>2.1986987225930003E-2</v>
      </c>
      <c r="C81" s="45">
        <v>3.1329371351042551E-2</v>
      </c>
      <c r="D81" s="45">
        <v>1.6171880909028408E-2</v>
      </c>
      <c r="E81" s="45">
        <v>1.589871126502275E-2</v>
      </c>
      <c r="F81" s="45">
        <v>4.1681720729252303E-2</v>
      </c>
      <c r="G81" s="45">
        <v>2.9666020822338872E-2</v>
      </c>
      <c r="H81" s="45">
        <v>8.8055737885802343E-2</v>
      </c>
      <c r="I81" s="45">
        <v>4.0539240228707127E-3</v>
      </c>
      <c r="J81" s="45">
        <v>6.8840474611434915E-2</v>
      </c>
      <c r="K81" s="46">
        <v>1.6296070271934034E-2</v>
      </c>
      <c r="M81" s="18" t="str">
        <f t="shared" si="5"/>
        <v>SCOTT</v>
      </c>
      <c r="N81" s="17" t="b">
        <f t="shared" si="6"/>
        <v>1</v>
      </c>
      <c r="U81" s="18" t="str">
        <f t="shared" si="7"/>
        <v>SCOTT</v>
      </c>
      <c r="V81" s="18">
        <f t="shared" si="8"/>
        <v>4.0539240228707127E-3</v>
      </c>
      <c r="W81" s="18">
        <f t="shared" si="9"/>
        <v>1.1844787242152037E-2</v>
      </c>
    </row>
    <row r="82" spans="1:23" x14ac:dyDescent="0.25">
      <c r="A82" s="12" t="s">
        <v>69</v>
      </c>
      <c r="B82" s="44">
        <v>2.8742503195755234E-2</v>
      </c>
      <c r="C82" s="45">
        <v>3.5594724208210519E-2</v>
      </c>
      <c r="D82" s="45">
        <v>1.7847670373170102E-2</v>
      </c>
      <c r="E82" s="45">
        <v>1.4624461572183618E-2</v>
      </c>
      <c r="F82" s="45">
        <v>5.0318123111132283E-2</v>
      </c>
      <c r="G82" s="45">
        <v>3.6462731817466426E-2</v>
      </c>
      <c r="H82" s="45">
        <v>9.7892456474106299E-2</v>
      </c>
      <c r="I82" s="45">
        <v>3.6786364813985034E-3</v>
      </c>
      <c r="J82" s="45">
        <v>7.643156784780257E-2</v>
      </c>
      <c r="K82" s="46">
        <v>1.9174622251070139E-2</v>
      </c>
      <c r="M82" s="18" t="str">
        <f t="shared" si="5"/>
        <v>SCOTT</v>
      </c>
      <c r="N82" s="17" t="b">
        <f t="shared" si="6"/>
        <v>1</v>
      </c>
      <c r="U82" s="18" t="str">
        <f t="shared" si="7"/>
        <v>SCOTT</v>
      </c>
      <c r="V82" s="18">
        <f t="shared" si="8"/>
        <v>3.6786364813985034E-3</v>
      </c>
      <c r="W82" s="18">
        <f t="shared" si="9"/>
        <v>1.0945825090785115E-2</v>
      </c>
    </row>
    <row r="83" spans="1:23" x14ac:dyDescent="0.25">
      <c r="A83" s="12" t="s">
        <v>69</v>
      </c>
      <c r="B83" s="44">
        <v>1.9468594827750194E-2</v>
      </c>
      <c r="C83" s="45">
        <v>3.5647179893747868E-2</v>
      </c>
      <c r="D83" s="45">
        <v>1.2590647992500238E-2</v>
      </c>
      <c r="E83" s="45">
        <v>1.0872682231305913E-2</v>
      </c>
      <c r="F83" s="45">
        <v>5.4572431863707235E-2</v>
      </c>
      <c r="G83" s="45">
        <v>2.6192096890983632E-2</v>
      </c>
      <c r="H83" s="45">
        <v>9.5504999268681973E-2</v>
      </c>
      <c r="I83" s="45">
        <v>1.5224181006162144E-3</v>
      </c>
      <c r="J83" s="45">
        <v>6.997588363681187E-2</v>
      </c>
      <c r="K83" s="46">
        <v>1.1952694429118227E-2</v>
      </c>
      <c r="M83" s="18" t="str">
        <f t="shared" si="5"/>
        <v>SCOTT</v>
      </c>
      <c r="N83" s="17" t="b">
        <f t="shared" si="6"/>
        <v>1</v>
      </c>
      <c r="U83" s="18" t="str">
        <f t="shared" si="7"/>
        <v>SCOTT</v>
      </c>
      <c r="V83" s="18">
        <f t="shared" si="8"/>
        <v>1.5224181006162144E-3</v>
      </c>
      <c r="W83" s="18">
        <f t="shared" si="9"/>
        <v>9.3502641306896991E-3</v>
      </c>
    </row>
    <row r="84" spans="1:23" ht="15.75" thickBot="1" x14ac:dyDescent="0.3">
      <c r="A84" s="12" t="s">
        <v>69</v>
      </c>
      <c r="B84" s="44">
        <v>2.7017537507018116E-2</v>
      </c>
      <c r="C84" s="45">
        <v>4.0287681650798143E-2</v>
      </c>
      <c r="D84" s="45">
        <v>1.5472686118978417E-2</v>
      </c>
      <c r="E84" s="45">
        <v>1.1803324310360117E-2</v>
      </c>
      <c r="F84" s="45">
        <v>5.0388445976231294E-2</v>
      </c>
      <c r="G84" s="45">
        <v>3.0086593273458542E-2</v>
      </c>
      <c r="H84" s="45">
        <v>0.10091485781241429</v>
      </c>
      <c r="I84" s="45">
        <v>3.3111264637411333E-3</v>
      </c>
      <c r="J84" s="45">
        <v>7.5625777223789853E-2</v>
      </c>
      <c r="K84" s="46">
        <v>1.9160247535496139E-2</v>
      </c>
      <c r="M84" s="18" t="str">
        <f t="shared" si="5"/>
        <v>SCOTT</v>
      </c>
      <c r="N84" s="17" t="b">
        <f t="shared" si="6"/>
        <v>1</v>
      </c>
      <c r="U84" s="18" t="str">
        <f t="shared" si="7"/>
        <v>SCOTT</v>
      </c>
      <c r="V84" s="18">
        <f t="shared" si="8"/>
        <v>3.3111264637411333E-3</v>
      </c>
      <c r="W84" s="18">
        <f t="shared" si="9"/>
        <v>8.4921978466189832E-3</v>
      </c>
    </row>
    <row r="85" spans="1:23" ht="15.75" thickBot="1" x14ac:dyDescent="0.3">
      <c r="A85" s="13" t="s">
        <v>69</v>
      </c>
      <c r="B85" s="47">
        <v>1.8091422032998947E-2</v>
      </c>
      <c r="C85" s="48">
        <v>3.4910461038603853E-2</v>
      </c>
      <c r="D85" s="48">
        <v>1.2330893564381516E-2</v>
      </c>
      <c r="E85" s="48">
        <v>1.3939263450512523E-2</v>
      </c>
      <c r="F85" s="48">
        <v>4.9276392386299835E-2</v>
      </c>
      <c r="G85" s="48">
        <v>2.980142491189805E-2</v>
      </c>
      <c r="H85" s="48">
        <v>9.3664259432276686E-2</v>
      </c>
      <c r="I85" s="48">
        <v>4.2704428963085267E-3</v>
      </c>
      <c r="J85" s="48">
        <v>7.0373859836791577E-2</v>
      </c>
      <c r="K85" s="49">
        <v>1.2865299092148119E-2</v>
      </c>
      <c r="M85" s="19" t="str">
        <f t="shared" si="5"/>
        <v>SCOTT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SCOTT</v>
      </c>
      <c r="V85" s="19">
        <f t="shared" si="8"/>
        <v>4.2704428963085267E-3</v>
      </c>
      <c r="W85" s="19">
        <f t="shared" si="9"/>
        <v>8.0604506680729895E-3</v>
      </c>
    </row>
    <row r="86" spans="1:23" x14ac:dyDescent="0.25">
      <c r="A86" s="11" t="s">
        <v>70</v>
      </c>
      <c r="B86" s="41">
        <v>1.233315687396562E-2</v>
      </c>
      <c r="C86" s="42">
        <v>1.5491338101380328E-2</v>
      </c>
      <c r="D86" s="42">
        <v>1.1596576712112096E-2</v>
      </c>
      <c r="E86" s="42">
        <v>1.9871475458808456E-2</v>
      </c>
      <c r="F86" s="42">
        <v>3.8726414886828521E-2</v>
      </c>
      <c r="G86" s="42">
        <v>3.4444434492913192E-2</v>
      </c>
      <c r="H86" s="42">
        <v>5.0172197283839717E-2</v>
      </c>
      <c r="I86" s="42">
        <v>1.0510087794113561E-2</v>
      </c>
      <c r="J86" s="42">
        <v>2.1229686880537849E-2</v>
      </c>
      <c r="K86" s="43">
        <v>1.7092589671226864E-2</v>
      </c>
      <c r="M86" s="16" t="str">
        <f t="shared" si="5"/>
        <v>SCOTT</v>
      </c>
      <c r="N86" s="20" t="b">
        <f t="shared" si="6"/>
        <v>0</v>
      </c>
      <c r="U86" s="16" t="str">
        <f t="shared" si="7"/>
        <v>SCOTT</v>
      </c>
      <c r="V86" s="16">
        <f t="shared" si="8"/>
        <v>1.0510087794113561E-2</v>
      </c>
      <c r="W86" s="16">
        <f t="shared" si="9"/>
        <v>1.0864889179985349E-3</v>
      </c>
    </row>
    <row r="87" spans="1:23" x14ac:dyDescent="0.25">
      <c r="A87" s="12" t="s">
        <v>70</v>
      </c>
      <c r="B87" s="44">
        <v>1.0898332748899786E-2</v>
      </c>
      <c r="C87" s="45">
        <v>6.843457618333354E-4</v>
      </c>
      <c r="D87" s="45">
        <v>1.2879323209263847E-2</v>
      </c>
      <c r="E87" s="45">
        <v>2.6021134487932245E-2</v>
      </c>
      <c r="F87" s="45">
        <v>1.8710439097949491E-2</v>
      </c>
      <c r="G87" s="45">
        <v>4.3294176158598846E-2</v>
      </c>
      <c r="H87" s="45">
        <v>2.9817722321331258E-2</v>
      </c>
      <c r="I87" s="45">
        <v>2.0078990708460309E-2</v>
      </c>
      <c r="J87" s="45">
        <v>2.1132808058376459E-2</v>
      </c>
      <c r="K87" s="46">
        <v>2.0610819740030623E-2</v>
      </c>
      <c r="M87" s="18" t="str">
        <f t="shared" si="5"/>
        <v>MISSISSIPPI</v>
      </c>
      <c r="N87" s="17" t="b">
        <f t="shared" si="6"/>
        <v>0</v>
      </c>
      <c r="U87" s="18" t="str">
        <f t="shared" si="7"/>
        <v>MISSISSIPPI</v>
      </c>
      <c r="V87" s="18">
        <f t="shared" si="8"/>
        <v>6.843457618333354E-4</v>
      </c>
      <c r="W87" s="18">
        <f t="shared" si="9"/>
        <v>1.0213986987066451E-2</v>
      </c>
    </row>
    <row r="88" spans="1:23" x14ac:dyDescent="0.25">
      <c r="A88" s="12" t="s">
        <v>70</v>
      </c>
      <c r="B88" s="44">
        <v>1.5973116241367338E-2</v>
      </c>
      <c r="C88" s="45">
        <v>1.3526626404360198E-2</v>
      </c>
      <c r="D88" s="45">
        <v>1.34682495186247E-2</v>
      </c>
      <c r="E88" s="45">
        <v>2.3551440807703633E-2</v>
      </c>
      <c r="F88" s="45">
        <v>3.0305513378901777E-2</v>
      </c>
      <c r="G88" s="45">
        <v>4.0805646139383638E-2</v>
      </c>
      <c r="H88" s="45">
        <v>4.8332695931790404E-2</v>
      </c>
      <c r="I88" s="45">
        <v>1.7813401520842875E-2</v>
      </c>
      <c r="J88" s="45">
        <v>2.7412370108240963E-2</v>
      </c>
      <c r="K88" s="46">
        <v>2.0282378855481509E-2</v>
      </c>
      <c r="M88" s="18" t="str">
        <f t="shared" si="5"/>
        <v>BLUE</v>
      </c>
      <c r="N88" s="17" t="b">
        <f t="shared" si="6"/>
        <v>0</v>
      </c>
      <c r="U88" s="18" t="str">
        <f t="shared" si="7"/>
        <v>BLUE</v>
      </c>
      <c r="V88" s="18">
        <f t="shared" si="8"/>
        <v>1.34682495186247E-2</v>
      </c>
      <c r="W88" s="18">
        <f t="shared" si="9"/>
        <v>5.8376885735497708E-5</v>
      </c>
    </row>
    <row r="89" spans="1:23" x14ac:dyDescent="0.25">
      <c r="A89" s="12" t="s">
        <v>70</v>
      </c>
      <c r="B89" s="44">
        <v>7.1840544640452836E-3</v>
      </c>
      <c r="C89" s="45">
        <v>3.6003945667599652E-3</v>
      </c>
      <c r="D89" s="45">
        <v>1.3569875160266399E-2</v>
      </c>
      <c r="E89" s="45">
        <v>2.891240468334591E-2</v>
      </c>
      <c r="F89" s="45">
        <v>1.9304542503465444E-2</v>
      </c>
      <c r="G89" s="45">
        <v>4.3046320210507506E-2</v>
      </c>
      <c r="H89" s="45">
        <v>1.601935434613827E-2</v>
      </c>
      <c r="I89" s="45">
        <v>2.0598465126314712E-2</v>
      </c>
      <c r="J89" s="45">
        <v>3.506785855120681E-3</v>
      </c>
      <c r="K89" s="46">
        <v>2.1180225956517348E-2</v>
      </c>
      <c r="M89" s="18" t="str">
        <f t="shared" si="5"/>
        <v>DAVE</v>
      </c>
      <c r="N89" s="17" t="b">
        <f t="shared" si="6"/>
        <v>1</v>
      </c>
      <c r="U89" s="18" t="str">
        <f t="shared" si="7"/>
        <v>DAVE</v>
      </c>
      <c r="V89" s="18">
        <f t="shared" si="8"/>
        <v>3.506785855120681E-3</v>
      </c>
      <c r="W89" s="18">
        <f t="shared" si="9"/>
        <v>9.3608711639284192E-5</v>
      </c>
    </row>
    <row r="90" spans="1:23" x14ac:dyDescent="0.25">
      <c r="A90" s="12" t="s">
        <v>70</v>
      </c>
      <c r="B90" s="44">
        <v>7.4033319329867425E-3</v>
      </c>
      <c r="C90" s="45">
        <v>8.8627191416073142E-3</v>
      </c>
      <c r="D90" s="45">
        <v>9.6314552581149848E-3</v>
      </c>
      <c r="E90" s="45">
        <v>2.0603077652330201E-2</v>
      </c>
      <c r="F90" s="45">
        <v>3.6408938017941928E-2</v>
      </c>
      <c r="G90" s="45">
        <v>3.7830460060944454E-2</v>
      </c>
      <c r="H90" s="45">
        <v>4.1451393604114622E-2</v>
      </c>
      <c r="I90" s="45">
        <v>1.2741757951269889E-2</v>
      </c>
      <c r="J90" s="45">
        <v>1.8553602442904688E-2</v>
      </c>
      <c r="K90" s="46">
        <v>1.5494541754626556E-2</v>
      </c>
      <c r="M90" s="18" t="str">
        <f t="shared" si="5"/>
        <v>BANANAS</v>
      </c>
      <c r="N90" s="17" t="b">
        <f t="shared" si="6"/>
        <v>0</v>
      </c>
      <c r="U90" s="18" t="str">
        <f t="shared" si="7"/>
        <v>BANANAS</v>
      </c>
      <c r="V90" s="18">
        <f t="shared" si="8"/>
        <v>7.4033319329867425E-3</v>
      </c>
      <c r="W90" s="18">
        <f t="shared" si="9"/>
        <v>1.4593872086205717E-3</v>
      </c>
    </row>
    <row r="91" spans="1:23" x14ac:dyDescent="0.25">
      <c r="A91" s="12" t="s">
        <v>70</v>
      </c>
      <c r="B91" s="44">
        <v>1.2464428971000141E-2</v>
      </c>
      <c r="C91" s="45">
        <v>9.6586338646059006E-3</v>
      </c>
      <c r="D91" s="45">
        <v>1.2865247705394448E-2</v>
      </c>
      <c r="E91" s="45">
        <v>2.3413722325572317E-2</v>
      </c>
      <c r="F91" s="45">
        <v>3.2926914180577541E-2</v>
      </c>
      <c r="G91" s="45">
        <v>4.1465284164466404E-2</v>
      </c>
      <c r="H91" s="45">
        <v>3.9810274773861135E-2</v>
      </c>
      <c r="I91" s="45">
        <v>1.596099744073614E-2</v>
      </c>
      <c r="J91" s="45">
        <v>1.6080545934295948E-2</v>
      </c>
      <c r="K91" s="46">
        <v>2.0425138765204215E-2</v>
      </c>
      <c r="M91" s="18" t="str">
        <f t="shared" si="5"/>
        <v>MISSISSIPPI</v>
      </c>
      <c r="N91" s="17" t="b">
        <f t="shared" si="6"/>
        <v>0</v>
      </c>
      <c r="U91" s="18" t="str">
        <f t="shared" si="7"/>
        <v>MISSISSIPPI</v>
      </c>
      <c r="V91" s="18">
        <f t="shared" si="8"/>
        <v>9.6586338646059006E-3</v>
      </c>
      <c r="W91" s="18">
        <f t="shared" si="9"/>
        <v>2.8057951063942405E-3</v>
      </c>
    </row>
    <row r="92" spans="1:23" x14ac:dyDescent="0.25">
      <c r="A92" s="12" t="s">
        <v>70</v>
      </c>
      <c r="B92" s="44">
        <v>4.5517810940565728E-3</v>
      </c>
      <c r="C92" s="45">
        <v>4.5728993984675559E-3</v>
      </c>
      <c r="D92" s="45">
        <v>1.1700260179172139E-2</v>
      </c>
      <c r="E92" s="45">
        <v>2.6213824270601288E-2</v>
      </c>
      <c r="F92" s="45">
        <v>2.496607156456912E-2</v>
      </c>
      <c r="G92" s="45">
        <v>4.2447963288729247E-2</v>
      </c>
      <c r="H92" s="45">
        <v>1.8828253944116607E-2</v>
      </c>
      <c r="I92" s="45">
        <v>1.6001276270716264E-2</v>
      </c>
      <c r="J92" s="45">
        <v>8.0880989434239103E-3</v>
      </c>
      <c r="K92" s="46">
        <v>1.809891254448983E-2</v>
      </c>
      <c r="M92" s="18" t="str">
        <f t="shared" si="5"/>
        <v>BANANAS</v>
      </c>
      <c r="N92" s="17" t="b">
        <f t="shared" si="6"/>
        <v>0</v>
      </c>
      <c r="U92" s="18" t="str">
        <f t="shared" si="7"/>
        <v>BANANAS</v>
      </c>
      <c r="V92" s="18">
        <f t="shared" si="8"/>
        <v>4.5517810940565728E-3</v>
      </c>
      <c r="W92" s="18">
        <f t="shared" si="9"/>
        <v>2.1118304410983058E-5</v>
      </c>
    </row>
    <row r="93" spans="1:23" x14ac:dyDescent="0.25">
      <c r="A93" s="12" t="s">
        <v>70</v>
      </c>
      <c r="B93" s="44">
        <v>1.0641098139100663E-2</v>
      </c>
      <c r="C93" s="45">
        <v>9.3825747153986755E-3</v>
      </c>
      <c r="D93" s="45">
        <v>1.5510212288810464E-2</v>
      </c>
      <c r="E93" s="45">
        <v>2.5601910609353178E-2</v>
      </c>
      <c r="F93" s="45">
        <v>3.2670073519500645E-2</v>
      </c>
      <c r="G93" s="45">
        <v>3.8417370684636604E-2</v>
      </c>
      <c r="H93" s="45">
        <v>3.5836937528130011E-2</v>
      </c>
      <c r="I93" s="45">
        <v>1.4241274769678181E-2</v>
      </c>
      <c r="J93" s="45">
        <v>1.0142213965819685E-2</v>
      </c>
      <c r="K93" s="46">
        <v>2.030218252931168E-2</v>
      </c>
      <c r="M93" s="18" t="str">
        <f t="shared" si="5"/>
        <v>MISSISSIPPI</v>
      </c>
      <c r="N93" s="17" t="b">
        <f t="shared" si="6"/>
        <v>0</v>
      </c>
      <c r="U93" s="18" t="str">
        <f t="shared" si="7"/>
        <v>MISSISSIPPI</v>
      </c>
      <c r="V93" s="18">
        <f t="shared" si="8"/>
        <v>9.3825747153986755E-3</v>
      </c>
      <c r="W93" s="18">
        <f t="shared" si="9"/>
        <v>7.5963925042100977E-4</v>
      </c>
    </row>
    <row r="94" spans="1:23" ht="15.75" thickBot="1" x14ac:dyDescent="0.3">
      <c r="A94" s="12" t="s">
        <v>70</v>
      </c>
      <c r="B94" s="44">
        <v>1.9686790496711057E-2</v>
      </c>
      <c r="C94" s="45">
        <v>2.0796084175403975E-2</v>
      </c>
      <c r="D94" s="45">
        <v>1.4175877741096576E-2</v>
      </c>
      <c r="E94" s="45">
        <v>1.6981067702006539E-2</v>
      </c>
      <c r="F94" s="45">
        <v>3.9951747219872782E-2</v>
      </c>
      <c r="G94" s="45">
        <v>4.105117601548669E-2</v>
      </c>
      <c r="H94" s="45">
        <v>6.573573892946824E-2</v>
      </c>
      <c r="I94" s="45">
        <v>1.24751894386732E-2</v>
      </c>
      <c r="J94" s="45">
        <v>4.2250713780512816E-2</v>
      </c>
      <c r="K94" s="46">
        <v>2.1247895079887003E-2</v>
      </c>
      <c r="M94" s="18" t="str">
        <f t="shared" si="5"/>
        <v>SCOTT</v>
      </c>
      <c r="N94" s="17" t="b">
        <f t="shared" si="6"/>
        <v>0</v>
      </c>
      <c r="U94" s="18" t="str">
        <f t="shared" si="7"/>
        <v>SCOTT</v>
      </c>
      <c r="V94" s="18">
        <f t="shared" si="8"/>
        <v>1.24751894386732E-2</v>
      </c>
      <c r="W94" s="18">
        <f t="shared" si="9"/>
        <v>1.7006883024233768E-3</v>
      </c>
    </row>
    <row r="95" spans="1:23" ht="15.75" thickBot="1" x14ac:dyDescent="0.3">
      <c r="A95" s="13" t="s">
        <v>70</v>
      </c>
      <c r="B95" s="47">
        <v>4.2187451940704224E-3</v>
      </c>
      <c r="C95" s="48">
        <v>4.5778403564313841E-3</v>
      </c>
      <c r="D95" s="48">
        <v>1.5249753237635305E-2</v>
      </c>
      <c r="E95" s="48">
        <v>2.8367781745740034E-2</v>
      </c>
      <c r="F95" s="48">
        <v>4.532354980653789E-2</v>
      </c>
      <c r="G95" s="48">
        <v>4.3048053396665419E-2</v>
      </c>
      <c r="H95" s="48">
        <v>2.3117490867264764E-2</v>
      </c>
      <c r="I95" s="48">
        <v>1.3456009166524459E-2</v>
      </c>
      <c r="J95" s="48">
        <v>6.81938696246015E-3</v>
      </c>
      <c r="K95" s="49">
        <v>2.0402881696106379E-2</v>
      </c>
      <c r="M95" s="19" t="str">
        <f t="shared" si="5"/>
        <v>BANANAS</v>
      </c>
      <c r="N95" s="21" t="b">
        <f t="shared" si="6"/>
        <v>0</v>
      </c>
      <c r="O95" s="30">
        <f>COUNTIF($N86:$N95,TRUE)/(10 - COUNTIF($N86:$N95,"#N/A"))</f>
        <v>0.1</v>
      </c>
      <c r="U95" s="19" t="str">
        <f t="shared" si="7"/>
        <v>BANANAS</v>
      </c>
      <c r="V95" s="19">
        <f t="shared" si="8"/>
        <v>4.2187451940704224E-3</v>
      </c>
      <c r="W95" s="19">
        <f t="shared" si="9"/>
        <v>3.5909516236096173E-4</v>
      </c>
    </row>
    <row r="96" spans="1:23" x14ac:dyDescent="0.25">
      <c r="A96" s="11" t="s">
        <v>71</v>
      </c>
      <c r="B96" s="41">
        <v>2.1749540378169036E-2</v>
      </c>
      <c r="C96" s="42">
        <v>3.4790734448158764E-2</v>
      </c>
      <c r="D96" s="42">
        <v>8.495894823646287E-3</v>
      </c>
      <c r="E96" s="42">
        <v>6.1456587016099906E-3</v>
      </c>
      <c r="F96" s="42">
        <v>4.3525449863507371E-2</v>
      </c>
      <c r="G96" s="42">
        <v>3.0027712471992957E-2</v>
      </c>
      <c r="H96" s="42">
        <v>0.10396904525535491</v>
      </c>
      <c r="I96" s="42">
        <v>3.741723822370556E-3</v>
      </c>
      <c r="J96" s="42">
        <v>7.7187078151130933E-2</v>
      </c>
      <c r="K96" s="43">
        <v>8.7929824288574265E-3</v>
      </c>
      <c r="M96" s="16" t="str">
        <f t="shared" si="5"/>
        <v>SCOTT</v>
      </c>
      <c r="N96" s="20" t="b">
        <f t="shared" si="6"/>
        <v>0</v>
      </c>
      <c r="U96" s="16" t="str">
        <f t="shared" si="7"/>
        <v>SCOTT</v>
      </c>
      <c r="V96" s="16">
        <f t="shared" si="8"/>
        <v>3.741723822370556E-3</v>
      </c>
      <c r="W96" s="16">
        <f t="shared" si="9"/>
        <v>2.4039348792394347E-3</v>
      </c>
    </row>
    <row r="97" spans="1:23" x14ac:dyDescent="0.25">
      <c r="A97" s="12" t="s">
        <v>71</v>
      </c>
      <c r="B97" s="44">
        <v>1.7592667669814613E-2</v>
      </c>
      <c r="C97" s="45">
        <v>1.8178111486397308E-2</v>
      </c>
      <c r="D97" s="45">
        <v>1.1061564896737638E-2</v>
      </c>
      <c r="E97" s="45">
        <v>1.5260080622757355E-2</v>
      </c>
      <c r="F97" s="45">
        <v>3.7144190093354644E-2</v>
      </c>
      <c r="G97" s="45">
        <v>3.5073838552459505E-2</v>
      </c>
      <c r="H97" s="45">
        <v>7.0937348810031262E-2</v>
      </c>
      <c r="I97" s="45">
        <v>6.9691068770242823E-3</v>
      </c>
      <c r="J97" s="45">
        <v>5.4901877490766415E-2</v>
      </c>
      <c r="K97" s="46">
        <v>1.313073234057046E-2</v>
      </c>
      <c r="M97" s="18" t="str">
        <f t="shared" si="5"/>
        <v>SCOTT</v>
      </c>
      <c r="N97" s="17" t="b">
        <f t="shared" si="6"/>
        <v>0</v>
      </c>
      <c r="U97" s="18" t="str">
        <f t="shared" si="7"/>
        <v>SCOTT</v>
      </c>
      <c r="V97" s="18">
        <f t="shared" si="8"/>
        <v>6.9691068770242823E-3</v>
      </c>
      <c r="W97" s="18">
        <f t="shared" si="9"/>
        <v>4.0924580197133562E-3</v>
      </c>
    </row>
    <row r="98" spans="1:23" x14ac:dyDescent="0.25">
      <c r="A98" s="12" t="s">
        <v>71</v>
      </c>
      <c r="B98" s="44">
        <v>2.461789198137862E-2</v>
      </c>
      <c r="C98" s="45">
        <v>2.6995675569964399E-2</v>
      </c>
      <c r="D98" s="45">
        <v>1.2861185155757973E-2</v>
      </c>
      <c r="E98" s="45">
        <v>1.5146534316540478E-2</v>
      </c>
      <c r="F98" s="45">
        <v>4.6684229953720589E-2</v>
      </c>
      <c r="G98" s="45">
        <v>4.2318257190781271E-2</v>
      </c>
      <c r="H98" s="45">
        <v>8.3692991989282012E-2</v>
      </c>
      <c r="I98" s="45">
        <v>1.1392587536778832E-2</v>
      </c>
      <c r="J98" s="45">
        <v>5.9633912415232332E-2</v>
      </c>
      <c r="K98" s="46">
        <v>1.8704128969018879E-2</v>
      </c>
      <c r="M98" s="18" t="str">
        <f t="shared" si="5"/>
        <v>SCOTT</v>
      </c>
      <c r="N98" s="17" t="b">
        <f t="shared" si="6"/>
        <v>0</v>
      </c>
      <c r="U98" s="18" t="str">
        <f t="shared" si="7"/>
        <v>SCOTT</v>
      </c>
      <c r="V98" s="18">
        <f t="shared" si="8"/>
        <v>1.1392587536778832E-2</v>
      </c>
      <c r="W98" s="18">
        <f t="shared" si="9"/>
        <v>1.4685976189791408E-3</v>
      </c>
    </row>
    <row r="99" spans="1:23" x14ac:dyDescent="0.25">
      <c r="A99" s="12" t="s">
        <v>71</v>
      </c>
      <c r="B99" s="44">
        <v>4.0940796262077389E-3</v>
      </c>
      <c r="C99" s="45">
        <v>1.9187301929640813E-2</v>
      </c>
      <c r="D99" s="45">
        <v>4.2972132206395425E-3</v>
      </c>
      <c r="E99" s="45">
        <v>1.2340043811686192E-2</v>
      </c>
      <c r="F99" s="45">
        <v>5.5679617039313303E-2</v>
      </c>
      <c r="G99" s="45">
        <v>3.5007012784837671E-2</v>
      </c>
      <c r="H99" s="45">
        <v>7.0490814677380817E-2</v>
      </c>
      <c r="I99" s="45">
        <v>5.4108051934624313E-3</v>
      </c>
      <c r="J99" s="45">
        <v>4.5842019127995765E-2</v>
      </c>
      <c r="K99" s="46">
        <v>7.4029500981161178E-3</v>
      </c>
      <c r="M99" s="18" t="str">
        <f t="shared" si="5"/>
        <v>BANANAS</v>
      </c>
      <c r="N99" s="17" t="b">
        <f t="shared" si="6"/>
        <v>0</v>
      </c>
      <c r="U99" s="18" t="str">
        <f t="shared" si="7"/>
        <v>BANANAS</v>
      </c>
      <c r="V99" s="18">
        <f t="shared" si="8"/>
        <v>4.0940796262077389E-3</v>
      </c>
      <c r="W99" s="18">
        <f t="shared" si="9"/>
        <v>2.0313359443180357E-4</v>
      </c>
    </row>
    <row r="100" spans="1:23" x14ac:dyDescent="0.25">
      <c r="A100" s="12" t="s">
        <v>71</v>
      </c>
      <c r="B100" s="44">
        <v>1.3465760404702723E-2</v>
      </c>
      <c r="C100" s="45">
        <v>1.4595195110067197E-2</v>
      </c>
      <c r="D100" s="45">
        <v>8.8012005264205689E-3</v>
      </c>
      <c r="E100" s="45">
        <v>1.5292421226313788E-2</v>
      </c>
      <c r="F100" s="45">
        <v>4.0518397840896281E-2</v>
      </c>
      <c r="G100" s="45">
        <v>3.8303889242824206E-2</v>
      </c>
      <c r="H100" s="45">
        <v>6.7773358902693967E-2</v>
      </c>
      <c r="I100" s="45">
        <v>7.2896265653390677E-3</v>
      </c>
      <c r="J100" s="45">
        <v>5.0985109994216113E-2</v>
      </c>
      <c r="K100" s="46">
        <v>1.1243060659698309E-2</v>
      </c>
      <c r="M100" s="18" t="str">
        <f t="shared" si="5"/>
        <v>SCOTT</v>
      </c>
      <c r="N100" s="17" t="b">
        <f t="shared" si="6"/>
        <v>0</v>
      </c>
      <c r="U100" s="18" t="str">
        <f t="shared" si="7"/>
        <v>SCOTT</v>
      </c>
      <c r="V100" s="18">
        <f t="shared" si="8"/>
        <v>7.2896265653390677E-3</v>
      </c>
      <c r="W100" s="18">
        <f t="shared" si="9"/>
        <v>1.5115739610815013E-3</v>
      </c>
    </row>
    <row r="101" spans="1:23" x14ac:dyDescent="0.25">
      <c r="A101" s="12" t="s">
        <v>71</v>
      </c>
      <c r="B101" s="44">
        <v>1.6447002954829995E-2</v>
      </c>
      <c r="C101" s="45">
        <v>2.7125379928679111E-2</v>
      </c>
      <c r="D101" s="45">
        <v>1.0327415199806053E-2</v>
      </c>
      <c r="E101" s="45">
        <v>1.1999860663595895E-2</v>
      </c>
      <c r="F101" s="45">
        <v>4.370831930875653E-2</v>
      </c>
      <c r="G101" s="45">
        <v>3.0719188828838687E-2</v>
      </c>
      <c r="H101" s="45">
        <v>8.120362476313378E-2</v>
      </c>
      <c r="I101" s="45">
        <v>5.5039806690874715E-3</v>
      </c>
      <c r="J101" s="45">
        <v>5.8132956948322073E-2</v>
      </c>
      <c r="K101" s="46">
        <v>1.3614305920048086E-2</v>
      </c>
      <c r="M101" s="18" t="str">
        <f t="shared" si="5"/>
        <v>SCOTT</v>
      </c>
      <c r="N101" s="17" t="b">
        <f t="shared" si="6"/>
        <v>0</v>
      </c>
      <c r="U101" s="18" t="str">
        <f t="shared" si="7"/>
        <v>SCOTT</v>
      </c>
      <c r="V101" s="18">
        <f t="shared" si="8"/>
        <v>5.5039806690874715E-3</v>
      </c>
      <c r="W101" s="18">
        <f t="shared" si="9"/>
        <v>4.8234345307185816E-3</v>
      </c>
    </row>
    <row r="102" spans="1:23" x14ac:dyDescent="0.25">
      <c r="A102" s="12" t="s">
        <v>71</v>
      </c>
      <c r="B102" s="44">
        <v>1.9108379060904984E-2</v>
      </c>
      <c r="C102" s="45">
        <v>3.1212097387218592E-2</v>
      </c>
      <c r="D102" s="45">
        <v>8.021907667962111E-3</v>
      </c>
      <c r="E102" s="45">
        <v>6.5279665184029834E-3</v>
      </c>
      <c r="F102" s="45">
        <v>4.3897216841482789E-2</v>
      </c>
      <c r="G102" s="45">
        <v>3.4512269201513457E-2</v>
      </c>
      <c r="H102" s="45">
        <v>9.9476726454475001E-2</v>
      </c>
      <c r="I102" s="45">
        <v>4.3878261003546526E-3</v>
      </c>
      <c r="J102" s="45">
        <v>7.3000528467432504E-2</v>
      </c>
      <c r="K102" s="46">
        <v>8.1421140361842698E-3</v>
      </c>
      <c r="M102" s="18" t="str">
        <f t="shared" si="5"/>
        <v>SCOTT</v>
      </c>
      <c r="N102" s="17" t="b">
        <f t="shared" si="6"/>
        <v>0</v>
      </c>
      <c r="U102" s="18" t="str">
        <f t="shared" si="7"/>
        <v>SCOTT</v>
      </c>
      <c r="V102" s="18">
        <f t="shared" si="8"/>
        <v>4.3878261003546526E-3</v>
      </c>
      <c r="W102" s="18">
        <f t="shared" si="9"/>
        <v>2.1401404180483308E-3</v>
      </c>
    </row>
    <row r="103" spans="1:23" x14ac:dyDescent="0.25">
      <c r="A103" s="12" t="s">
        <v>71</v>
      </c>
      <c r="B103" s="44">
        <v>1.1846806624711798E-2</v>
      </c>
      <c r="C103" s="45">
        <v>1.5354507176466803E-2</v>
      </c>
      <c r="D103" s="45">
        <v>1.0348773779496188E-2</v>
      </c>
      <c r="E103" s="45">
        <v>1.7811722197445312E-2</v>
      </c>
      <c r="F103" s="45">
        <v>4.2450307623768876E-2</v>
      </c>
      <c r="G103" s="45">
        <v>3.812878281953605E-2</v>
      </c>
      <c r="H103" s="45">
        <v>6.0621166600681869E-2</v>
      </c>
      <c r="I103" s="45">
        <v>9.1231981786417324E-3</v>
      </c>
      <c r="J103" s="45">
        <v>3.8112395108069227E-2</v>
      </c>
      <c r="K103" s="46">
        <v>1.3645422729859413E-2</v>
      </c>
      <c r="M103" s="18" t="str">
        <f t="shared" si="5"/>
        <v>SCOTT</v>
      </c>
      <c r="N103" s="17" t="b">
        <f t="shared" si="6"/>
        <v>0</v>
      </c>
      <c r="U103" s="18" t="str">
        <f t="shared" si="7"/>
        <v>SCOTT</v>
      </c>
      <c r="V103" s="18">
        <f t="shared" si="8"/>
        <v>9.1231981786417324E-3</v>
      </c>
      <c r="W103" s="18">
        <f t="shared" si="9"/>
        <v>1.225575600854456E-3</v>
      </c>
    </row>
    <row r="104" spans="1:23" ht="15.75" thickBot="1" x14ac:dyDescent="0.3">
      <c r="A104" s="12" t="s">
        <v>71</v>
      </c>
      <c r="B104" s="44">
        <v>1.5737475694894226E-2</v>
      </c>
      <c r="C104" s="45">
        <v>1.7055878987345383E-2</v>
      </c>
      <c r="D104" s="45">
        <v>1.2356262412463084E-2</v>
      </c>
      <c r="E104" s="45">
        <v>1.5461834204992128E-2</v>
      </c>
      <c r="F104" s="45">
        <v>4.3925615886187444E-2</v>
      </c>
      <c r="G104" s="45">
        <v>4.1937025841840857E-2</v>
      </c>
      <c r="H104" s="45">
        <v>6.8958964337418702E-2</v>
      </c>
      <c r="I104" s="45">
        <v>7.8750150499901639E-3</v>
      </c>
      <c r="J104" s="45">
        <v>4.6988422068024824E-2</v>
      </c>
      <c r="K104" s="46">
        <v>1.5020627385616409E-2</v>
      </c>
      <c r="M104" s="18" t="str">
        <f t="shared" si="5"/>
        <v>SCOTT</v>
      </c>
      <c r="N104" s="17" t="b">
        <f t="shared" si="6"/>
        <v>0</v>
      </c>
      <c r="U104" s="18" t="str">
        <f t="shared" si="7"/>
        <v>SCOTT</v>
      </c>
      <c r="V104" s="18">
        <f t="shared" si="8"/>
        <v>7.8750150499901639E-3</v>
      </c>
      <c r="W104" s="18">
        <f t="shared" si="9"/>
        <v>4.4812473624729204E-3</v>
      </c>
    </row>
    <row r="105" spans="1:23" ht="15.75" thickBot="1" x14ac:dyDescent="0.3">
      <c r="A105" s="13" t="s">
        <v>71</v>
      </c>
      <c r="B105" s="47">
        <v>1.455317032303767E-2</v>
      </c>
      <c r="C105" s="48">
        <v>2.1306811074843612E-2</v>
      </c>
      <c r="D105" s="48">
        <v>8.5795748553127299E-3</v>
      </c>
      <c r="E105" s="48">
        <v>1.1704502165663343E-2</v>
      </c>
      <c r="F105" s="48">
        <v>4.0510339284609474E-2</v>
      </c>
      <c r="G105" s="48">
        <v>3.7577258274089448E-2</v>
      </c>
      <c r="H105" s="48">
        <v>7.8335866140196483E-2</v>
      </c>
      <c r="I105" s="48">
        <v>6.6336829765330646E-3</v>
      </c>
      <c r="J105" s="48">
        <v>5.709616097284384E-2</v>
      </c>
      <c r="K105" s="49">
        <v>9.9792661787933279E-3</v>
      </c>
      <c r="M105" s="19" t="str">
        <f t="shared" si="5"/>
        <v>SCOTT</v>
      </c>
      <c r="N105" s="21" t="b">
        <f t="shared" si="6"/>
        <v>0</v>
      </c>
      <c r="O105" s="30">
        <f>COUNTIF($N96:$N105,TRUE)/(10 - COUNTIF($N96:$N105,"#N/A"))</f>
        <v>0</v>
      </c>
      <c r="U105" s="19" t="str">
        <f t="shared" si="7"/>
        <v>SCOTT</v>
      </c>
      <c r="V105" s="19">
        <f t="shared" si="8"/>
        <v>6.6336829765330646E-3</v>
      </c>
      <c r="W105" s="19">
        <f t="shared" si="9"/>
        <v>1.9458918787796653E-3</v>
      </c>
    </row>
  </sheetData>
  <mergeCells count="2">
    <mergeCell ref="B4:K4"/>
    <mergeCell ref="R17:S17"/>
  </mergeCells>
  <conditionalFormatting sqref="B6:K6">
    <cfRule type="top10" dxfId="5431" priority="902" bottom="1" rank="1"/>
    <cfRule type="top10" dxfId="5430" priority="903" bottom="1" rank="2"/>
    <cfRule type="top10" dxfId="5429" priority="904" bottom="1" rank="3"/>
    <cfRule type="top10" dxfId="5428" priority="905" bottom="1" rank="4"/>
  </conditionalFormatting>
  <conditionalFormatting sqref="M6 A6">
    <cfRule type="duplicateValues" dxfId="5427" priority="901"/>
  </conditionalFormatting>
  <conditionalFormatting sqref="N6">
    <cfRule type="duplicateValues" dxfId="5426" priority="900"/>
  </conditionalFormatting>
  <conditionalFormatting sqref="B7:K7">
    <cfRule type="top10" dxfId="5425" priority="896" bottom="1" rank="1"/>
    <cfRule type="top10" dxfId="5424" priority="897" bottom="1" rank="2"/>
    <cfRule type="top10" dxfId="5423" priority="898" bottom="1" rank="3"/>
    <cfRule type="top10" dxfId="5422" priority="899" bottom="1" rank="4"/>
  </conditionalFormatting>
  <conditionalFormatting sqref="M7 A7">
    <cfRule type="duplicateValues" dxfId="5421" priority="895"/>
  </conditionalFormatting>
  <conditionalFormatting sqref="B8:K8">
    <cfRule type="top10" dxfId="5420" priority="891" bottom="1" rank="1"/>
    <cfRule type="top10" dxfId="5419" priority="892" bottom="1" rank="2"/>
    <cfRule type="top10" dxfId="5418" priority="893" bottom="1" rank="3"/>
    <cfRule type="top10" dxfId="5417" priority="894" bottom="1" rank="4"/>
  </conditionalFormatting>
  <conditionalFormatting sqref="M8 A8">
    <cfRule type="duplicateValues" dxfId="5416" priority="890"/>
  </conditionalFormatting>
  <conditionalFormatting sqref="B9:K9">
    <cfRule type="top10" dxfId="5415" priority="886" bottom="1" rank="1"/>
    <cfRule type="top10" dxfId="5414" priority="887" bottom="1" rank="2"/>
    <cfRule type="top10" dxfId="5413" priority="888" bottom="1" rank="3"/>
    <cfRule type="top10" dxfId="5412" priority="889" bottom="1" rank="4"/>
  </conditionalFormatting>
  <conditionalFormatting sqref="M9 A9">
    <cfRule type="duplicateValues" dxfId="5411" priority="885"/>
  </conditionalFormatting>
  <conditionalFormatting sqref="B10:K10">
    <cfRule type="top10" dxfId="5410" priority="881" bottom="1" rank="1"/>
    <cfRule type="top10" dxfId="5409" priority="882" bottom="1" rank="2"/>
    <cfRule type="top10" dxfId="5408" priority="883" bottom="1" rank="3"/>
    <cfRule type="top10" dxfId="5407" priority="884" bottom="1" rank="4"/>
  </conditionalFormatting>
  <conditionalFormatting sqref="M10 A10">
    <cfRule type="duplicateValues" dxfId="5406" priority="880"/>
  </conditionalFormatting>
  <conditionalFormatting sqref="B11:K11">
    <cfRule type="top10" dxfId="5405" priority="876" bottom="1" rank="1"/>
    <cfRule type="top10" dxfId="5404" priority="877" bottom="1" rank="2"/>
    <cfRule type="top10" dxfId="5403" priority="878" bottom="1" rank="3"/>
    <cfRule type="top10" dxfId="5402" priority="879" bottom="1" rank="4"/>
  </conditionalFormatting>
  <conditionalFormatting sqref="M11 A11">
    <cfRule type="duplicateValues" dxfId="5401" priority="875"/>
  </conditionalFormatting>
  <conditionalFormatting sqref="B12:K12">
    <cfRule type="top10" dxfId="5400" priority="871" bottom="1" rank="1"/>
    <cfRule type="top10" dxfId="5399" priority="872" bottom="1" rank="2"/>
    <cfRule type="top10" dxfId="5398" priority="873" bottom="1" rank="3"/>
    <cfRule type="top10" dxfId="5397" priority="874" bottom="1" rank="4"/>
  </conditionalFormatting>
  <conditionalFormatting sqref="M12 A12">
    <cfRule type="duplicateValues" dxfId="5396" priority="870"/>
  </conditionalFormatting>
  <conditionalFormatting sqref="B13:K13">
    <cfRule type="top10" dxfId="5395" priority="866" bottom="1" rank="1"/>
    <cfRule type="top10" dxfId="5394" priority="867" bottom="1" rank="2"/>
    <cfRule type="top10" dxfId="5393" priority="868" bottom="1" rank="3"/>
    <cfRule type="top10" dxfId="5392" priority="869" bottom="1" rank="4"/>
  </conditionalFormatting>
  <conditionalFormatting sqref="M13 A13">
    <cfRule type="duplicateValues" dxfId="5391" priority="865"/>
  </conditionalFormatting>
  <conditionalFormatting sqref="B14:K14">
    <cfRule type="top10" dxfId="5390" priority="861" bottom="1" rank="1"/>
    <cfRule type="top10" dxfId="5389" priority="862" bottom="1" rank="2"/>
    <cfRule type="top10" dxfId="5388" priority="863" bottom="1" rank="3"/>
    <cfRule type="top10" dxfId="5387" priority="864" bottom="1" rank="4"/>
  </conditionalFormatting>
  <conditionalFormatting sqref="M14 A14">
    <cfRule type="duplicateValues" dxfId="5386" priority="860"/>
  </conditionalFormatting>
  <conditionalFormatting sqref="B15:K15">
    <cfRule type="top10" dxfId="5385" priority="856" bottom="1" rank="1"/>
    <cfRule type="top10" dxfId="5384" priority="857" bottom="1" rank="2"/>
    <cfRule type="top10" dxfId="5383" priority="858" bottom="1" rank="3"/>
    <cfRule type="top10" dxfId="5382" priority="859" bottom="1" rank="4"/>
  </conditionalFormatting>
  <conditionalFormatting sqref="M15 A15">
    <cfRule type="duplicateValues" dxfId="5381" priority="855"/>
  </conditionalFormatting>
  <conditionalFormatting sqref="B16:K16">
    <cfRule type="top10" dxfId="5380" priority="851" bottom="1" rank="1"/>
    <cfRule type="top10" dxfId="5379" priority="852" bottom="1" rank="2"/>
    <cfRule type="top10" dxfId="5378" priority="853" bottom="1" rank="3"/>
    <cfRule type="top10" dxfId="5377" priority="854" bottom="1" rank="4"/>
  </conditionalFormatting>
  <conditionalFormatting sqref="M16 A16">
    <cfRule type="duplicateValues" dxfId="5376" priority="850"/>
  </conditionalFormatting>
  <conditionalFormatting sqref="B17:K17">
    <cfRule type="top10" dxfId="5375" priority="846" bottom="1" rank="1"/>
    <cfRule type="top10" dxfId="5374" priority="847" bottom="1" rank="2"/>
    <cfRule type="top10" dxfId="5373" priority="848" bottom="1" rank="3"/>
    <cfRule type="top10" dxfId="5372" priority="849" bottom="1" rank="4"/>
  </conditionalFormatting>
  <conditionalFormatting sqref="M17 A17">
    <cfRule type="duplicateValues" dxfId="5371" priority="845"/>
  </conditionalFormatting>
  <conditionalFormatting sqref="B18:K18">
    <cfRule type="top10" dxfId="5370" priority="841" bottom="1" rank="1"/>
    <cfRule type="top10" dxfId="5369" priority="842" bottom="1" rank="2"/>
    <cfRule type="top10" dxfId="5368" priority="843" bottom="1" rank="3"/>
    <cfRule type="top10" dxfId="5367" priority="844" bottom="1" rank="4"/>
  </conditionalFormatting>
  <conditionalFormatting sqref="M18 A18">
    <cfRule type="duplicateValues" dxfId="5366" priority="840"/>
  </conditionalFormatting>
  <conditionalFormatting sqref="B19:K19">
    <cfRule type="top10" dxfId="5365" priority="836" bottom="1" rank="1"/>
    <cfRule type="top10" dxfId="5364" priority="837" bottom="1" rank="2"/>
    <cfRule type="top10" dxfId="5363" priority="838" bottom="1" rank="3"/>
    <cfRule type="top10" dxfId="5362" priority="839" bottom="1" rank="4"/>
  </conditionalFormatting>
  <conditionalFormatting sqref="M19 A19">
    <cfRule type="duplicateValues" dxfId="5361" priority="835"/>
  </conditionalFormatting>
  <conditionalFormatting sqref="B20:K20">
    <cfRule type="top10" dxfId="5360" priority="831" bottom="1" rank="1"/>
    <cfRule type="top10" dxfId="5359" priority="832" bottom="1" rank="2"/>
    <cfRule type="top10" dxfId="5358" priority="833" bottom="1" rank="3"/>
    <cfRule type="top10" dxfId="5357" priority="834" bottom="1" rank="4"/>
  </conditionalFormatting>
  <conditionalFormatting sqref="M20 A20">
    <cfRule type="duplicateValues" dxfId="5356" priority="830"/>
  </conditionalFormatting>
  <conditionalFormatting sqref="B21:K21">
    <cfRule type="top10" dxfId="5355" priority="826" bottom="1" rank="1"/>
    <cfRule type="top10" dxfId="5354" priority="827" bottom="1" rank="2"/>
    <cfRule type="top10" dxfId="5353" priority="828" bottom="1" rank="3"/>
    <cfRule type="top10" dxfId="5352" priority="829" bottom="1" rank="4"/>
  </conditionalFormatting>
  <conditionalFormatting sqref="M21 A21">
    <cfRule type="duplicateValues" dxfId="5351" priority="825"/>
  </conditionalFormatting>
  <conditionalFormatting sqref="B22:K22">
    <cfRule type="top10" dxfId="5350" priority="821" bottom="1" rank="1"/>
    <cfRule type="top10" dxfId="5349" priority="822" bottom="1" rank="2"/>
    <cfRule type="top10" dxfId="5348" priority="823" bottom="1" rank="3"/>
    <cfRule type="top10" dxfId="5347" priority="824" bottom="1" rank="4"/>
  </conditionalFormatting>
  <conditionalFormatting sqref="M22 A22">
    <cfRule type="duplicateValues" dxfId="5346" priority="820"/>
  </conditionalFormatting>
  <conditionalFormatting sqref="B23:K23">
    <cfRule type="top10" dxfId="5345" priority="816" bottom="1" rank="1"/>
    <cfRule type="top10" dxfId="5344" priority="817" bottom="1" rank="2"/>
    <cfRule type="top10" dxfId="5343" priority="818" bottom="1" rank="3"/>
    <cfRule type="top10" dxfId="5342" priority="819" bottom="1" rank="4"/>
  </conditionalFormatting>
  <conditionalFormatting sqref="M23 A23">
    <cfRule type="duplicateValues" dxfId="5341" priority="815"/>
  </conditionalFormatting>
  <conditionalFormatting sqref="B24:K24">
    <cfRule type="top10" dxfId="5340" priority="811" bottom="1" rank="1"/>
    <cfRule type="top10" dxfId="5339" priority="812" bottom="1" rank="2"/>
    <cfRule type="top10" dxfId="5338" priority="813" bottom="1" rank="3"/>
    <cfRule type="top10" dxfId="5337" priority="814" bottom="1" rank="4"/>
  </conditionalFormatting>
  <conditionalFormatting sqref="M24 A24">
    <cfRule type="duplicateValues" dxfId="5336" priority="810"/>
  </conditionalFormatting>
  <conditionalFormatting sqref="B25:K25">
    <cfRule type="top10" dxfId="5335" priority="806" bottom="1" rank="1"/>
    <cfRule type="top10" dxfId="5334" priority="807" bottom="1" rank="2"/>
    <cfRule type="top10" dxfId="5333" priority="808" bottom="1" rank="3"/>
    <cfRule type="top10" dxfId="5332" priority="809" bottom="1" rank="4"/>
  </conditionalFormatting>
  <conditionalFormatting sqref="M25 A25">
    <cfRule type="duplicateValues" dxfId="5331" priority="805"/>
  </conditionalFormatting>
  <conditionalFormatting sqref="B26:K26">
    <cfRule type="top10" dxfId="5330" priority="801" bottom="1" rank="1"/>
    <cfRule type="top10" dxfId="5329" priority="802" bottom="1" rank="2"/>
    <cfRule type="top10" dxfId="5328" priority="803" bottom="1" rank="3"/>
    <cfRule type="top10" dxfId="5327" priority="804" bottom="1" rank="4"/>
  </conditionalFormatting>
  <conditionalFormatting sqref="M26 A26">
    <cfRule type="duplicateValues" dxfId="5326" priority="800"/>
  </conditionalFormatting>
  <conditionalFormatting sqref="B27:K27">
    <cfRule type="top10" dxfId="5325" priority="796" bottom="1" rank="1"/>
    <cfRule type="top10" dxfId="5324" priority="797" bottom="1" rank="2"/>
    <cfRule type="top10" dxfId="5323" priority="798" bottom="1" rank="3"/>
    <cfRule type="top10" dxfId="5322" priority="799" bottom="1" rank="4"/>
  </conditionalFormatting>
  <conditionalFormatting sqref="M27 A27">
    <cfRule type="duplicateValues" dxfId="5321" priority="795"/>
  </conditionalFormatting>
  <conditionalFormatting sqref="B28:K28">
    <cfRule type="top10" dxfId="5320" priority="791" bottom="1" rank="1"/>
    <cfRule type="top10" dxfId="5319" priority="792" bottom="1" rank="2"/>
    <cfRule type="top10" dxfId="5318" priority="793" bottom="1" rank="3"/>
    <cfRule type="top10" dxfId="5317" priority="794" bottom="1" rank="4"/>
  </conditionalFormatting>
  <conditionalFormatting sqref="M28 A28">
    <cfRule type="duplicateValues" dxfId="5316" priority="790"/>
  </conditionalFormatting>
  <conditionalFormatting sqref="B29:K29">
    <cfRule type="top10" dxfId="5315" priority="786" bottom="1" rank="1"/>
    <cfRule type="top10" dxfId="5314" priority="787" bottom="1" rank="2"/>
    <cfRule type="top10" dxfId="5313" priority="788" bottom="1" rank="3"/>
    <cfRule type="top10" dxfId="5312" priority="789" bottom="1" rank="4"/>
  </conditionalFormatting>
  <conditionalFormatting sqref="M29 A29">
    <cfRule type="duplicateValues" dxfId="5311" priority="785"/>
  </conditionalFormatting>
  <conditionalFormatting sqref="B30:K30">
    <cfRule type="top10" dxfId="5310" priority="781" bottom="1" rank="1"/>
    <cfRule type="top10" dxfId="5309" priority="782" bottom="1" rank="2"/>
    <cfRule type="top10" dxfId="5308" priority="783" bottom="1" rank="3"/>
    <cfRule type="top10" dxfId="5307" priority="784" bottom="1" rank="4"/>
  </conditionalFormatting>
  <conditionalFormatting sqref="M30 A30">
    <cfRule type="duplicateValues" dxfId="5306" priority="780"/>
  </conditionalFormatting>
  <conditionalFormatting sqref="B31:K31">
    <cfRule type="top10" dxfId="5305" priority="776" bottom="1" rank="1"/>
    <cfRule type="top10" dxfId="5304" priority="777" bottom="1" rank="2"/>
    <cfRule type="top10" dxfId="5303" priority="778" bottom="1" rank="3"/>
    <cfRule type="top10" dxfId="5302" priority="779" bottom="1" rank="4"/>
  </conditionalFormatting>
  <conditionalFormatting sqref="M31 A31">
    <cfRule type="duplicateValues" dxfId="5301" priority="775"/>
  </conditionalFormatting>
  <conditionalFormatting sqref="B32:K32">
    <cfRule type="top10" dxfId="5300" priority="771" bottom="1" rank="1"/>
    <cfRule type="top10" dxfId="5299" priority="772" bottom="1" rank="2"/>
    <cfRule type="top10" dxfId="5298" priority="773" bottom="1" rank="3"/>
    <cfRule type="top10" dxfId="5297" priority="774" bottom="1" rank="4"/>
  </conditionalFormatting>
  <conditionalFormatting sqref="M32 A32">
    <cfRule type="duplicateValues" dxfId="5296" priority="770"/>
  </conditionalFormatting>
  <conditionalFormatting sqref="B33:K33">
    <cfRule type="top10" dxfId="5295" priority="766" bottom="1" rank="1"/>
    <cfRule type="top10" dxfId="5294" priority="767" bottom="1" rank="2"/>
    <cfRule type="top10" dxfId="5293" priority="768" bottom="1" rank="3"/>
    <cfRule type="top10" dxfId="5292" priority="769" bottom="1" rank="4"/>
  </conditionalFormatting>
  <conditionalFormatting sqref="M33 A33">
    <cfRule type="duplicateValues" dxfId="5291" priority="765"/>
  </conditionalFormatting>
  <conditionalFormatting sqref="B34:K34">
    <cfRule type="top10" dxfId="5290" priority="761" bottom="1" rank="1"/>
    <cfRule type="top10" dxfId="5289" priority="762" bottom="1" rank="2"/>
    <cfRule type="top10" dxfId="5288" priority="763" bottom="1" rank="3"/>
    <cfRule type="top10" dxfId="5287" priority="764" bottom="1" rank="4"/>
  </conditionalFormatting>
  <conditionalFormatting sqref="M34 A34">
    <cfRule type="duplicateValues" dxfId="5286" priority="760"/>
  </conditionalFormatting>
  <conditionalFormatting sqref="B35:K35">
    <cfRule type="top10" dxfId="5285" priority="756" bottom="1" rank="1"/>
    <cfRule type="top10" dxfId="5284" priority="757" bottom="1" rank="2"/>
    <cfRule type="top10" dxfId="5283" priority="758" bottom="1" rank="3"/>
    <cfRule type="top10" dxfId="5282" priority="759" bottom="1" rank="4"/>
  </conditionalFormatting>
  <conditionalFormatting sqref="M35 A35">
    <cfRule type="duplicateValues" dxfId="5281" priority="755"/>
  </conditionalFormatting>
  <conditionalFormatting sqref="B36:K36">
    <cfRule type="top10" dxfId="5280" priority="751" bottom="1" rank="1"/>
    <cfRule type="top10" dxfId="5279" priority="752" bottom="1" rank="2"/>
    <cfRule type="top10" dxfId="5278" priority="753" bottom="1" rank="3"/>
    <cfRule type="top10" dxfId="5277" priority="754" bottom="1" rank="4"/>
  </conditionalFormatting>
  <conditionalFormatting sqref="M36 A36">
    <cfRule type="duplicateValues" dxfId="5276" priority="750"/>
  </conditionalFormatting>
  <conditionalFormatting sqref="B37:K37">
    <cfRule type="top10" dxfId="5275" priority="746" bottom="1" rank="1"/>
    <cfRule type="top10" dxfId="5274" priority="747" bottom="1" rank="2"/>
    <cfRule type="top10" dxfId="5273" priority="748" bottom="1" rank="3"/>
    <cfRule type="top10" dxfId="5272" priority="749" bottom="1" rank="4"/>
  </conditionalFormatting>
  <conditionalFormatting sqref="M37 A37">
    <cfRule type="duplicateValues" dxfId="5271" priority="745"/>
  </conditionalFormatting>
  <conditionalFormatting sqref="B38:K38">
    <cfRule type="top10" dxfId="5270" priority="741" bottom="1" rank="1"/>
    <cfRule type="top10" dxfId="5269" priority="742" bottom="1" rank="2"/>
    <cfRule type="top10" dxfId="5268" priority="743" bottom="1" rank="3"/>
    <cfRule type="top10" dxfId="5267" priority="744" bottom="1" rank="4"/>
  </conditionalFormatting>
  <conditionalFormatting sqref="M38 A38">
    <cfRule type="duplicateValues" dxfId="5266" priority="740"/>
  </conditionalFormatting>
  <conditionalFormatting sqref="B39:K39">
    <cfRule type="top10" dxfId="5265" priority="736" bottom="1" rank="1"/>
    <cfRule type="top10" dxfId="5264" priority="737" bottom="1" rank="2"/>
    <cfRule type="top10" dxfId="5263" priority="738" bottom="1" rank="3"/>
    <cfRule type="top10" dxfId="5262" priority="739" bottom="1" rank="4"/>
  </conditionalFormatting>
  <conditionalFormatting sqref="M39 A39">
    <cfRule type="duplicateValues" dxfId="5261" priority="735"/>
  </conditionalFormatting>
  <conditionalFormatting sqref="B40:K40">
    <cfRule type="top10" dxfId="5260" priority="731" bottom="1" rank="1"/>
    <cfRule type="top10" dxfId="5259" priority="732" bottom="1" rank="2"/>
    <cfRule type="top10" dxfId="5258" priority="733" bottom="1" rank="3"/>
    <cfRule type="top10" dxfId="5257" priority="734" bottom="1" rank="4"/>
  </conditionalFormatting>
  <conditionalFormatting sqref="M40 A40">
    <cfRule type="duplicateValues" dxfId="5256" priority="730"/>
  </conditionalFormatting>
  <conditionalFormatting sqref="B41:K41">
    <cfRule type="top10" dxfId="5255" priority="726" bottom="1" rank="1"/>
    <cfRule type="top10" dxfId="5254" priority="727" bottom="1" rank="2"/>
    <cfRule type="top10" dxfId="5253" priority="728" bottom="1" rank="3"/>
    <cfRule type="top10" dxfId="5252" priority="729" bottom="1" rank="4"/>
  </conditionalFormatting>
  <conditionalFormatting sqref="M41 A41">
    <cfRule type="duplicateValues" dxfId="5251" priority="725"/>
  </conditionalFormatting>
  <conditionalFormatting sqref="B42:K42">
    <cfRule type="top10" dxfId="5250" priority="721" bottom="1" rank="1"/>
    <cfRule type="top10" dxfId="5249" priority="722" bottom="1" rank="2"/>
    <cfRule type="top10" dxfId="5248" priority="723" bottom="1" rank="3"/>
    <cfRule type="top10" dxfId="5247" priority="724" bottom="1" rank="4"/>
  </conditionalFormatting>
  <conditionalFormatting sqref="M42 A42">
    <cfRule type="duplicateValues" dxfId="5246" priority="720"/>
  </conditionalFormatting>
  <conditionalFormatting sqref="B43:K43">
    <cfRule type="top10" dxfId="5245" priority="716" bottom="1" rank="1"/>
    <cfRule type="top10" dxfId="5244" priority="717" bottom="1" rank="2"/>
    <cfRule type="top10" dxfId="5243" priority="718" bottom="1" rank="3"/>
    <cfRule type="top10" dxfId="5242" priority="719" bottom="1" rank="4"/>
  </conditionalFormatting>
  <conditionalFormatting sqref="M43 A43">
    <cfRule type="duplicateValues" dxfId="5241" priority="715"/>
  </conditionalFormatting>
  <conditionalFormatting sqref="B44:K44">
    <cfRule type="top10" dxfId="5240" priority="711" bottom="1" rank="1"/>
    <cfRule type="top10" dxfId="5239" priority="712" bottom="1" rank="2"/>
    <cfRule type="top10" dxfId="5238" priority="713" bottom="1" rank="3"/>
    <cfRule type="top10" dxfId="5237" priority="714" bottom="1" rank="4"/>
  </conditionalFormatting>
  <conditionalFormatting sqref="M44 A44">
    <cfRule type="duplicateValues" dxfId="5236" priority="710"/>
  </conditionalFormatting>
  <conditionalFormatting sqref="B45:K45">
    <cfRule type="top10" dxfId="5235" priority="706" bottom="1" rank="1"/>
    <cfRule type="top10" dxfId="5234" priority="707" bottom="1" rank="2"/>
    <cfRule type="top10" dxfId="5233" priority="708" bottom="1" rank="3"/>
    <cfRule type="top10" dxfId="5232" priority="709" bottom="1" rank="4"/>
  </conditionalFormatting>
  <conditionalFormatting sqref="M45 A45">
    <cfRule type="duplicateValues" dxfId="5231" priority="705"/>
  </conditionalFormatting>
  <conditionalFormatting sqref="B46:K46">
    <cfRule type="top10" dxfId="5230" priority="701" bottom="1" rank="1"/>
    <cfRule type="top10" dxfId="5229" priority="702" bottom="1" rank="2"/>
    <cfRule type="top10" dxfId="5228" priority="703" bottom="1" rank="3"/>
    <cfRule type="top10" dxfId="5227" priority="704" bottom="1" rank="4"/>
  </conditionalFormatting>
  <conditionalFormatting sqref="M46 A46">
    <cfRule type="duplicateValues" dxfId="5226" priority="700"/>
  </conditionalFormatting>
  <conditionalFormatting sqref="B47:K47">
    <cfRule type="top10" dxfId="5225" priority="696" bottom="1" rank="1"/>
    <cfRule type="top10" dxfId="5224" priority="697" bottom="1" rank="2"/>
    <cfRule type="top10" dxfId="5223" priority="698" bottom="1" rank="3"/>
    <cfRule type="top10" dxfId="5222" priority="699" bottom="1" rank="4"/>
  </conditionalFormatting>
  <conditionalFormatting sqref="M47 A47">
    <cfRule type="duplicateValues" dxfId="5221" priority="695"/>
  </conditionalFormatting>
  <conditionalFormatting sqref="B48:K48">
    <cfRule type="top10" dxfId="5220" priority="691" bottom="1" rank="1"/>
    <cfRule type="top10" dxfId="5219" priority="692" bottom="1" rank="2"/>
    <cfRule type="top10" dxfId="5218" priority="693" bottom="1" rank="3"/>
    <cfRule type="top10" dxfId="5217" priority="694" bottom="1" rank="4"/>
  </conditionalFormatting>
  <conditionalFormatting sqref="M48 A48">
    <cfRule type="duplicateValues" dxfId="5216" priority="690"/>
  </conditionalFormatting>
  <conditionalFormatting sqref="B49:K49">
    <cfRule type="top10" dxfId="5215" priority="686" bottom="1" rank="1"/>
    <cfRule type="top10" dxfId="5214" priority="687" bottom="1" rank="2"/>
    <cfRule type="top10" dxfId="5213" priority="688" bottom="1" rank="3"/>
    <cfRule type="top10" dxfId="5212" priority="689" bottom="1" rank="4"/>
  </conditionalFormatting>
  <conditionalFormatting sqref="M49 A49">
    <cfRule type="duplicateValues" dxfId="5211" priority="685"/>
  </conditionalFormatting>
  <conditionalFormatting sqref="B50:K50">
    <cfRule type="top10" dxfId="5210" priority="681" bottom="1" rank="1"/>
    <cfRule type="top10" dxfId="5209" priority="682" bottom="1" rank="2"/>
    <cfRule type="top10" dxfId="5208" priority="683" bottom="1" rank="3"/>
    <cfRule type="top10" dxfId="5207" priority="684" bottom="1" rank="4"/>
  </conditionalFormatting>
  <conditionalFormatting sqref="M50 A50">
    <cfRule type="duplicateValues" dxfId="5206" priority="680"/>
  </conditionalFormatting>
  <conditionalFormatting sqref="B51:K51">
    <cfRule type="top10" dxfId="5205" priority="676" bottom="1" rank="1"/>
    <cfRule type="top10" dxfId="5204" priority="677" bottom="1" rank="2"/>
    <cfRule type="top10" dxfId="5203" priority="678" bottom="1" rank="3"/>
    <cfRule type="top10" dxfId="5202" priority="679" bottom="1" rank="4"/>
  </conditionalFormatting>
  <conditionalFormatting sqref="M51 A51">
    <cfRule type="duplicateValues" dxfId="5201" priority="675"/>
  </conditionalFormatting>
  <conditionalFormatting sqref="B52:K52">
    <cfRule type="top10" dxfId="5200" priority="671" bottom="1" rank="1"/>
    <cfRule type="top10" dxfId="5199" priority="672" bottom="1" rank="2"/>
    <cfRule type="top10" dxfId="5198" priority="673" bottom="1" rank="3"/>
    <cfRule type="top10" dxfId="5197" priority="674" bottom="1" rank="4"/>
  </conditionalFormatting>
  <conditionalFormatting sqref="M52 A52">
    <cfRule type="duplicateValues" dxfId="5196" priority="670"/>
  </conditionalFormatting>
  <conditionalFormatting sqref="B53:K53">
    <cfRule type="top10" dxfId="5195" priority="666" bottom="1" rank="1"/>
    <cfRule type="top10" dxfId="5194" priority="667" bottom="1" rank="2"/>
    <cfRule type="top10" dxfId="5193" priority="668" bottom="1" rank="3"/>
    <cfRule type="top10" dxfId="5192" priority="669" bottom="1" rank="4"/>
  </conditionalFormatting>
  <conditionalFormatting sqref="M53 A53">
    <cfRule type="duplicateValues" dxfId="5191" priority="665"/>
  </conditionalFormatting>
  <conditionalFormatting sqref="B54:K54">
    <cfRule type="top10" dxfId="5190" priority="661" bottom="1" rank="1"/>
    <cfRule type="top10" dxfId="5189" priority="662" bottom="1" rank="2"/>
    <cfRule type="top10" dxfId="5188" priority="663" bottom="1" rank="3"/>
    <cfRule type="top10" dxfId="5187" priority="664" bottom="1" rank="4"/>
  </conditionalFormatting>
  <conditionalFormatting sqref="M54 A54">
    <cfRule type="duplicateValues" dxfId="5186" priority="660"/>
  </conditionalFormatting>
  <conditionalFormatting sqref="B55:K55">
    <cfRule type="top10" dxfId="5185" priority="656" bottom="1" rank="1"/>
    <cfRule type="top10" dxfId="5184" priority="657" bottom="1" rank="2"/>
    <cfRule type="top10" dxfId="5183" priority="658" bottom="1" rank="3"/>
    <cfRule type="top10" dxfId="5182" priority="659" bottom="1" rank="4"/>
  </conditionalFormatting>
  <conditionalFormatting sqref="M55 A55">
    <cfRule type="duplicateValues" dxfId="5181" priority="655"/>
  </conditionalFormatting>
  <conditionalFormatting sqref="B56:K56">
    <cfRule type="top10" dxfId="5180" priority="651" bottom="1" rank="1"/>
    <cfRule type="top10" dxfId="5179" priority="652" bottom="1" rank="2"/>
    <cfRule type="top10" dxfId="5178" priority="653" bottom="1" rank="3"/>
    <cfRule type="top10" dxfId="5177" priority="654" bottom="1" rank="4"/>
  </conditionalFormatting>
  <conditionalFormatting sqref="M56 A56">
    <cfRule type="duplicateValues" dxfId="5176" priority="650"/>
  </conditionalFormatting>
  <conditionalFormatting sqref="B57:K57">
    <cfRule type="top10" dxfId="5175" priority="646" bottom="1" rank="1"/>
    <cfRule type="top10" dxfId="5174" priority="647" bottom="1" rank="2"/>
    <cfRule type="top10" dxfId="5173" priority="648" bottom="1" rank="3"/>
    <cfRule type="top10" dxfId="5172" priority="649" bottom="1" rank="4"/>
  </conditionalFormatting>
  <conditionalFormatting sqref="M57 A57">
    <cfRule type="duplicateValues" dxfId="5171" priority="645"/>
  </conditionalFormatting>
  <conditionalFormatting sqref="B58:K58">
    <cfRule type="top10" dxfId="5170" priority="641" bottom="1" rank="1"/>
    <cfRule type="top10" dxfId="5169" priority="642" bottom="1" rank="2"/>
    <cfRule type="top10" dxfId="5168" priority="643" bottom="1" rank="3"/>
    <cfRule type="top10" dxfId="5167" priority="644" bottom="1" rank="4"/>
  </conditionalFormatting>
  <conditionalFormatting sqref="M58 A58">
    <cfRule type="duplicateValues" dxfId="5166" priority="640"/>
  </conditionalFormatting>
  <conditionalFormatting sqref="B59:K59">
    <cfRule type="top10" dxfId="5165" priority="636" bottom="1" rank="1"/>
    <cfRule type="top10" dxfId="5164" priority="637" bottom="1" rank="2"/>
    <cfRule type="top10" dxfId="5163" priority="638" bottom="1" rank="3"/>
    <cfRule type="top10" dxfId="5162" priority="639" bottom="1" rank="4"/>
  </conditionalFormatting>
  <conditionalFormatting sqref="M59 A59">
    <cfRule type="duplicateValues" dxfId="5161" priority="635"/>
  </conditionalFormatting>
  <conditionalFormatting sqref="B60:K60">
    <cfRule type="top10" dxfId="5160" priority="631" bottom="1" rank="1"/>
    <cfRule type="top10" dxfId="5159" priority="632" bottom="1" rank="2"/>
    <cfRule type="top10" dxfId="5158" priority="633" bottom="1" rank="3"/>
    <cfRule type="top10" dxfId="5157" priority="634" bottom="1" rank="4"/>
  </conditionalFormatting>
  <conditionalFormatting sqref="M60 A60">
    <cfRule type="duplicateValues" dxfId="5156" priority="630"/>
  </conditionalFormatting>
  <conditionalFormatting sqref="B61:K61">
    <cfRule type="top10" dxfId="5155" priority="626" bottom="1" rank="1"/>
    <cfRule type="top10" dxfId="5154" priority="627" bottom="1" rank="2"/>
    <cfRule type="top10" dxfId="5153" priority="628" bottom="1" rank="3"/>
    <cfRule type="top10" dxfId="5152" priority="629" bottom="1" rank="4"/>
  </conditionalFormatting>
  <conditionalFormatting sqref="M61 A61">
    <cfRule type="duplicateValues" dxfId="5151" priority="625"/>
  </conditionalFormatting>
  <conditionalFormatting sqref="B62:K62">
    <cfRule type="top10" dxfId="5150" priority="621" bottom="1" rank="1"/>
    <cfRule type="top10" dxfId="5149" priority="622" bottom="1" rank="2"/>
    <cfRule type="top10" dxfId="5148" priority="623" bottom="1" rank="3"/>
    <cfRule type="top10" dxfId="5147" priority="624" bottom="1" rank="4"/>
  </conditionalFormatting>
  <conditionalFormatting sqref="M62 A62">
    <cfRule type="duplicateValues" dxfId="5146" priority="620"/>
  </conditionalFormatting>
  <conditionalFormatting sqref="B63:K63">
    <cfRule type="top10" dxfId="5145" priority="616" bottom="1" rank="1"/>
    <cfRule type="top10" dxfId="5144" priority="617" bottom="1" rank="2"/>
    <cfRule type="top10" dxfId="5143" priority="618" bottom="1" rank="3"/>
    <cfRule type="top10" dxfId="5142" priority="619" bottom="1" rank="4"/>
  </conditionalFormatting>
  <conditionalFormatting sqref="M63 A63">
    <cfRule type="duplicateValues" dxfId="5141" priority="615"/>
  </conditionalFormatting>
  <conditionalFormatting sqref="B64:K64">
    <cfRule type="top10" dxfId="5140" priority="611" bottom="1" rank="1"/>
    <cfRule type="top10" dxfId="5139" priority="612" bottom="1" rank="2"/>
    <cfRule type="top10" dxfId="5138" priority="613" bottom="1" rank="3"/>
    <cfRule type="top10" dxfId="5137" priority="614" bottom="1" rank="4"/>
  </conditionalFormatting>
  <conditionalFormatting sqref="M64 A64">
    <cfRule type="duplicateValues" dxfId="5136" priority="610"/>
  </conditionalFormatting>
  <conditionalFormatting sqref="B65:K65">
    <cfRule type="top10" dxfId="5135" priority="606" bottom="1" rank="1"/>
    <cfRule type="top10" dxfId="5134" priority="607" bottom="1" rank="2"/>
    <cfRule type="top10" dxfId="5133" priority="608" bottom="1" rank="3"/>
    <cfRule type="top10" dxfId="5132" priority="609" bottom="1" rank="4"/>
  </conditionalFormatting>
  <conditionalFormatting sqref="M65 A65">
    <cfRule type="duplicateValues" dxfId="5131" priority="605"/>
  </conditionalFormatting>
  <conditionalFormatting sqref="B66:K66">
    <cfRule type="top10" dxfId="5130" priority="601" bottom="1" rank="1"/>
    <cfRule type="top10" dxfId="5129" priority="602" bottom="1" rank="2"/>
    <cfRule type="top10" dxfId="5128" priority="603" bottom="1" rank="3"/>
    <cfRule type="top10" dxfId="5127" priority="604" bottom="1" rank="4"/>
  </conditionalFormatting>
  <conditionalFormatting sqref="M66 A66">
    <cfRule type="duplicateValues" dxfId="5126" priority="600"/>
  </conditionalFormatting>
  <conditionalFormatting sqref="B67:K67">
    <cfRule type="top10" dxfId="5125" priority="596" bottom="1" rank="1"/>
    <cfRule type="top10" dxfId="5124" priority="597" bottom="1" rank="2"/>
    <cfRule type="top10" dxfId="5123" priority="598" bottom="1" rank="3"/>
    <cfRule type="top10" dxfId="5122" priority="599" bottom="1" rank="4"/>
  </conditionalFormatting>
  <conditionalFormatting sqref="M67 A67">
    <cfRule type="duplicateValues" dxfId="5121" priority="595"/>
  </conditionalFormatting>
  <conditionalFormatting sqref="B68:K68">
    <cfRule type="top10" dxfId="5120" priority="591" bottom="1" rank="1"/>
    <cfRule type="top10" dxfId="5119" priority="592" bottom="1" rank="2"/>
    <cfRule type="top10" dxfId="5118" priority="593" bottom="1" rank="3"/>
    <cfRule type="top10" dxfId="5117" priority="594" bottom="1" rank="4"/>
  </conditionalFormatting>
  <conditionalFormatting sqref="M68 A68">
    <cfRule type="duplicateValues" dxfId="5116" priority="590"/>
  </conditionalFormatting>
  <conditionalFormatting sqref="B69:K69">
    <cfRule type="top10" dxfId="5115" priority="586" bottom="1" rank="1"/>
    <cfRule type="top10" dxfId="5114" priority="587" bottom="1" rank="2"/>
    <cfRule type="top10" dxfId="5113" priority="588" bottom="1" rank="3"/>
    <cfRule type="top10" dxfId="5112" priority="589" bottom="1" rank="4"/>
  </conditionalFormatting>
  <conditionalFormatting sqref="M69 A69">
    <cfRule type="duplicateValues" dxfId="5111" priority="585"/>
  </conditionalFormatting>
  <conditionalFormatting sqref="B70:K70">
    <cfRule type="top10" dxfId="5110" priority="581" bottom="1" rank="1"/>
    <cfRule type="top10" dxfId="5109" priority="582" bottom="1" rank="2"/>
    <cfRule type="top10" dxfId="5108" priority="583" bottom="1" rank="3"/>
    <cfRule type="top10" dxfId="5107" priority="584" bottom="1" rank="4"/>
  </conditionalFormatting>
  <conditionalFormatting sqref="M70 A70">
    <cfRule type="duplicateValues" dxfId="5106" priority="580"/>
  </conditionalFormatting>
  <conditionalFormatting sqref="B71:K71">
    <cfRule type="top10" dxfId="5105" priority="576" bottom="1" rank="1"/>
    <cfRule type="top10" dxfId="5104" priority="577" bottom="1" rank="2"/>
    <cfRule type="top10" dxfId="5103" priority="578" bottom="1" rank="3"/>
    <cfRule type="top10" dxfId="5102" priority="579" bottom="1" rank="4"/>
  </conditionalFormatting>
  <conditionalFormatting sqref="M71 A71">
    <cfRule type="duplicateValues" dxfId="5101" priority="575"/>
  </conditionalFormatting>
  <conditionalFormatting sqref="B72:K72">
    <cfRule type="top10" dxfId="5100" priority="571" bottom="1" rank="1"/>
    <cfRule type="top10" dxfId="5099" priority="572" bottom="1" rank="2"/>
    <cfRule type="top10" dxfId="5098" priority="573" bottom="1" rank="3"/>
    <cfRule type="top10" dxfId="5097" priority="574" bottom="1" rank="4"/>
  </conditionalFormatting>
  <conditionalFormatting sqref="M72 A72">
    <cfRule type="duplicateValues" dxfId="5096" priority="570"/>
  </conditionalFormatting>
  <conditionalFormatting sqref="B73:K73">
    <cfRule type="top10" dxfId="5095" priority="566" bottom="1" rank="1"/>
    <cfRule type="top10" dxfId="5094" priority="567" bottom="1" rank="2"/>
    <cfRule type="top10" dxfId="5093" priority="568" bottom="1" rank="3"/>
    <cfRule type="top10" dxfId="5092" priority="569" bottom="1" rank="4"/>
  </conditionalFormatting>
  <conditionalFormatting sqref="M73 A73">
    <cfRule type="duplicateValues" dxfId="5091" priority="565"/>
  </conditionalFormatting>
  <conditionalFormatting sqref="B74:K74">
    <cfRule type="top10" dxfId="5090" priority="561" bottom="1" rank="1"/>
    <cfRule type="top10" dxfId="5089" priority="562" bottom="1" rank="2"/>
    <cfRule type="top10" dxfId="5088" priority="563" bottom="1" rank="3"/>
    <cfRule type="top10" dxfId="5087" priority="564" bottom="1" rank="4"/>
  </conditionalFormatting>
  <conditionalFormatting sqref="M74 A74">
    <cfRule type="duplicateValues" dxfId="5086" priority="560"/>
  </conditionalFormatting>
  <conditionalFormatting sqref="B75:K75">
    <cfRule type="top10" dxfId="5085" priority="556" bottom="1" rank="1"/>
    <cfRule type="top10" dxfId="5084" priority="557" bottom="1" rank="2"/>
    <cfRule type="top10" dxfId="5083" priority="558" bottom="1" rank="3"/>
    <cfRule type="top10" dxfId="5082" priority="559" bottom="1" rank="4"/>
  </conditionalFormatting>
  <conditionalFormatting sqref="M75 A75">
    <cfRule type="duplicateValues" dxfId="5081" priority="555"/>
  </conditionalFormatting>
  <conditionalFormatting sqref="B76:K76">
    <cfRule type="top10" dxfId="5080" priority="551" bottom="1" rank="1"/>
    <cfRule type="top10" dxfId="5079" priority="552" bottom="1" rank="2"/>
    <cfRule type="top10" dxfId="5078" priority="553" bottom="1" rank="3"/>
    <cfRule type="top10" dxfId="5077" priority="554" bottom="1" rank="4"/>
  </conditionalFormatting>
  <conditionalFormatting sqref="M76 A76">
    <cfRule type="duplicateValues" dxfId="5076" priority="550"/>
  </conditionalFormatting>
  <conditionalFormatting sqref="B77:K77">
    <cfRule type="top10" dxfId="5075" priority="546" bottom="1" rank="1"/>
    <cfRule type="top10" dxfId="5074" priority="547" bottom="1" rank="2"/>
    <cfRule type="top10" dxfId="5073" priority="548" bottom="1" rank="3"/>
    <cfRule type="top10" dxfId="5072" priority="549" bottom="1" rank="4"/>
  </conditionalFormatting>
  <conditionalFormatting sqref="M77 A77">
    <cfRule type="duplicateValues" dxfId="5071" priority="545"/>
  </conditionalFormatting>
  <conditionalFormatting sqref="B78:K78">
    <cfRule type="top10" dxfId="5070" priority="541" bottom="1" rank="1"/>
    <cfRule type="top10" dxfId="5069" priority="542" bottom="1" rank="2"/>
    <cfRule type="top10" dxfId="5068" priority="543" bottom="1" rank="3"/>
    <cfRule type="top10" dxfId="5067" priority="544" bottom="1" rank="4"/>
  </conditionalFormatting>
  <conditionalFormatting sqref="M78 A78">
    <cfRule type="duplicateValues" dxfId="5066" priority="540"/>
  </conditionalFormatting>
  <conditionalFormatting sqref="B79:K79">
    <cfRule type="top10" dxfId="5065" priority="536" bottom="1" rank="1"/>
    <cfRule type="top10" dxfId="5064" priority="537" bottom="1" rank="2"/>
    <cfRule type="top10" dxfId="5063" priority="538" bottom="1" rank="3"/>
    <cfRule type="top10" dxfId="5062" priority="539" bottom="1" rank="4"/>
  </conditionalFormatting>
  <conditionalFormatting sqref="M79 A79">
    <cfRule type="duplicateValues" dxfId="5061" priority="535"/>
  </conditionalFormatting>
  <conditionalFormatting sqref="B80:K80">
    <cfRule type="top10" dxfId="5060" priority="531" bottom="1" rank="1"/>
    <cfRule type="top10" dxfId="5059" priority="532" bottom="1" rank="2"/>
    <cfRule type="top10" dxfId="5058" priority="533" bottom="1" rank="3"/>
    <cfRule type="top10" dxfId="5057" priority="534" bottom="1" rank="4"/>
  </conditionalFormatting>
  <conditionalFormatting sqref="M80 A80">
    <cfRule type="duplicateValues" dxfId="5056" priority="530"/>
  </conditionalFormatting>
  <conditionalFormatting sqref="B81:K81">
    <cfRule type="top10" dxfId="5055" priority="526" bottom="1" rank="1"/>
    <cfRule type="top10" dxfId="5054" priority="527" bottom="1" rank="2"/>
    <cfRule type="top10" dxfId="5053" priority="528" bottom="1" rank="3"/>
    <cfRule type="top10" dxfId="5052" priority="529" bottom="1" rank="4"/>
  </conditionalFormatting>
  <conditionalFormatting sqref="M81 A81">
    <cfRule type="duplicateValues" dxfId="5051" priority="525"/>
  </conditionalFormatting>
  <conditionalFormatting sqref="B82:K82">
    <cfRule type="top10" dxfId="5050" priority="521" bottom="1" rank="1"/>
    <cfRule type="top10" dxfId="5049" priority="522" bottom="1" rank="2"/>
    <cfRule type="top10" dxfId="5048" priority="523" bottom="1" rank="3"/>
    <cfRule type="top10" dxfId="5047" priority="524" bottom="1" rank="4"/>
  </conditionalFormatting>
  <conditionalFormatting sqref="M82 A82">
    <cfRule type="duplicateValues" dxfId="5046" priority="520"/>
  </conditionalFormatting>
  <conditionalFormatting sqref="B83:K83">
    <cfRule type="top10" dxfId="5045" priority="516" bottom="1" rank="1"/>
    <cfRule type="top10" dxfId="5044" priority="517" bottom="1" rank="2"/>
    <cfRule type="top10" dxfId="5043" priority="518" bottom="1" rank="3"/>
    <cfRule type="top10" dxfId="5042" priority="519" bottom="1" rank="4"/>
  </conditionalFormatting>
  <conditionalFormatting sqref="M83 A83">
    <cfRule type="duplicateValues" dxfId="5041" priority="515"/>
  </conditionalFormatting>
  <conditionalFormatting sqref="B84:K84">
    <cfRule type="top10" dxfId="5040" priority="511" bottom="1" rank="1"/>
    <cfRule type="top10" dxfId="5039" priority="512" bottom="1" rank="2"/>
    <cfRule type="top10" dxfId="5038" priority="513" bottom="1" rank="3"/>
    <cfRule type="top10" dxfId="5037" priority="514" bottom="1" rank="4"/>
  </conditionalFormatting>
  <conditionalFormatting sqref="M84 A84">
    <cfRule type="duplicateValues" dxfId="5036" priority="510"/>
  </conditionalFormatting>
  <conditionalFormatting sqref="B85:K85">
    <cfRule type="top10" dxfId="5035" priority="506" bottom="1" rank="1"/>
    <cfRule type="top10" dxfId="5034" priority="507" bottom="1" rank="2"/>
    <cfRule type="top10" dxfId="5033" priority="508" bottom="1" rank="3"/>
    <cfRule type="top10" dxfId="5032" priority="509" bottom="1" rank="4"/>
  </conditionalFormatting>
  <conditionalFormatting sqref="M85 A85">
    <cfRule type="duplicateValues" dxfId="5031" priority="505"/>
  </conditionalFormatting>
  <conditionalFormatting sqref="B86:K86">
    <cfRule type="top10" dxfId="5030" priority="501" bottom="1" rank="1"/>
    <cfRule type="top10" dxfId="5029" priority="502" bottom="1" rank="2"/>
    <cfRule type="top10" dxfId="5028" priority="503" bottom="1" rank="3"/>
    <cfRule type="top10" dxfId="5027" priority="504" bottom="1" rank="4"/>
  </conditionalFormatting>
  <conditionalFormatting sqref="M86 A86">
    <cfRule type="duplicateValues" dxfId="5026" priority="500"/>
  </conditionalFormatting>
  <conditionalFormatting sqref="B87:K87">
    <cfRule type="top10" dxfId="5025" priority="496" bottom="1" rank="1"/>
    <cfRule type="top10" dxfId="5024" priority="497" bottom="1" rank="2"/>
    <cfRule type="top10" dxfId="5023" priority="498" bottom="1" rank="3"/>
    <cfRule type="top10" dxfId="5022" priority="499" bottom="1" rank="4"/>
  </conditionalFormatting>
  <conditionalFormatting sqref="M87 A87">
    <cfRule type="duplicateValues" dxfId="5021" priority="495"/>
  </conditionalFormatting>
  <conditionalFormatting sqref="B88:K88">
    <cfRule type="top10" dxfId="5020" priority="491" bottom="1" rank="1"/>
    <cfRule type="top10" dxfId="5019" priority="492" bottom="1" rank="2"/>
    <cfRule type="top10" dxfId="5018" priority="493" bottom="1" rank="3"/>
    <cfRule type="top10" dxfId="5017" priority="494" bottom="1" rank="4"/>
  </conditionalFormatting>
  <conditionalFormatting sqref="M88 A88">
    <cfRule type="duplicateValues" dxfId="5016" priority="490"/>
  </conditionalFormatting>
  <conditionalFormatting sqref="B89:K89">
    <cfRule type="top10" dxfId="5015" priority="486" bottom="1" rank="1"/>
    <cfRule type="top10" dxfId="5014" priority="487" bottom="1" rank="2"/>
    <cfRule type="top10" dxfId="5013" priority="488" bottom="1" rank="3"/>
    <cfRule type="top10" dxfId="5012" priority="489" bottom="1" rank="4"/>
  </conditionalFormatting>
  <conditionalFormatting sqref="M89 A89">
    <cfRule type="duplicateValues" dxfId="5011" priority="485"/>
  </conditionalFormatting>
  <conditionalFormatting sqref="B90:K90">
    <cfRule type="top10" dxfId="5010" priority="481" bottom="1" rank="1"/>
    <cfRule type="top10" dxfId="5009" priority="482" bottom="1" rank="2"/>
    <cfRule type="top10" dxfId="5008" priority="483" bottom="1" rank="3"/>
    <cfRule type="top10" dxfId="5007" priority="484" bottom="1" rank="4"/>
  </conditionalFormatting>
  <conditionalFormatting sqref="M90 A90">
    <cfRule type="duplicateValues" dxfId="5006" priority="480"/>
  </conditionalFormatting>
  <conditionalFormatting sqref="B91:K91">
    <cfRule type="top10" dxfId="5005" priority="476" bottom="1" rank="1"/>
    <cfRule type="top10" dxfId="5004" priority="477" bottom="1" rank="2"/>
    <cfRule type="top10" dxfId="5003" priority="478" bottom="1" rank="3"/>
    <cfRule type="top10" dxfId="5002" priority="479" bottom="1" rank="4"/>
  </conditionalFormatting>
  <conditionalFormatting sqref="M91 A91">
    <cfRule type="duplicateValues" dxfId="5001" priority="475"/>
  </conditionalFormatting>
  <conditionalFormatting sqref="B92:K92">
    <cfRule type="top10" dxfId="5000" priority="471" bottom="1" rank="1"/>
    <cfRule type="top10" dxfId="4999" priority="472" bottom="1" rank="2"/>
    <cfRule type="top10" dxfId="4998" priority="473" bottom="1" rank="3"/>
    <cfRule type="top10" dxfId="4997" priority="474" bottom="1" rank="4"/>
  </conditionalFormatting>
  <conditionalFormatting sqref="M92 A92">
    <cfRule type="duplicateValues" dxfId="4996" priority="470"/>
  </conditionalFormatting>
  <conditionalFormatting sqref="B93:K93">
    <cfRule type="top10" dxfId="4995" priority="466" bottom="1" rank="1"/>
    <cfRule type="top10" dxfId="4994" priority="467" bottom="1" rank="2"/>
    <cfRule type="top10" dxfId="4993" priority="468" bottom="1" rank="3"/>
    <cfRule type="top10" dxfId="4992" priority="469" bottom="1" rank="4"/>
  </conditionalFormatting>
  <conditionalFormatting sqref="M93 A93">
    <cfRule type="duplicateValues" dxfId="4991" priority="465"/>
  </conditionalFormatting>
  <conditionalFormatting sqref="B94:K94">
    <cfRule type="top10" dxfId="4990" priority="461" bottom="1" rank="1"/>
    <cfRule type="top10" dxfId="4989" priority="462" bottom="1" rank="2"/>
    <cfRule type="top10" dxfId="4988" priority="463" bottom="1" rank="3"/>
    <cfRule type="top10" dxfId="4987" priority="464" bottom="1" rank="4"/>
  </conditionalFormatting>
  <conditionalFormatting sqref="M94 A94">
    <cfRule type="duplicateValues" dxfId="4986" priority="460"/>
  </conditionalFormatting>
  <conditionalFormatting sqref="B95:K95">
    <cfRule type="top10" dxfId="4985" priority="456" bottom="1" rank="1"/>
    <cfRule type="top10" dxfId="4984" priority="457" bottom="1" rank="2"/>
    <cfRule type="top10" dxfId="4983" priority="458" bottom="1" rank="3"/>
    <cfRule type="top10" dxfId="4982" priority="459" bottom="1" rank="4"/>
  </conditionalFormatting>
  <conditionalFormatting sqref="M95 A95">
    <cfRule type="duplicateValues" dxfId="4981" priority="455"/>
  </conditionalFormatting>
  <conditionalFormatting sqref="B96:K96">
    <cfRule type="top10" dxfId="4980" priority="451" bottom="1" rank="1"/>
    <cfRule type="top10" dxfId="4979" priority="452" bottom="1" rank="2"/>
    <cfRule type="top10" dxfId="4978" priority="453" bottom="1" rank="3"/>
    <cfRule type="top10" dxfId="4977" priority="454" bottom="1" rank="4"/>
  </conditionalFormatting>
  <conditionalFormatting sqref="M96 A96">
    <cfRule type="duplicateValues" dxfId="4976" priority="450"/>
  </conditionalFormatting>
  <conditionalFormatting sqref="B97:K97">
    <cfRule type="top10" dxfId="4975" priority="446" bottom="1" rank="1"/>
    <cfRule type="top10" dxfId="4974" priority="447" bottom="1" rank="2"/>
    <cfRule type="top10" dxfId="4973" priority="448" bottom="1" rank="3"/>
    <cfRule type="top10" dxfId="4972" priority="449" bottom="1" rank="4"/>
  </conditionalFormatting>
  <conditionalFormatting sqref="M97 A97">
    <cfRule type="duplicateValues" dxfId="4971" priority="445"/>
  </conditionalFormatting>
  <conditionalFormatting sqref="B98:K98">
    <cfRule type="top10" dxfId="4970" priority="441" bottom="1" rank="1"/>
    <cfRule type="top10" dxfId="4969" priority="442" bottom="1" rank="2"/>
    <cfRule type="top10" dxfId="4968" priority="443" bottom="1" rank="3"/>
    <cfRule type="top10" dxfId="4967" priority="444" bottom="1" rank="4"/>
  </conditionalFormatting>
  <conditionalFormatting sqref="M98 A98">
    <cfRule type="duplicateValues" dxfId="4966" priority="440"/>
  </conditionalFormatting>
  <conditionalFormatting sqref="B99:K99">
    <cfRule type="top10" dxfId="4965" priority="436" bottom="1" rank="1"/>
    <cfRule type="top10" dxfId="4964" priority="437" bottom="1" rank="2"/>
    <cfRule type="top10" dxfId="4963" priority="438" bottom="1" rank="3"/>
    <cfRule type="top10" dxfId="4962" priority="439" bottom="1" rank="4"/>
  </conditionalFormatting>
  <conditionalFormatting sqref="M99 A99">
    <cfRule type="duplicateValues" dxfId="4961" priority="435"/>
  </conditionalFormatting>
  <conditionalFormatting sqref="B100:K100">
    <cfRule type="top10" dxfId="4960" priority="431" bottom="1" rank="1"/>
    <cfRule type="top10" dxfId="4959" priority="432" bottom="1" rank="2"/>
    <cfRule type="top10" dxfId="4958" priority="433" bottom="1" rank="3"/>
    <cfRule type="top10" dxfId="4957" priority="434" bottom="1" rank="4"/>
  </conditionalFormatting>
  <conditionalFormatting sqref="M100 A100">
    <cfRule type="duplicateValues" dxfId="4956" priority="430"/>
  </conditionalFormatting>
  <conditionalFormatting sqref="B101:K101">
    <cfRule type="top10" dxfId="4955" priority="426" bottom="1" rank="1"/>
    <cfRule type="top10" dxfId="4954" priority="427" bottom="1" rank="2"/>
    <cfRule type="top10" dxfId="4953" priority="428" bottom="1" rank="3"/>
    <cfRule type="top10" dxfId="4952" priority="429" bottom="1" rank="4"/>
  </conditionalFormatting>
  <conditionalFormatting sqref="M101 A101">
    <cfRule type="duplicateValues" dxfId="4951" priority="425"/>
  </conditionalFormatting>
  <conditionalFormatting sqref="B102:K102">
    <cfRule type="top10" dxfId="4950" priority="421" bottom="1" rank="1"/>
    <cfRule type="top10" dxfId="4949" priority="422" bottom="1" rank="2"/>
    <cfRule type="top10" dxfId="4948" priority="423" bottom="1" rank="3"/>
    <cfRule type="top10" dxfId="4947" priority="424" bottom="1" rank="4"/>
  </conditionalFormatting>
  <conditionalFormatting sqref="M102 A102">
    <cfRule type="duplicateValues" dxfId="4946" priority="420"/>
  </conditionalFormatting>
  <conditionalFormatting sqref="B103:K103">
    <cfRule type="top10" dxfId="4945" priority="416" bottom="1" rank="1"/>
    <cfRule type="top10" dxfId="4944" priority="417" bottom="1" rank="2"/>
    <cfRule type="top10" dxfId="4943" priority="418" bottom="1" rank="3"/>
    <cfRule type="top10" dxfId="4942" priority="419" bottom="1" rank="4"/>
  </conditionalFormatting>
  <conditionalFormatting sqref="M103 A103">
    <cfRule type="duplicateValues" dxfId="4941" priority="415"/>
  </conditionalFormatting>
  <conditionalFormatting sqref="B104:K104">
    <cfRule type="top10" dxfId="4940" priority="411" bottom="1" rank="1"/>
    <cfRule type="top10" dxfId="4939" priority="412" bottom="1" rank="2"/>
    <cfRule type="top10" dxfId="4938" priority="413" bottom="1" rank="3"/>
    <cfRule type="top10" dxfId="4937" priority="414" bottom="1" rank="4"/>
  </conditionalFormatting>
  <conditionalFormatting sqref="M104 A104">
    <cfRule type="duplicateValues" dxfId="4936" priority="410"/>
  </conditionalFormatting>
  <conditionalFormatting sqref="B105:K105">
    <cfRule type="top10" dxfId="4935" priority="406" bottom="1" rank="1"/>
    <cfRule type="top10" dxfId="4934" priority="407" bottom="1" rank="2"/>
    <cfRule type="top10" dxfId="4933" priority="408" bottom="1" rank="3"/>
    <cfRule type="top10" dxfId="4932" priority="409" bottom="1" rank="4"/>
  </conditionalFormatting>
  <conditionalFormatting sqref="M105 A105">
    <cfRule type="duplicateValues" dxfId="4931" priority="405"/>
  </conditionalFormatting>
  <conditionalFormatting sqref="N7">
    <cfRule type="duplicateValues" dxfId="4930" priority="404"/>
  </conditionalFormatting>
  <conditionalFormatting sqref="N8">
    <cfRule type="duplicateValues" dxfId="4929" priority="403"/>
  </conditionalFormatting>
  <conditionalFormatting sqref="N9">
    <cfRule type="duplicateValues" dxfId="4928" priority="402"/>
  </conditionalFormatting>
  <conditionalFormatting sqref="N10">
    <cfRule type="duplicateValues" dxfId="4927" priority="401"/>
  </conditionalFormatting>
  <conditionalFormatting sqref="N11">
    <cfRule type="duplicateValues" dxfId="4926" priority="400"/>
  </conditionalFormatting>
  <conditionalFormatting sqref="N12">
    <cfRule type="duplicateValues" dxfId="4925" priority="399"/>
  </conditionalFormatting>
  <conditionalFormatting sqref="N13">
    <cfRule type="duplicateValues" dxfId="4924" priority="398"/>
  </conditionalFormatting>
  <conditionalFormatting sqref="N14">
    <cfRule type="duplicateValues" dxfId="4923" priority="397"/>
  </conditionalFormatting>
  <conditionalFormatting sqref="N15">
    <cfRule type="duplicateValues" dxfId="4922" priority="396"/>
  </conditionalFormatting>
  <conditionalFormatting sqref="N16">
    <cfRule type="duplicateValues" dxfId="4921" priority="395"/>
  </conditionalFormatting>
  <conditionalFormatting sqref="N17">
    <cfRule type="duplicateValues" dxfId="4920" priority="394"/>
  </conditionalFormatting>
  <conditionalFormatting sqref="N18">
    <cfRule type="duplicateValues" dxfId="4919" priority="393"/>
  </conditionalFormatting>
  <conditionalFormatting sqref="N19">
    <cfRule type="duplicateValues" dxfId="4918" priority="392"/>
  </conditionalFormatting>
  <conditionalFormatting sqref="N20">
    <cfRule type="duplicateValues" dxfId="4917" priority="391"/>
  </conditionalFormatting>
  <conditionalFormatting sqref="N21">
    <cfRule type="duplicateValues" dxfId="4916" priority="390"/>
  </conditionalFormatting>
  <conditionalFormatting sqref="N22">
    <cfRule type="duplicateValues" dxfId="4915" priority="389"/>
  </conditionalFormatting>
  <conditionalFormatting sqref="N23">
    <cfRule type="duplicateValues" dxfId="4914" priority="388"/>
  </conditionalFormatting>
  <conditionalFormatting sqref="N24">
    <cfRule type="duplicateValues" dxfId="4913" priority="387"/>
  </conditionalFormatting>
  <conditionalFormatting sqref="N25">
    <cfRule type="duplicateValues" dxfId="4912" priority="386"/>
  </conditionalFormatting>
  <conditionalFormatting sqref="N26">
    <cfRule type="duplicateValues" dxfId="4911" priority="385"/>
  </conditionalFormatting>
  <conditionalFormatting sqref="N27">
    <cfRule type="duplicateValues" dxfId="4910" priority="384"/>
  </conditionalFormatting>
  <conditionalFormatting sqref="N28">
    <cfRule type="duplicateValues" dxfId="4909" priority="383"/>
  </conditionalFormatting>
  <conditionalFormatting sqref="N29">
    <cfRule type="duplicateValues" dxfId="4908" priority="382"/>
  </conditionalFormatting>
  <conditionalFormatting sqref="N30">
    <cfRule type="duplicateValues" dxfId="4907" priority="381"/>
  </conditionalFormatting>
  <conditionalFormatting sqref="N31">
    <cfRule type="duplicateValues" dxfId="4906" priority="380"/>
  </conditionalFormatting>
  <conditionalFormatting sqref="N32">
    <cfRule type="duplicateValues" dxfId="4905" priority="379"/>
  </conditionalFormatting>
  <conditionalFormatting sqref="N33">
    <cfRule type="duplicateValues" dxfId="4904" priority="378"/>
  </conditionalFormatting>
  <conditionalFormatting sqref="N34">
    <cfRule type="duplicateValues" dxfId="4903" priority="377"/>
  </conditionalFormatting>
  <conditionalFormatting sqref="N35">
    <cfRule type="duplicateValues" dxfId="4902" priority="376"/>
  </conditionalFormatting>
  <conditionalFormatting sqref="N36">
    <cfRule type="duplicateValues" dxfId="4901" priority="375"/>
  </conditionalFormatting>
  <conditionalFormatting sqref="N37">
    <cfRule type="duplicateValues" dxfId="4900" priority="374"/>
  </conditionalFormatting>
  <conditionalFormatting sqref="N38">
    <cfRule type="duplicateValues" dxfId="4899" priority="373"/>
  </conditionalFormatting>
  <conditionalFormatting sqref="N39">
    <cfRule type="duplicateValues" dxfId="4898" priority="372"/>
  </conditionalFormatting>
  <conditionalFormatting sqref="N40">
    <cfRule type="duplicateValues" dxfId="4897" priority="371"/>
  </conditionalFormatting>
  <conditionalFormatting sqref="N41">
    <cfRule type="duplicateValues" dxfId="4896" priority="370"/>
  </conditionalFormatting>
  <conditionalFormatting sqref="N42">
    <cfRule type="duplicateValues" dxfId="4895" priority="369"/>
  </conditionalFormatting>
  <conditionalFormatting sqref="N43">
    <cfRule type="duplicateValues" dxfId="4894" priority="368"/>
  </conditionalFormatting>
  <conditionalFormatting sqref="N44">
    <cfRule type="duplicateValues" dxfId="4893" priority="367"/>
  </conditionalFormatting>
  <conditionalFormatting sqref="N45">
    <cfRule type="duplicateValues" dxfId="4892" priority="366"/>
  </conditionalFormatting>
  <conditionalFormatting sqref="N46">
    <cfRule type="duplicateValues" dxfId="4891" priority="365"/>
  </conditionalFormatting>
  <conditionalFormatting sqref="N47">
    <cfRule type="duplicateValues" dxfId="4890" priority="364"/>
  </conditionalFormatting>
  <conditionalFormatting sqref="N48">
    <cfRule type="duplicateValues" dxfId="4889" priority="363"/>
  </conditionalFormatting>
  <conditionalFormatting sqref="N49">
    <cfRule type="duplicateValues" dxfId="4888" priority="362"/>
  </conditionalFormatting>
  <conditionalFormatting sqref="N50">
    <cfRule type="duplicateValues" dxfId="4887" priority="361"/>
  </conditionalFormatting>
  <conditionalFormatting sqref="N51">
    <cfRule type="duplicateValues" dxfId="4886" priority="360"/>
  </conditionalFormatting>
  <conditionalFormatting sqref="N52">
    <cfRule type="duplicateValues" dxfId="4885" priority="359"/>
  </conditionalFormatting>
  <conditionalFormatting sqref="N53">
    <cfRule type="duplicateValues" dxfId="4884" priority="358"/>
  </conditionalFormatting>
  <conditionalFormatting sqref="N54">
    <cfRule type="duplicateValues" dxfId="4883" priority="357"/>
  </conditionalFormatting>
  <conditionalFormatting sqref="N55">
    <cfRule type="duplicateValues" dxfId="4882" priority="356"/>
  </conditionalFormatting>
  <conditionalFormatting sqref="N56">
    <cfRule type="duplicateValues" dxfId="4881" priority="355"/>
  </conditionalFormatting>
  <conditionalFormatting sqref="N57">
    <cfRule type="duplicateValues" dxfId="4880" priority="354"/>
  </conditionalFormatting>
  <conditionalFormatting sqref="N58">
    <cfRule type="duplicateValues" dxfId="4879" priority="353"/>
  </conditionalFormatting>
  <conditionalFormatting sqref="N59">
    <cfRule type="duplicateValues" dxfId="4878" priority="352"/>
  </conditionalFormatting>
  <conditionalFormatting sqref="N60">
    <cfRule type="duplicateValues" dxfId="4877" priority="351"/>
  </conditionalFormatting>
  <conditionalFormatting sqref="N61">
    <cfRule type="duplicateValues" dxfId="4876" priority="350"/>
  </conditionalFormatting>
  <conditionalFormatting sqref="N62">
    <cfRule type="duplicateValues" dxfId="4875" priority="349"/>
  </conditionalFormatting>
  <conditionalFormatting sqref="N63">
    <cfRule type="duplicateValues" dxfId="4874" priority="348"/>
  </conditionalFormatting>
  <conditionalFormatting sqref="N64">
    <cfRule type="duplicateValues" dxfId="4873" priority="347"/>
  </conditionalFormatting>
  <conditionalFormatting sqref="N65">
    <cfRule type="duplicateValues" dxfId="4872" priority="346"/>
  </conditionalFormatting>
  <conditionalFormatting sqref="N66">
    <cfRule type="duplicateValues" dxfId="4871" priority="345"/>
  </conditionalFormatting>
  <conditionalFormatting sqref="N67">
    <cfRule type="duplicateValues" dxfId="4870" priority="344"/>
  </conditionalFormatting>
  <conditionalFormatting sqref="N68">
    <cfRule type="duplicateValues" dxfId="4869" priority="343"/>
  </conditionalFormatting>
  <conditionalFormatting sqref="N69">
    <cfRule type="duplicateValues" dxfId="4868" priority="342"/>
  </conditionalFormatting>
  <conditionalFormatting sqref="N70">
    <cfRule type="duplicateValues" dxfId="4867" priority="341"/>
  </conditionalFormatting>
  <conditionalFormatting sqref="N71">
    <cfRule type="duplicateValues" dxfId="4866" priority="340"/>
  </conditionalFormatting>
  <conditionalFormatting sqref="N72">
    <cfRule type="duplicateValues" dxfId="4865" priority="339"/>
  </conditionalFormatting>
  <conditionalFormatting sqref="N73">
    <cfRule type="duplicateValues" dxfId="4864" priority="338"/>
  </conditionalFormatting>
  <conditionalFormatting sqref="N74">
    <cfRule type="duplicateValues" dxfId="4863" priority="337"/>
  </conditionalFormatting>
  <conditionalFormatting sqref="N75">
    <cfRule type="duplicateValues" dxfId="4862" priority="336"/>
  </conditionalFormatting>
  <conditionalFormatting sqref="N76">
    <cfRule type="duplicateValues" dxfId="4861" priority="335"/>
  </conditionalFormatting>
  <conditionalFormatting sqref="N77">
    <cfRule type="duplicateValues" dxfId="4860" priority="334"/>
  </conditionalFormatting>
  <conditionalFormatting sqref="N78">
    <cfRule type="duplicateValues" dxfId="4859" priority="333"/>
  </conditionalFormatting>
  <conditionalFormatting sqref="N79">
    <cfRule type="duplicateValues" dxfId="4858" priority="332"/>
  </conditionalFormatting>
  <conditionalFormatting sqref="N80">
    <cfRule type="duplicateValues" dxfId="4857" priority="331"/>
  </conditionalFormatting>
  <conditionalFormatting sqref="N81">
    <cfRule type="duplicateValues" dxfId="4856" priority="330"/>
  </conditionalFormatting>
  <conditionalFormatting sqref="N82">
    <cfRule type="duplicateValues" dxfId="4855" priority="329"/>
  </conditionalFormatting>
  <conditionalFormatting sqref="N83">
    <cfRule type="duplicateValues" dxfId="4854" priority="328"/>
  </conditionalFormatting>
  <conditionalFormatting sqref="N84">
    <cfRule type="duplicateValues" dxfId="4853" priority="327"/>
  </conditionalFormatting>
  <conditionalFormatting sqref="N85">
    <cfRule type="duplicateValues" dxfId="4852" priority="326"/>
  </conditionalFormatting>
  <conditionalFormatting sqref="N86">
    <cfRule type="duplicateValues" dxfId="4851" priority="325"/>
  </conditionalFormatting>
  <conditionalFormatting sqref="N87">
    <cfRule type="duplicateValues" dxfId="4850" priority="324"/>
  </conditionalFormatting>
  <conditionalFormatting sqref="N88">
    <cfRule type="duplicateValues" dxfId="4849" priority="323"/>
  </conditionalFormatting>
  <conditionalFormatting sqref="N89">
    <cfRule type="duplicateValues" dxfId="4848" priority="322"/>
  </conditionalFormatting>
  <conditionalFormatting sqref="N90">
    <cfRule type="duplicateValues" dxfId="4847" priority="321"/>
  </conditionalFormatting>
  <conditionalFormatting sqref="N91">
    <cfRule type="duplicateValues" dxfId="4846" priority="320"/>
  </conditionalFormatting>
  <conditionalFormatting sqref="N92">
    <cfRule type="duplicateValues" dxfId="4845" priority="319"/>
  </conditionalFormatting>
  <conditionalFormatting sqref="N93">
    <cfRule type="duplicateValues" dxfId="4844" priority="318"/>
  </conditionalFormatting>
  <conditionalFormatting sqref="N94">
    <cfRule type="duplicateValues" dxfId="4843" priority="317"/>
  </conditionalFormatting>
  <conditionalFormatting sqref="N95">
    <cfRule type="duplicateValues" dxfId="4842" priority="316"/>
  </conditionalFormatting>
  <conditionalFormatting sqref="N96">
    <cfRule type="duplicateValues" dxfId="4841" priority="315"/>
  </conditionalFormatting>
  <conditionalFormatting sqref="N97">
    <cfRule type="duplicateValues" dxfId="4840" priority="314"/>
  </conditionalFormatting>
  <conditionalFormatting sqref="N98">
    <cfRule type="duplicateValues" dxfId="4839" priority="313"/>
  </conditionalFormatting>
  <conditionalFormatting sqref="N99">
    <cfRule type="duplicateValues" dxfId="4838" priority="312"/>
  </conditionalFormatting>
  <conditionalFormatting sqref="N100">
    <cfRule type="duplicateValues" dxfId="4837" priority="311"/>
  </conditionalFormatting>
  <conditionalFormatting sqref="N101">
    <cfRule type="duplicateValues" dxfId="4836" priority="310"/>
  </conditionalFormatting>
  <conditionalFormatting sqref="N102">
    <cfRule type="duplicateValues" dxfId="4835" priority="309"/>
  </conditionalFormatting>
  <conditionalFormatting sqref="N103">
    <cfRule type="duplicateValues" dxfId="4834" priority="308"/>
  </conditionalFormatting>
  <conditionalFormatting sqref="N104">
    <cfRule type="duplicateValues" dxfId="4833" priority="307"/>
  </conditionalFormatting>
  <conditionalFormatting sqref="N105">
    <cfRule type="duplicateValues" dxfId="4832" priority="306"/>
  </conditionalFormatting>
  <conditionalFormatting sqref="M6:N105">
    <cfRule type="expression" dxfId="4831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4830" priority="303"/>
  </conditionalFormatting>
  <conditionalFormatting sqref="U7">
    <cfRule type="duplicateValues" dxfId="4829" priority="302"/>
  </conditionalFormatting>
  <conditionalFormatting sqref="U8">
    <cfRule type="duplicateValues" dxfId="4828" priority="301"/>
  </conditionalFormatting>
  <conditionalFormatting sqref="U9">
    <cfRule type="duplicateValues" dxfId="4827" priority="300"/>
  </conditionalFormatting>
  <conditionalFormatting sqref="U10">
    <cfRule type="duplicateValues" dxfId="4826" priority="299"/>
  </conditionalFormatting>
  <conditionalFormatting sqref="U11">
    <cfRule type="duplicateValues" dxfId="4825" priority="298"/>
  </conditionalFormatting>
  <conditionalFormatting sqref="U12">
    <cfRule type="duplicateValues" dxfId="4824" priority="297"/>
  </conditionalFormatting>
  <conditionalFormatting sqref="U13">
    <cfRule type="duplicateValues" dxfId="4823" priority="296"/>
  </conditionalFormatting>
  <conditionalFormatting sqref="U14">
    <cfRule type="duplicateValues" dxfId="4822" priority="295"/>
  </conditionalFormatting>
  <conditionalFormatting sqref="U15">
    <cfRule type="duplicateValues" dxfId="4821" priority="294"/>
  </conditionalFormatting>
  <conditionalFormatting sqref="U16">
    <cfRule type="duplicateValues" dxfId="4820" priority="293"/>
  </conditionalFormatting>
  <conditionalFormatting sqref="U17">
    <cfRule type="duplicateValues" dxfId="4819" priority="292"/>
  </conditionalFormatting>
  <conditionalFormatting sqref="U18">
    <cfRule type="duplicateValues" dxfId="4818" priority="291"/>
  </conditionalFormatting>
  <conditionalFormatting sqref="U19">
    <cfRule type="duplicateValues" dxfId="4817" priority="290"/>
  </conditionalFormatting>
  <conditionalFormatting sqref="U20">
    <cfRule type="duplicateValues" dxfId="4816" priority="289"/>
  </conditionalFormatting>
  <conditionalFormatting sqref="U21">
    <cfRule type="duplicateValues" dxfId="4815" priority="288"/>
  </conditionalFormatting>
  <conditionalFormatting sqref="U22">
    <cfRule type="duplicateValues" dxfId="4814" priority="287"/>
  </conditionalFormatting>
  <conditionalFormatting sqref="U23">
    <cfRule type="duplicateValues" dxfId="4813" priority="286"/>
  </conditionalFormatting>
  <conditionalFormatting sqref="U24">
    <cfRule type="duplicateValues" dxfId="4812" priority="285"/>
  </conditionalFormatting>
  <conditionalFormatting sqref="U25">
    <cfRule type="duplicateValues" dxfId="4811" priority="284"/>
  </conditionalFormatting>
  <conditionalFormatting sqref="U26">
    <cfRule type="duplicateValues" dxfId="4810" priority="283"/>
  </conditionalFormatting>
  <conditionalFormatting sqref="U27">
    <cfRule type="duplicateValues" dxfId="4809" priority="282"/>
  </conditionalFormatting>
  <conditionalFormatting sqref="U28">
    <cfRule type="duplicateValues" dxfId="4808" priority="281"/>
  </conditionalFormatting>
  <conditionalFormatting sqref="U29">
    <cfRule type="duplicateValues" dxfId="4807" priority="280"/>
  </conditionalFormatting>
  <conditionalFormatting sqref="U30">
    <cfRule type="duplicateValues" dxfId="4806" priority="279"/>
  </conditionalFormatting>
  <conditionalFormatting sqref="U31">
    <cfRule type="duplicateValues" dxfId="4805" priority="278"/>
  </conditionalFormatting>
  <conditionalFormatting sqref="U32">
    <cfRule type="duplicateValues" dxfId="4804" priority="277"/>
  </conditionalFormatting>
  <conditionalFormatting sqref="U33">
    <cfRule type="duplicateValues" dxfId="4803" priority="276"/>
  </conditionalFormatting>
  <conditionalFormatting sqref="U34">
    <cfRule type="duplicateValues" dxfId="4802" priority="275"/>
  </conditionalFormatting>
  <conditionalFormatting sqref="U35">
    <cfRule type="duplicateValues" dxfId="4801" priority="274"/>
  </conditionalFormatting>
  <conditionalFormatting sqref="U36">
    <cfRule type="duplicateValues" dxfId="4800" priority="273"/>
  </conditionalFormatting>
  <conditionalFormatting sqref="U37">
    <cfRule type="duplicateValues" dxfId="4799" priority="272"/>
  </conditionalFormatting>
  <conditionalFormatting sqref="U38">
    <cfRule type="duplicateValues" dxfId="4798" priority="271"/>
  </conditionalFormatting>
  <conditionalFormatting sqref="U39">
    <cfRule type="duplicateValues" dxfId="4797" priority="270"/>
  </conditionalFormatting>
  <conditionalFormatting sqref="U40">
    <cfRule type="duplicateValues" dxfId="4796" priority="269"/>
  </conditionalFormatting>
  <conditionalFormatting sqref="U41">
    <cfRule type="duplicateValues" dxfId="4795" priority="268"/>
  </conditionalFormatting>
  <conditionalFormatting sqref="U42">
    <cfRule type="duplicateValues" dxfId="4794" priority="267"/>
  </conditionalFormatting>
  <conditionalFormatting sqref="U43">
    <cfRule type="duplicateValues" dxfId="4793" priority="266"/>
  </conditionalFormatting>
  <conditionalFormatting sqref="U44">
    <cfRule type="duplicateValues" dxfId="4792" priority="265"/>
  </conditionalFormatting>
  <conditionalFormatting sqref="U45">
    <cfRule type="duplicateValues" dxfId="4791" priority="264"/>
  </conditionalFormatting>
  <conditionalFormatting sqref="U46">
    <cfRule type="duplicateValues" dxfId="4790" priority="263"/>
  </conditionalFormatting>
  <conditionalFormatting sqref="U47">
    <cfRule type="duplicateValues" dxfId="4789" priority="262"/>
  </conditionalFormatting>
  <conditionalFormatting sqref="U48">
    <cfRule type="duplicateValues" dxfId="4788" priority="261"/>
  </conditionalFormatting>
  <conditionalFormatting sqref="U49">
    <cfRule type="duplicateValues" dxfId="4787" priority="260"/>
  </conditionalFormatting>
  <conditionalFormatting sqref="U50">
    <cfRule type="duplicateValues" dxfId="4786" priority="259"/>
  </conditionalFormatting>
  <conditionalFormatting sqref="U51">
    <cfRule type="duplicateValues" dxfId="4785" priority="258"/>
  </conditionalFormatting>
  <conditionalFormatting sqref="U52">
    <cfRule type="duplicateValues" dxfId="4784" priority="257"/>
  </conditionalFormatting>
  <conditionalFormatting sqref="U53">
    <cfRule type="duplicateValues" dxfId="4783" priority="256"/>
  </conditionalFormatting>
  <conditionalFormatting sqref="U54">
    <cfRule type="duplicateValues" dxfId="4782" priority="255"/>
  </conditionalFormatting>
  <conditionalFormatting sqref="U55">
    <cfRule type="duplicateValues" dxfId="4781" priority="254"/>
  </conditionalFormatting>
  <conditionalFormatting sqref="U56">
    <cfRule type="duplicateValues" dxfId="4780" priority="253"/>
  </conditionalFormatting>
  <conditionalFormatting sqref="U57">
    <cfRule type="duplicateValues" dxfId="4779" priority="252"/>
  </conditionalFormatting>
  <conditionalFormatting sqref="U58">
    <cfRule type="duplicateValues" dxfId="4778" priority="251"/>
  </conditionalFormatting>
  <conditionalFormatting sqref="U59">
    <cfRule type="duplicateValues" dxfId="4777" priority="250"/>
  </conditionalFormatting>
  <conditionalFormatting sqref="U60">
    <cfRule type="duplicateValues" dxfId="4776" priority="249"/>
  </conditionalFormatting>
  <conditionalFormatting sqref="U61">
    <cfRule type="duplicateValues" dxfId="4775" priority="248"/>
  </conditionalFormatting>
  <conditionalFormatting sqref="U62">
    <cfRule type="duplicateValues" dxfId="4774" priority="247"/>
  </conditionalFormatting>
  <conditionalFormatting sqref="U63">
    <cfRule type="duplicateValues" dxfId="4773" priority="246"/>
  </conditionalFormatting>
  <conditionalFormatting sqref="U64">
    <cfRule type="duplicateValues" dxfId="4772" priority="245"/>
  </conditionalFormatting>
  <conditionalFormatting sqref="U65">
    <cfRule type="duplicateValues" dxfId="4771" priority="244"/>
  </conditionalFormatting>
  <conditionalFormatting sqref="U66">
    <cfRule type="duplicateValues" dxfId="4770" priority="243"/>
  </conditionalFormatting>
  <conditionalFormatting sqref="U67">
    <cfRule type="duplicateValues" dxfId="4769" priority="242"/>
  </conditionalFormatting>
  <conditionalFormatting sqref="U68">
    <cfRule type="duplicateValues" dxfId="4768" priority="241"/>
  </conditionalFormatting>
  <conditionalFormatting sqref="U69">
    <cfRule type="duplicateValues" dxfId="4767" priority="240"/>
  </conditionalFormatting>
  <conditionalFormatting sqref="U70">
    <cfRule type="duplicateValues" dxfId="4766" priority="239"/>
  </conditionalFormatting>
  <conditionalFormatting sqref="U71">
    <cfRule type="duplicateValues" dxfId="4765" priority="238"/>
  </conditionalFormatting>
  <conditionalFormatting sqref="U72">
    <cfRule type="duplicateValues" dxfId="4764" priority="237"/>
  </conditionalFormatting>
  <conditionalFormatting sqref="U73">
    <cfRule type="duplicateValues" dxfId="4763" priority="236"/>
  </conditionalFormatting>
  <conditionalFormatting sqref="U74">
    <cfRule type="duplicateValues" dxfId="4762" priority="235"/>
  </conditionalFormatting>
  <conditionalFormatting sqref="U75">
    <cfRule type="duplicateValues" dxfId="4761" priority="234"/>
  </conditionalFormatting>
  <conditionalFormatting sqref="U76">
    <cfRule type="duplicateValues" dxfId="4760" priority="233"/>
  </conditionalFormatting>
  <conditionalFormatting sqref="U77">
    <cfRule type="duplicateValues" dxfId="4759" priority="232"/>
  </conditionalFormatting>
  <conditionalFormatting sqref="U78">
    <cfRule type="duplicateValues" dxfId="4758" priority="231"/>
  </conditionalFormatting>
  <conditionalFormatting sqref="U79">
    <cfRule type="duplicateValues" dxfId="4757" priority="230"/>
  </conditionalFormatting>
  <conditionalFormatting sqref="U80">
    <cfRule type="duplicateValues" dxfId="4756" priority="229"/>
  </conditionalFormatting>
  <conditionalFormatting sqref="U81">
    <cfRule type="duplicateValues" dxfId="4755" priority="228"/>
  </conditionalFormatting>
  <conditionalFormatting sqref="U82">
    <cfRule type="duplicateValues" dxfId="4754" priority="227"/>
  </conditionalFormatting>
  <conditionalFormatting sqref="U83">
    <cfRule type="duplicateValues" dxfId="4753" priority="226"/>
  </conditionalFormatting>
  <conditionalFormatting sqref="U84">
    <cfRule type="duplicateValues" dxfId="4752" priority="225"/>
  </conditionalFormatting>
  <conditionalFormatting sqref="U85">
    <cfRule type="duplicateValues" dxfId="4751" priority="224"/>
  </conditionalFormatting>
  <conditionalFormatting sqref="U86">
    <cfRule type="duplicateValues" dxfId="4750" priority="223"/>
  </conditionalFormatting>
  <conditionalFormatting sqref="U87">
    <cfRule type="duplicateValues" dxfId="4749" priority="222"/>
  </conditionalFormatting>
  <conditionalFormatting sqref="U88">
    <cfRule type="duplicateValues" dxfId="4748" priority="221"/>
  </conditionalFormatting>
  <conditionalFormatting sqref="U89">
    <cfRule type="duplicateValues" dxfId="4747" priority="220"/>
  </conditionalFormatting>
  <conditionalFormatting sqref="U90">
    <cfRule type="duplicateValues" dxfId="4746" priority="219"/>
  </conditionalFormatting>
  <conditionalFormatting sqref="U91">
    <cfRule type="duplicateValues" dxfId="4745" priority="218"/>
  </conditionalFormatting>
  <conditionalFormatting sqref="U92">
    <cfRule type="duplicateValues" dxfId="4744" priority="217"/>
  </conditionalFormatting>
  <conditionalFormatting sqref="U93">
    <cfRule type="duplicateValues" dxfId="4743" priority="216"/>
  </conditionalFormatting>
  <conditionalFormatting sqref="U94">
    <cfRule type="duplicateValues" dxfId="4742" priority="215"/>
  </conditionalFormatting>
  <conditionalFormatting sqref="U95">
    <cfRule type="duplicateValues" dxfId="4741" priority="214"/>
  </conditionalFormatting>
  <conditionalFormatting sqref="U96">
    <cfRule type="duplicateValues" dxfId="4740" priority="213"/>
  </conditionalFormatting>
  <conditionalFormatting sqref="U97">
    <cfRule type="duplicateValues" dxfId="4739" priority="212"/>
  </conditionalFormatting>
  <conditionalFormatting sqref="U98">
    <cfRule type="duplicateValues" dxfId="4738" priority="211"/>
  </conditionalFormatting>
  <conditionalFormatting sqref="U99">
    <cfRule type="duplicateValues" dxfId="4737" priority="210"/>
  </conditionalFormatting>
  <conditionalFormatting sqref="U100">
    <cfRule type="duplicateValues" dxfId="4736" priority="209"/>
  </conditionalFormatting>
  <conditionalFormatting sqref="U101">
    <cfRule type="duplicateValues" dxfId="4735" priority="208"/>
  </conditionalFormatting>
  <conditionalFormatting sqref="U102">
    <cfRule type="duplicateValues" dxfId="4734" priority="207"/>
  </conditionalFormatting>
  <conditionalFormatting sqref="U103">
    <cfRule type="duplicateValues" dxfId="4733" priority="206"/>
  </conditionalFormatting>
  <conditionalFormatting sqref="U104">
    <cfRule type="duplicateValues" dxfId="4732" priority="205"/>
  </conditionalFormatting>
  <conditionalFormatting sqref="U105">
    <cfRule type="duplicateValues" dxfId="4731" priority="204"/>
  </conditionalFormatting>
  <conditionalFormatting sqref="U6:U105">
    <cfRule type="expression" dxfId="4730" priority="203">
      <formula>ISNA($N6)</formula>
    </cfRule>
  </conditionalFormatting>
  <conditionalFormatting sqref="V6">
    <cfRule type="duplicateValues" dxfId="4729" priority="202"/>
  </conditionalFormatting>
  <conditionalFormatting sqref="V7">
    <cfRule type="duplicateValues" dxfId="4728" priority="201"/>
  </conditionalFormatting>
  <conditionalFormatting sqref="V8">
    <cfRule type="duplicateValues" dxfId="4727" priority="200"/>
  </conditionalFormatting>
  <conditionalFormatting sqref="V9">
    <cfRule type="duplicateValues" dxfId="4726" priority="199"/>
  </conditionalFormatting>
  <conditionalFormatting sqref="V10">
    <cfRule type="duplicateValues" dxfId="4725" priority="198"/>
  </conditionalFormatting>
  <conditionalFormatting sqref="V11">
    <cfRule type="duplicateValues" dxfId="4724" priority="197"/>
  </conditionalFormatting>
  <conditionalFormatting sqref="V12">
    <cfRule type="duplicateValues" dxfId="4723" priority="196"/>
  </conditionalFormatting>
  <conditionalFormatting sqref="V13">
    <cfRule type="duplicateValues" dxfId="4722" priority="195"/>
  </conditionalFormatting>
  <conditionalFormatting sqref="V14">
    <cfRule type="duplicateValues" dxfId="4721" priority="194"/>
  </conditionalFormatting>
  <conditionalFormatting sqref="V15">
    <cfRule type="duplicateValues" dxfId="4720" priority="193"/>
  </conditionalFormatting>
  <conditionalFormatting sqref="V16">
    <cfRule type="duplicateValues" dxfId="4719" priority="192"/>
  </conditionalFormatting>
  <conditionalFormatting sqref="V17">
    <cfRule type="duplicateValues" dxfId="4718" priority="191"/>
  </conditionalFormatting>
  <conditionalFormatting sqref="V18">
    <cfRule type="duplicateValues" dxfId="4717" priority="190"/>
  </conditionalFormatting>
  <conditionalFormatting sqref="V19">
    <cfRule type="duplicateValues" dxfId="4716" priority="189"/>
  </conditionalFormatting>
  <conditionalFormatting sqref="V20">
    <cfRule type="duplicateValues" dxfId="4715" priority="188"/>
  </conditionalFormatting>
  <conditionalFormatting sqref="V21">
    <cfRule type="duplicateValues" dxfId="4714" priority="187"/>
  </conditionalFormatting>
  <conditionalFormatting sqref="V22">
    <cfRule type="duplicateValues" dxfId="4713" priority="186"/>
  </conditionalFormatting>
  <conditionalFormatting sqref="V23">
    <cfRule type="duplicateValues" dxfId="4712" priority="185"/>
  </conditionalFormatting>
  <conditionalFormatting sqref="V24">
    <cfRule type="duplicateValues" dxfId="4711" priority="184"/>
  </conditionalFormatting>
  <conditionalFormatting sqref="V25">
    <cfRule type="duplicateValues" dxfId="4710" priority="183"/>
  </conditionalFormatting>
  <conditionalFormatting sqref="V26">
    <cfRule type="duplicateValues" dxfId="4709" priority="182"/>
  </conditionalFormatting>
  <conditionalFormatting sqref="V27">
    <cfRule type="duplicateValues" dxfId="4708" priority="181"/>
  </conditionalFormatting>
  <conditionalFormatting sqref="V28">
    <cfRule type="duplicateValues" dxfId="4707" priority="180"/>
  </conditionalFormatting>
  <conditionalFormatting sqref="V29">
    <cfRule type="duplicateValues" dxfId="4706" priority="179"/>
  </conditionalFormatting>
  <conditionalFormatting sqref="V30">
    <cfRule type="duplicateValues" dxfId="4705" priority="178"/>
  </conditionalFormatting>
  <conditionalFormatting sqref="V31">
    <cfRule type="duplicateValues" dxfId="4704" priority="177"/>
  </conditionalFormatting>
  <conditionalFormatting sqref="V32">
    <cfRule type="duplicateValues" dxfId="4703" priority="176"/>
  </conditionalFormatting>
  <conditionalFormatting sqref="V33">
    <cfRule type="duplicateValues" dxfId="4702" priority="175"/>
  </conditionalFormatting>
  <conditionalFormatting sqref="V34">
    <cfRule type="duplicateValues" dxfId="4701" priority="174"/>
  </conditionalFormatting>
  <conditionalFormatting sqref="V35">
    <cfRule type="duplicateValues" dxfId="4700" priority="173"/>
  </conditionalFormatting>
  <conditionalFormatting sqref="V36">
    <cfRule type="duplicateValues" dxfId="4699" priority="172"/>
  </conditionalFormatting>
  <conditionalFormatting sqref="V37">
    <cfRule type="duplicateValues" dxfId="4698" priority="171"/>
  </conditionalFormatting>
  <conditionalFormatting sqref="V38">
    <cfRule type="duplicateValues" dxfId="4697" priority="170"/>
  </conditionalFormatting>
  <conditionalFormatting sqref="V39">
    <cfRule type="duplicateValues" dxfId="4696" priority="169"/>
  </conditionalFormatting>
  <conditionalFormatting sqref="V40">
    <cfRule type="duplicateValues" dxfId="4695" priority="168"/>
  </conditionalFormatting>
  <conditionalFormatting sqref="V41">
    <cfRule type="duplicateValues" dxfId="4694" priority="167"/>
  </conditionalFormatting>
  <conditionalFormatting sqref="V42">
    <cfRule type="duplicateValues" dxfId="4693" priority="166"/>
  </conditionalFormatting>
  <conditionalFormatting sqref="V43">
    <cfRule type="duplicateValues" dxfId="4692" priority="165"/>
  </conditionalFormatting>
  <conditionalFormatting sqref="V44">
    <cfRule type="duplicateValues" dxfId="4691" priority="164"/>
  </conditionalFormatting>
  <conditionalFormatting sqref="V45">
    <cfRule type="duplicateValues" dxfId="4690" priority="163"/>
  </conditionalFormatting>
  <conditionalFormatting sqref="V46">
    <cfRule type="duplicateValues" dxfId="4689" priority="162"/>
  </conditionalFormatting>
  <conditionalFormatting sqref="V47">
    <cfRule type="duplicateValues" dxfId="4688" priority="161"/>
  </conditionalFormatting>
  <conditionalFormatting sqref="V48">
    <cfRule type="duplicateValues" dxfId="4687" priority="160"/>
  </conditionalFormatting>
  <conditionalFormatting sqref="V49">
    <cfRule type="duplicateValues" dxfId="4686" priority="159"/>
  </conditionalFormatting>
  <conditionalFormatting sqref="V50">
    <cfRule type="duplicateValues" dxfId="4685" priority="158"/>
  </conditionalFormatting>
  <conditionalFormatting sqref="V51">
    <cfRule type="duplicateValues" dxfId="4684" priority="157"/>
  </conditionalFormatting>
  <conditionalFormatting sqref="V52">
    <cfRule type="duplicateValues" dxfId="4683" priority="156"/>
  </conditionalFormatting>
  <conditionalFormatting sqref="V53">
    <cfRule type="duplicateValues" dxfId="4682" priority="155"/>
  </conditionalFormatting>
  <conditionalFormatting sqref="V54">
    <cfRule type="duplicateValues" dxfId="4681" priority="154"/>
  </conditionalFormatting>
  <conditionalFormatting sqref="V55">
    <cfRule type="duplicateValues" dxfId="4680" priority="153"/>
  </conditionalFormatting>
  <conditionalFormatting sqref="V56">
    <cfRule type="duplicateValues" dxfId="4679" priority="152"/>
  </conditionalFormatting>
  <conditionalFormatting sqref="V57">
    <cfRule type="duplicateValues" dxfId="4678" priority="151"/>
  </conditionalFormatting>
  <conditionalFormatting sqref="V58">
    <cfRule type="duplicateValues" dxfId="4677" priority="150"/>
  </conditionalFormatting>
  <conditionalFormatting sqref="V59">
    <cfRule type="duplicateValues" dxfId="4676" priority="149"/>
  </conditionalFormatting>
  <conditionalFormatting sqref="V60">
    <cfRule type="duplicateValues" dxfId="4675" priority="148"/>
  </conditionalFormatting>
  <conditionalFormatting sqref="V61">
    <cfRule type="duplicateValues" dxfId="4674" priority="147"/>
  </conditionalFormatting>
  <conditionalFormatting sqref="V62">
    <cfRule type="duplicateValues" dxfId="4673" priority="146"/>
  </conditionalFormatting>
  <conditionalFormatting sqref="V63">
    <cfRule type="duplicateValues" dxfId="4672" priority="145"/>
  </conditionalFormatting>
  <conditionalFormatting sqref="V64">
    <cfRule type="duplicateValues" dxfId="4671" priority="144"/>
  </conditionalFormatting>
  <conditionalFormatting sqref="V65">
    <cfRule type="duplicateValues" dxfId="4670" priority="143"/>
  </conditionalFormatting>
  <conditionalFormatting sqref="V66">
    <cfRule type="duplicateValues" dxfId="4669" priority="142"/>
  </conditionalFormatting>
  <conditionalFormatting sqref="V67">
    <cfRule type="duplicateValues" dxfId="4668" priority="141"/>
  </conditionalFormatting>
  <conditionalFormatting sqref="V68">
    <cfRule type="duplicateValues" dxfId="4667" priority="140"/>
  </conditionalFormatting>
  <conditionalFormatting sqref="V69">
    <cfRule type="duplicateValues" dxfId="4666" priority="139"/>
  </conditionalFormatting>
  <conditionalFormatting sqref="V70">
    <cfRule type="duplicateValues" dxfId="4665" priority="138"/>
  </conditionalFormatting>
  <conditionalFormatting sqref="V71">
    <cfRule type="duplicateValues" dxfId="4664" priority="137"/>
  </conditionalFormatting>
  <conditionalFormatting sqref="V72">
    <cfRule type="duplicateValues" dxfId="4663" priority="136"/>
  </conditionalFormatting>
  <conditionalFormatting sqref="V73">
    <cfRule type="duplicateValues" dxfId="4662" priority="135"/>
  </conditionalFormatting>
  <conditionalFormatting sqref="V74">
    <cfRule type="duplicateValues" dxfId="4661" priority="134"/>
  </conditionalFormatting>
  <conditionalFormatting sqref="V75">
    <cfRule type="duplicateValues" dxfId="4660" priority="133"/>
  </conditionalFormatting>
  <conditionalFormatting sqref="V76">
    <cfRule type="duplicateValues" dxfId="4659" priority="132"/>
  </conditionalFormatting>
  <conditionalFormatting sqref="V77">
    <cfRule type="duplicateValues" dxfId="4658" priority="131"/>
  </conditionalFormatting>
  <conditionalFormatting sqref="V78">
    <cfRule type="duplicateValues" dxfId="4657" priority="130"/>
  </conditionalFormatting>
  <conditionalFormatting sqref="V79">
    <cfRule type="duplicateValues" dxfId="4656" priority="129"/>
  </conditionalFormatting>
  <conditionalFormatting sqref="V80">
    <cfRule type="duplicateValues" dxfId="4655" priority="128"/>
  </conditionalFormatting>
  <conditionalFormatting sqref="V81">
    <cfRule type="duplicateValues" dxfId="4654" priority="127"/>
  </conditionalFormatting>
  <conditionalFormatting sqref="V82">
    <cfRule type="duplicateValues" dxfId="4653" priority="126"/>
  </conditionalFormatting>
  <conditionalFormatting sqref="V83">
    <cfRule type="duplicateValues" dxfId="4652" priority="125"/>
  </conditionalFormatting>
  <conditionalFormatting sqref="V84">
    <cfRule type="duplicateValues" dxfId="4651" priority="124"/>
  </conditionalFormatting>
  <conditionalFormatting sqref="V85">
    <cfRule type="duplicateValues" dxfId="4650" priority="123"/>
  </conditionalFormatting>
  <conditionalFormatting sqref="V86">
    <cfRule type="duplicateValues" dxfId="4649" priority="122"/>
  </conditionalFormatting>
  <conditionalFormatting sqref="V87">
    <cfRule type="duplicateValues" dxfId="4648" priority="121"/>
  </conditionalFormatting>
  <conditionalFormatting sqref="V88">
    <cfRule type="duplicateValues" dxfId="4647" priority="120"/>
  </conditionalFormatting>
  <conditionalFormatting sqref="V89">
    <cfRule type="duplicateValues" dxfId="4646" priority="119"/>
  </conditionalFormatting>
  <conditionalFormatting sqref="V90">
    <cfRule type="duplicateValues" dxfId="4645" priority="118"/>
  </conditionalFormatting>
  <conditionalFormatting sqref="V91">
    <cfRule type="duplicateValues" dxfId="4644" priority="117"/>
  </conditionalFormatting>
  <conditionalFormatting sqref="V92">
    <cfRule type="duplicateValues" dxfId="4643" priority="116"/>
  </conditionalFormatting>
  <conditionalFormatting sqref="V93">
    <cfRule type="duplicateValues" dxfId="4642" priority="115"/>
  </conditionalFormatting>
  <conditionalFormatting sqref="V94">
    <cfRule type="duplicateValues" dxfId="4641" priority="114"/>
  </conditionalFormatting>
  <conditionalFormatting sqref="V95">
    <cfRule type="duplicateValues" dxfId="4640" priority="113"/>
  </conditionalFormatting>
  <conditionalFormatting sqref="V96">
    <cfRule type="duplicateValues" dxfId="4639" priority="112"/>
  </conditionalFormatting>
  <conditionalFormatting sqref="V97">
    <cfRule type="duplicateValues" dxfId="4638" priority="111"/>
  </conditionalFormatting>
  <conditionalFormatting sqref="V98">
    <cfRule type="duplicateValues" dxfId="4637" priority="110"/>
  </conditionalFormatting>
  <conditionalFormatting sqref="V99">
    <cfRule type="duplicateValues" dxfId="4636" priority="109"/>
  </conditionalFormatting>
  <conditionalFormatting sqref="V100">
    <cfRule type="duplicateValues" dxfId="4635" priority="108"/>
  </conditionalFormatting>
  <conditionalFormatting sqref="V101">
    <cfRule type="duplicateValues" dxfId="4634" priority="107"/>
  </conditionalFormatting>
  <conditionalFormatting sqref="V102">
    <cfRule type="duplicateValues" dxfId="4633" priority="106"/>
  </conditionalFormatting>
  <conditionalFormatting sqref="V103">
    <cfRule type="duplicateValues" dxfId="4632" priority="105"/>
  </conditionalFormatting>
  <conditionalFormatting sqref="V104">
    <cfRule type="duplicateValues" dxfId="4631" priority="104"/>
  </conditionalFormatting>
  <conditionalFormatting sqref="V105">
    <cfRule type="duplicateValues" dxfId="4630" priority="103"/>
  </conditionalFormatting>
  <conditionalFormatting sqref="V6:V105">
    <cfRule type="expression" dxfId="4629" priority="102">
      <formula>ISNA($N6)</formula>
    </cfRule>
  </conditionalFormatting>
  <conditionalFormatting sqref="W6">
    <cfRule type="duplicateValues" dxfId="4628" priority="101"/>
  </conditionalFormatting>
  <conditionalFormatting sqref="W7">
    <cfRule type="duplicateValues" dxfId="4627" priority="100"/>
  </conditionalFormatting>
  <conditionalFormatting sqref="W8">
    <cfRule type="duplicateValues" dxfId="4626" priority="99"/>
  </conditionalFormatting>
  <conditionalFormatting sqref="W9">
    <cfRule type="duplicateValues" dxfId="4625" priority="98"/>
  </conditionalFormatting>
  <conditionalFormatting sqref="W10">
    <cfRule type="duplicateValues" dxfId="4624" priority="97"/>
  </conditionalFormatting>
  <conditionalFormatting sqref="W11">
    <cfRule type="duplicateValues" dxfId="4623" priority="96"/>
  </conditionalFormatting>
  <conditionalFormatting sqref="W12">
    <cfRule type="duplicateValues" dxfId="4622" priority="95"/>
  </conditionalFormatting>
  <conditionalFormatting sqref="W13">
    <cfRule type="duplicateValues" dxfId="4621" priority="94"/>
  </conditionalFormatting>
  <conditionalFormatting sqref="W14">
    <cfRule type="duplicateValues" dxfId="4620" priority="93"/>
  </conditionalFormatting>
  <conditionalFormatting sqref="W15">
    <cfRule type="duplicateValues" dxfId="4619" priority="92"/>
  </conditionalFormatting>
  <conditionalFormatting sqref="W16">
    <cfRule type="duplicateValues" dxfId="4618" priority="91"/>
  </conditionalFormatting>
  <conditionalFormatting sqref="W17">
    <cfRule type="duplicateValues" dxfId="4617" priority="90"/>
  </conditionalFormatting>
  <conditionalFormatting sqref="W18">
    <cfRule type="duplicateValues" dxfId="4616" priority="89"/>
  </conditionalFormatting>
  <conditionalFormatting sqref="W19">
    <cfRule type="duplicateValues" dxfId="4615" priority="88"/>
  </conditionalFormatting>
  <conditionalFormatting sqref="W20">
    <cfRule type="duplicateValues" dxfId="4614" priority="87"/>
  </conditionalFormatting>
  <conditionalFormatting sqref="W21">
    <cfRule type="duplicateValues" dxfId="4613" priority="86"/>
  </conditionalFormatting>
  <conditionalFormatting sqref="W22">
    <cfRule type="duplicateValues" dxfId="4612" priority="85"/>
  </conditionalFormatting>
  <conditionalFormatting sqref="W23">
    <cfRule type="duplicateValues" dxfId="4611" priority="84"/>
  </conditionalFormatting>
  <conditionalFormatting sqref="W24">
    <cfRule type="duplicateValues" dxfId="4610" priority="83"/>
  </conditionalFormatting>
  <conditionalFormatting sqref="W25">
    <cfRule type="duplicateValues" dxfId="4609" priority="82"/>
  </conditionalFormatting>
  <conditionalFormatting sqref="W26">
    <cfRule type="duplicateValues" dxfId="4608" priority="81"/>
  </conditionalFormatting>
  <conditionalFormatting sqref="W27">
    <cfRule type="duplicateValues" dxfId="4607" priority="80"/>
  </conditionalFormatting>
  <conditionalFormatting sqref="W28">
    <cfRule type="duplicateValues" dxfId="4606" priority="79"/>
  </conditionalFormatting>
  <conditionalFormatting sqref="W29">
    <cfRule type="duplicateValues" dxfId="4605" priority="78"/>
  </conditionalFormatting>
  <conditionalFormatting sqref="W30">
    <cfRule type="duplicateValues" dxfId="4604" priority="77"/>
  </conditionalFormatting>
  <conditionalFormatting sqref="W31">
    <cfRule type="duplicateValues" dxfId="4603" priority="76"/>
  </conditionalFormatting>
  <conditionalFormatting sqref="W32">
    <cfRule type="duplicateValues" dxfId="4602" priority="75"/>
  </conditionalFormatting>
  <conditionalFormatting sqref="W33">
    <cfRule type="duplicateValues" dxfId="4601" priority="74"/>
  </conditionalFormatting>
  <conditionalFormatting sqref="W34">
    <cfRule type="duplicateValues" dxfId="4600" priority="73"/>
  </conditionalFormatting>
  <conditionalFormatting sqref="W35">
    <cfRule type="duplicateValues" dxfId="4599" priority="72"/>
  </conditionalFormatting>
  <conditionalFormatting sqref="W36">
    <cfRule type="duplicateValues" dxfId="4598" priority="71"/>
  </conditionalFormatting>
  <conditionalFormatting sqref="W37">
    <cfRule type="duplicateValues" dxfId="4597" priority="70"/>
  </conditionalFormatting>
  <conditionalFormatting sqref="W38">
    <cfRule type="duplicateValues" dxfId="4596" priority="69"/>
  </conditionalFormatting>
  <conditionalFormatting sqref="W39">
    <cfRule type="duplicateValues" dxfId="4595" priority="68"/>
  </conditionalFormatting>
  <conditionalFormatting sqref="W40">
    <cfRule type="duplicateValues" dxfId="4594" priority="67"/>
  </conditionalFormatting>
  <conditionalFormatting sqref="W41">
    <cfRule type="duplicateValues" dxfId="4593" priority="66"/>
  </conditionalFormatting>
  <conditionalFormatting sqref="W42">
    <cfRule type="duplicateValues" dxfId="4592" priority="65"/>
  </conditionalFormatting>
  <conditionalFormatting sqref="W43">
    <cfRule type="duplicateValues" dxfId="4591" priority="64"/>
  </conditionalFormatting>
  <conditionalFormatting sqref="W44">
    <cfRule type="duplicateValues" dxfId="4590" priority="63"/>
  </conditionalFormatting>
  <conditionalFormatting sqref="W45">
    <cfRule type="duplicateValues" dxfId="4589" priority="62"/>
  </conditionalFormatting>
  <conditionalFormatting sqref="W46">
    <cfRule type="duplicateValues" dxfId="4588" priority="61"/>
  </conditionalFormatting>
  <conditionalFormatting sqref="W47">
    <cfRule type="duplicateValues" dxfId="4587" priority="60"/>
  </conditionalFormatting>
  <conditionalFormatting sqref="W48">
    <cfRule type="duplicateValues" dxfId="4586" priority="59"/>
  </conditionalFormatting>
  <conditionalFormatting sqref="W49">
    <cfRule type="duplicateValues" dxfId="4585" priority="58"/>
  </conditionalFormatting>
  <conditionalFormatting sqref="W50">
    <cfRule type="duplicateValues" dxfId="4584" priority="57"/>
  </conditionalFormatting>
  <conditionalFormatting sqref="W51">
    <cfRule type="duplicateValues" dxfId="4583" priority="56"/>
  </conditionalFormatting>
  <conditionalFormatting sqref="W52">
    <cfRule type="duplicateValues" dxfId="4582" priority="55"/>
  </conditionalFormatting>
  <conditionalFormatting sqref="W53">
    <cfRule type="duplicateValues" dxfId="4581" priority="54"/>
  </conditionalFormatting>
  <conditionalFormatting sqref="W54">
    <cfRule type="duplicateValues" dxfId="4580" priority="53"/>
  </conditionalFormatting>
  <conditionalFormatting sqref="W55">
    <cfRule type="duplicateValues" dxfId="4579" priority="52"/>
  </conditionalFormatting>
  <conditionalFormatting sqref="W56">
    <cfRule type="duplicateValues" dxfId="4578" priority="51"/>
  </conditionalFormatting>
  <conditionalFormatting sqref="W57">
    <cfRule type="duplicateValues" dxfId="4577" priority="50"/>
  </conditionalFormatting>
  <conditionalFormatting sqref="W58">
    <cfRule type="duplicateValues" dxfId="4576" priority="49"/>
  </conditionalFormatting>
  <conditionalFormatting sqref="W59">
    <cfRule type="duplicateValues" dxfId="4575" priority="48"/>
  </conditionalFormatting>
  <conditionalFormatting sqref="W60">
    <cfRule type="duplicateValues" dxfId="4574" priority="47"/>
  </conditionalFormatting>
  <conditionalFormatting sqref="W61">
    <cfRule type="duplicateValues" dxfId="4573" priority="46"/>
  </conditionalFormatting>
  <conditionalFormatting sqref="W62">
    <cfRule type="duplicateValues" dxfId="4572" priority="45"/>
  </conditionalFormatting>
  <conditionalFormatting sqref="W63">
    <cfRule type="duplicateValues" dxfId="4571" priority="44"/>
  </conditionalFormatting>
  <conditionalFormatting sqref="W64">
    <cfRule type="duplicateValues" dxfId="4570" priority="43"/>
  </conditionalFormatting>
  <conditionalFormatting sqref="W65">
    <cfRule type="duplicateValues" dxfId="4569" priority="42"/>
  </conditionalFormatting>
  <conditionalFormatting sqref="W66">
    <cfRule type="duplicateValues" dxfId="4568" priority="41"/>
  </conditionalFormatting>
  <conditionalFormatting sqref="W67">
    <cfRule type="duplicateValues" dxfId="4567" priority="40"/>
  </conditionalFormatting>
  <conditionalFormatting sqref="W68">
    <cfRule type="duplicateValues" dxfId="4566" priority="39"/>
  </conditionalFormatting>
  <conditionalFormatting sqref="W69">
    <cfRule type="duplicateValues" dxfId="4565" priority="38"/>
  </conditionalFormatting>
  <conditionalFormatting sqref="W70">
    <cfRule type="duplicateValues" dxfId="4564" priority="37"/>
  </conditionalFormatting>
  <conditionalFormatting sqref="W71">
    <cfRule type="duplicateValues" dxfId="4563" priority="36"/>
  </conditionalFormatting>
  <conditionalFormatting sqref="W72">
    <cfRule type="duplicateValues" dxfId="4562" priority="35"/>
  </conditionalFormatting>
  <conditionalFormatting sqref="W73">
    <cfRule type="duplicateValues" dxfId="4561" priority="34"/>
  </conditionalFormatting>
  <conditionalFormatting sqref="W74">
    <cfRule type="duplicateValues" dxfId="4560" priority="33"/>
  </conditionalFormatting>
  <conditionalFormatting sqref="W75">
    <cfRule type="duplicateValues" dxfId="4559" priority="32"/>
  </conditionalFormatting>
  <conditionalFormatting sqref="W76">
    <cfRule type="duplicateValues" dxfId="4558" priority="31"/>
  </conditionalFormatting>
  <conditionalFormatting sqref="W77">
    <cfRule type="duplicateValues" dxfId="4557" priority="30"/>
  </conditionalFormatting>
  <conditionalFormatting sqref="W78">
    <cfRule type="duplicateValues" dxfId="4556" priority="29"/>
  </conditionalFormatting>
  <conditionalFormatting sqref="W79">
    <cfRule type="duplicateValues" dxfId="4555" priority="28"/>
  </conditionalFormatting>
  <conditionalFormatting sqref="W80">
    <cfRule type="duplicateValues" dxfId="4554" priority="27"/>
  </conditionalFormatting>
  <conditionalFormatting sqref="W81">
    <cfRule type="duplicateValues" dxfId="4553" priority="26"/>
  </conditionalFormatting>
  <conditionalFormatting sqref="W82">
    <cfRule type="duplicateValues" dxfId="4552" priority="25"/>
  </conditionalFormatting>
  <conditionalFormatting sqref="W83">
    <cfRule type="duplicateValues" dxfId="4551" priority="24"/>
  </conditionalFormatting>
  <conditionalFormatting sqref="W84">
    <cfRule type="duplicateValues" dxfId="4550" priority="23"/>
  </conditionalFormatting>
  <conditionalFormatting sqref="W85">
    <cfRule type="duplicateValues" dxfId="4549" priority="22"/>
  </conditionalFormatting>
  <conditionalFormatting sqref="W86">
    <cfRule type="duplicateValues" dxfId="4548" priority="21"/>
  </conditionalFormatting>
  <conditionalFormatting sqref="W87">
    <cfRule type="duplicateValues" dxfId="4547" priority="20"/>
  </conditionalFormatting>
  <conditionalFormatting sqref="W88">
    <cfRule type="duplicateValues" dxfId="4546" priority="19"/>
  </conditionalFormatting>
  <conditionalFormatting sqref="W89">
    <cfRule type="duplicateValues" dxfId="4545" priority="18"/>
  </conditionalFormatting>
  <conditionalFormatting sqref="W90">
    <cfRule type="duplicateValues" dxfId="4544" priority="17"/>
  </conditionalFormatting>
  <conditionalFormatting sqref="W91">
    <cfRule type="duplicateValues" dxfId="4543" priority="16"/>
  </conditionalFormatting>
  <conditionalFormatting sqref="W92">
    <cfRule type="duplicateValues" dxfId="4542" priority="15"/>
  </conditionalFormatting>
  <conditionalFormatting sqref="W93">
    <cfRule type="duplicateValues" dxfId="4541" priority="14"/>
  </conditionalFormatting>
  <conditionalFormatting sqref="W94">
    <cfRule type="duplicateValues" dxfId="4540" priority="13"/>
  </conditionalFormatting>
  <conditionalFormatting sqref="W95">
    <cfRule type="duplicateValues" dxfId="4539" priority="12"/>
  </conditionalFormatting>
  <conditionalFormatting sqref="W96">
    <cfRule type="duplicateValues" dxfId="4538" priority="11"/>
  </conditionalFormatting>
  <conditionalFormatting sqref="W97">
    <cfRule type="duplicateValues" dxfId="4537" priority="10"/>
  </conditionalFormatting>
  <conditionalFormatting sqref="W98">
    <cfRule type="duplicateValues" dxfId="4536" priority="9"/>
  </conditionalFormatting>
  <conditionalFormatting sqref="W99">
    <cfRule type="duplicateValues" dxfId="4535" priority="8"/>
  </conditionalFormatting>
  <conditionalFormatting sqref="W100">
    <cfRule type="duplicateValues" dxfId="4534" priority="7"/>
  </conditionalFormatting>
  <conditionalFormatting sqref="W101">
    <cfRule type="duplicateValues" dxfId="4533" priority="6"/>
  </conditionalFormatting>
  <conditionalFormatting sqref="W102">
    <cfRule type="duplicateValues" dxfId="4532" priority="5"/>
  </conditionalFormatting>
  <conditionalFormatting sqref="W103">
    <cfRule type="duplicateValues" dxfId="4531" priority="4"/>
  </conditionalFormatting>
  <conditionalFormatting sqref="W104">
    <cfRule type="duplicateValues" dxfId="4530" priority="3"/>
  </conditionalFormatting>
  <conditionalFormatting sqref="W105">
    <cfRule type="duplicateValues" dxfId="4529" priority="2"/>
  </conditionalFormatting>
  <conditionalFormatting sqref="W6:W105">
    <cfRule type="expression" dxfId="452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b">
        <v>1</v>
      </c>
      <c r="G5" s="1" t="s">
        <v>67</v>
      </c>
      <c r="H5" s="1" t="s">
        <v>68</v>
      </c>
      <c r="I5" s="1" t="s">
        <v>69</v>
      </c>
      <c r="J5" s="1" t="s">
        <v>70</v>
      </c>
      <c r="K5" s="10" t="s">
        <v>71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0.33404033678201162</v>
      </c>
      <c r="C6" s="42">
        <v>0.87135363876501082</v>
      </c>
      <c r="D6" s="42">
        <v>0.8576553358672806</v>
      </c>
      <c r="E6" s="42">
        <v>1.0489464543275293</v>
      </c>
      <c r="F6" s="42">
        <v>1.2112036875581897</v>
      </c>
      <c r="G6" s="42">
        <v>1.0967490806232958</v>
      </c>
      <c r="H6" s="42">
        <v>1.2792121154285983</v>
      </c>
      <c r="I6" s="42">
        <v>0.9565491002445391</v>
      </c>
      <c r="J6" s="42">
        <v>1.0809727650777701</v>
      </c>
      <c r="K6" s="43">
        <v>0.76637052075308465</v>
      </c>
      <c r="M6" s="16" t="str">
        <f t="shared" ref="M6:M69" si="0">INDEX($B$5:$K$5,MATCH(MIN($B6:$K6),$B6:$K6,0))</f>
        <v>BANANAS</v>
      </c>
      <c r="N6" s="20" t="b">
        <f t="shared" ref="N6:N69" si="1">$M6 = $A6</f>
        <v>1</v>
      </c>
      <c r="Q6" s="22" t="s">
        <v>7</v>
      </c>
      <c r="R6" s="25">
        <f>IF(ISERR($O$15)," ",$O$15)</f>
        <v>0.5</v>
      </c>
      <c r="S6" s="20">
        <f>(10 - COUNTIF($N6:$N15,"#N/A"))</f>
        <v>10</v>
      </c>
      <c r="U6" s="16" t="str">
        <f t="shared" ref="U6:U69" si="2">INDEX($B$5:$K$5,MATCH(MIN($B6:$K6),$B6:$K6,0))</f>
        <v>BANANAS</v>
      </c>
      <c r="V6" s="16">
        <f>MIN(B6:K6)</f>
        <v>0.33404033678201162</v>
      </c>
      <c r="W6" s="16">
        <f>SMALL(B6:K6,2)-V6</f>
        <v>0.43233018397107303</v>
      </c>
    </row>
    <row r="7" spans="1:23" x14ac:dyDescent="0.25">
      <c r="A7" s="12" t="s">
        <v>63</v>
      </c>
      <c r="B7" s="44">
        <v>0.39783352773768355</v>
      </c>
      <c r="C7" s="45">
        <v>0.91081503954842258</v>
      </c>
      <c r="D7" s="45">
        <v>0.66913137688767221</v>
      </c>
      <c r="E7" s="45">
        <v>0.9044347444479639</v>
      </c>
      <c r="F7" s="45">
        <v>1.1495542235954093</v>
      </c>
      <c r="G7" s="45">
        <v>0.90392151965186951</v>
      </c>
      <c r="H7" s="45">
        <v>1.4017275884899425</v>
      </c>
      <c r="I7" s="45">
        <v>0.86037852889799293</v>
      </c>
      <c r="J7" s="45">
        <v>1.235301442945032</v>
      </c>
      <c r="K7" s="46">
        <v>0.52900265318210427</v>
      </c>
      <c r="M7" s="18" t="str">
        <f t="shared" si="0"/>
        <v>BANANAS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10</v>
      </c>
      <c r="U7" s="18" t="str">
        <f t="shared" si="2"/>
        <v>BANANAS</v>
      </c>
      <c r="V7" s="18">
        <f t="shared" ref="V7:V70" si="3">MIN(B7:K7)</f>
        <v>0.39783352773768355</v>
      </c>
      <c r="W7" s="18">
        <f t="shared" ref="W7:W70" si="4">SMALL(B7:K7,2)-V7</f>
        <v>0.13116912544442072</v>
      </c>
    </row>
    <row r="8" spans="1:23" x14ac:dyDescent="0.25">
      <c r="A8" s="12" t="s">
        <v>63</v>
      </c>
      <c r="B8" s="44">
        <v>0.64164253576786856</v>
      </c>
      <c r="C8" s="45">
        <v>0.96238392101511994</v>
      </c>
      <c r="D8" s="45">
        <v>0.40151588258134369</v>
      </c>
      <c r="E8" s="45">
        <v>0.67051852637047327</v>
      </c>
      <c r="F8" s="45">
        <v>1.3373826100222714</v>
      </c>
      <c r="G8" s="45">
        <v>0.97778792814433058</v>
      </c>
      <c r="H8" s="45">
        <v>1.5837288951045472</v>
      </c>
      <c r="I8" s="45">
        <v>0.78449081359449946</v>
      </c>
      <c r="J8" s="45">
        <v>1.3679800277088481</v>
      </c>
      <c r="K8" s="46">
        <v>0.42118580737280614</v>
      </c>
      <c r="M8" s="18" t="str">
        <f t="shared" si="0"/>
        <v>BLUE</v>
      </c>
      <c r="N8" s="17" t="b">
        <f t="shared" si="1"/>
        <v>0</v>
      </c>
      <c r="Q8" s="23" t="s">
        <v>8</v>
      </c>
      <c r="R8" s="26">
        <f>IF(ISERR($O$35)," ",$O$35)</f>
        <v>0</v>
      </c>
      <c r="S8" s="17">
        <f>(10 - COUNTIF($N26:$N35,"#N/A"))</f>
        <v>10</v>
      </c>
      <c r="U8" s="18" t="str">
        <f t="shared" si="2"/>
        <v>BLUE</v>
      </c>
      <c r="V8" s="18">
        <f t="shared" si="3"/>
        <v>0.40151588258134369</v>
      </c>
      <c r="W8" s="18">
        <f t="shared" si="4"/>
        <v>1.9669924791462456E-2</v>
      </c>
    </row>
    <row r="9" spans="1:23" x14ac:dyDescent="0.25">
      <c r="A9" s="12" t="s">
        <v>63</v>
      </c>
      <c r="B9" s="44">
        <v>0.75504275409902644</v>
      </c>
      <c r="C9" s="45">
        <v>0.81546558020184956</v>
      </c>
      <c r="D9" s="45">
        <v>0.54681941749652996</v>
      </c>
      <c r="E9" s="45">
        <v>0.66422760062280484</v>
      </c>
      <c r="F9" s="45">
        <v>1.3069693147992565</v>
      </c>
      <c r="G9" s="45">
        <v>1.0247704920527725</v>
      </c>
      <c r="H9" s="45">
        <v>1.3952734484290421</v>
      </c>
      <c r="I9" s="45">
        <v>0.64556939943883807</v>
      </c>
      <c r="J9" s="45">
        <v>1.0754743687712718</v>
      </c>
      <c r="K9" s="46">
        <v>0.57410091020061649</v>
      </c>
      <c r="M9" s="18" t="str">
        <f t="shared" si="0"/>
        <v>BLUE</v>
      </c>
      <c r="N9" s="17" t="b">
        <f t="shared" si="1"/>
        <v>0</v>
      </c>
      <c r="Q9" s="23" t="s">
        <v>9</v>
      </c>
      <c r="R9" s="26">
        <f>IF(ISERR($O$45)," ",$O$45)</f>
        <v>0.7</v>
      </c>
      <c r="S9" s="17">
        <f>(10 - COUNTIF($N36:$N45,"#N/A"))</f>
        <v>10</v>
      </c>
      <c r="U9" s="18" t="str">
        <f t="shared" si="2"/>
        <v>BLUE</v>
      </c>
      <c r="V9" s="18">
        <f t="shared" si="3"/>
        <v>0.54681941749652996</v>
      </c>
      <c r="W9" s="18">
        <f t="shared" si="4"/>
        <v>2.728149270408653E-2</v>
      </c>
    </row>
    <row r="10" spans="1:23" x14ac:dyDescent="0.25">
      <c r="A10" s="12" t="s">
        <v>63</v>
      </c>
      <c r="B10" s="44">
        <v>0.68373080773283024</v>
      </c>
      <c r="C10" s="45">
        <v>0.81109139650635043</v>
      </c>
      <c r="D10" s="45">
        <v>0.70738596494605732</v>
      </c>
      <c r="E10" s="45">
        <v>0.90513715243020554</v>
      </c>
      <c r="F10" s="45">
        <v>1.3909620019822468</v>
      </c>
      <c r="G10" s="45">
        <v>1.1965198692353414</v>
      </c>
      <c r="H10" s="45">
        <v>1.3321122735570525</v>
      </c>
      <c r="I10" s="45">
        <v>0.87173015706626078</v>
      </c>
      <c r="J10" s="45">
        <v>1.0251145604448846</v>
      </c>
      <c r="K10" s="46">
        <v>0.69773627561854046</v>
      </c>
      <c r="M10" s="18" t="str">
        <f t="shared" si="0"/>
        <v>BANANAS</v>
      </c>
      <c r="N10" s="17" t="b">
        <f t="shared" si="1"/>
        <v>1</v>
      </c>
      <c r="Q10" s="23" t="s">
        <v>10</v>
      </c>
      <c r="R10" s="26">
        <f>IF(ISERR($O$55)," ",$O$55)</f>
        <v>0.3</v>
      </c>
      <c r="S10" s="17">
        <f>(10 - COUNTIF($N46:$N55,"#N/A"))</f>
        <v>10</v>
      </c>
      <c r="U10" s="18" t="str">
        <f t="shared" si="2"/>
        <v>BANANAS</v>
      </c>
      <c r="V10" s="18">
        <f t="shared" si="3"/>
        <v>0.68373080773283024</v>
      </c>
      <c r="W10" s="18">
        <f t="shared" si="4"/>
        <v>1.4005467885710221E-2</v>
      </c>
    </row>
    <row r="11" spans="1:23" x14ac:dyDescent="0.25">
      <c r="A11" s="12" t="s">
        <v>63</v>
      </c>
      <c r="B11" s="44">
        <v>0.46653273142437801</v>
      </c>
      <c r="C11" s="45">
        <v>0.80156188233098902</v>
      </c>
      <c r="D11" s="45">
        <v>0.75038004852749063</v>
      </c>
      <c r="E11" s="45">
        <v>0.97180362035361312</v>
      </c>
      <c r="F11" s="45">
        <v>1.2608602104165882</v>
      </c>
      <c r="G11" s="45">
        <v>1.0345235902750831</v>
      </c>
      <c r="H11" s="45">
        <v>1.2643862183417902</v>
      </c>
      <c r="I11" s="45">
        <v>0.86788698026871758</v>
      </c>
      <c r="J11" s="45">
        <v>1.0399731567211015</v>
      </c>
      <c r="K11" s="46">
        <v>0.6438958105635284</v>
      </c>
      <c r="M11" s="18" t="str">
        <f t="shared" si="0"/>
        <v>BANANAS</v>
      </c>
      <c r="N11" s="17" t="b">
        <f t="shared" si="1"/>
        <v>1</v>
      </c>
      <c r="Q11" s="23" t="s">
        <v>11</v>
      </c>
      <c r="R11" s="26">
        <f>IF(ISERR($O$65)," ",$O$65)</f>
        <v>0.5</v>
      </c>
      <c r="S11" s="17">
        <f>(10 - COUNTIF($N56:$N65,"#N/A"))</f>
        <v>10</v>
      </c>
      <c r="U11" s="18" t="str">
        <f t="shared" si="2"/>
        <v>BANANAS</v>
      </c>
      <c r="V11" s="18">
        <f t="shared" si="3"/>
        <v>0.46653273142437801</v>
      </c>
      <c r="W11" s="18">
        <f t="shared" si="4"/>
        <v>0.17736307913915039</v>
      </c>
    </row>
    <row r="12" spans="1:23" x14ac:dyDescent="0.25">
      <c r="A12" s="12" t="s">
        <v>63</v>
      </c>
      <c r="B12" s="44">
        <v>0.42742928124246071</v>
      </c>
      <c r="C12" s="45">
        <v>1.1072882091092373</v>
      </c>
      <c r="D12" s="45">
        <v>0.96787544252188784</v>
      </c>
      <c r="E12" s="45">
        <v>1.1107205094519166</v>
      </c>
      <c r="F12" s="45">
        <v>1.2722525296078278</v>
      </c>
      <c r="G12" s="45">
        <v>0.99609801316807012</v>
      </c>
      <c r="H12" s="45">
        <v>1.4757587459164967</v>
      </c>
      <c r="I12" s="45">
        <v>1.023156768652578</v>
      </c>
      <c r="J12" s="45">
        <v>1.243699731425461</v>
      </c>
      <c r="K12" s="46">
        <v>0.7589014286109742</v>
      </c>
      <c r="M12" s="18" t="str">
        <f t="shared" si="0"/>
        <v>BANANAS</v>
      </c>
      <c r="N12" s="17" t="b">
        <f t="shared" si="1"/>
        <v>1</v>
      </c>
      <c r="Q12" s="23" t="s">
        <v>12</v>
      </c>
      <c r="R12" s="26">
        <f>IF(ISERR($O$75)," ",$O$75)</f>
        <v>0.7</v>
      </c>
      <c r="S12" s="17">
        <f>(10 - COUNTIF($N66:$N75,"#N/A"))</f>
        <v>10</v>
      </c>
      <c r="U12" s="18" t="str">
        <f t="shared" si="2"/>
        <v>BANANAS</v>
      </c>
      <c r="V12" s="18">
        <f t="shared" si="3"/>
        <v>0.42742928124246071</v>
      </c>
      <c r="W12" s="18">
        <f t="shared" si="4"/>
        <v>0.33147214736851349</v>
      </c>
    </row>
    <row r="13" spans="1:23" x14ac:dyDescent="0.25">
      <c r="A13" s="12" t="s">
        <v>63</v>
      </c>
      <c r="B13" s="44">
        <v>0.5768370182304402</v>
      </c>
      <c r="C13" s="45">
        <v>1.0891813106514729</v>
      </c>
      <c r="D13" s="45">
        <v>0.72004780570017002</v>
      </c>
      <c r="E13" s="45">
        <v>0.86562063987690852</v>
      </c>
      <c r="F13" s="45">
        <v>1.3598521191466166</v>
      </c>
      <c r="G13" s="45">
        <v>0.79462085520852499</v>
      </c>
      <c r="H13" s="45">
        <v>1.5326750808884593</v>
      </c>
      <c r="I13" s="45">
        <v>0.7950421380603826</v>
      </c>
      <c r="J13" s="45">
        <v>1.2163067105729553</v>
      </c>
      <c r="K13" s="46">
        <v>0.5471466942419041</v>
      </c>
      <c r="M13" s="18" t="str">
        <f t="shared" si="0"/>
        <v>ANTONIA</v>
      </c>
      <c r="N13" s="17" t="b">
        <f t="shared" si="1"/>
        <v>0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ANTONIA</v>
      </c>
      <c r="V13" s="18">
        <f t="shared" si="3"/>
        <v>0.5471466942419041</v>
      </c>
      <c r="W13" s="18">
        <f t="shared" si="4"/>
        <v>2.9690323988536105E-2</v>
      </c>
    </row>
    <row r="14" spans="1:23" ht="15.75" thickBot="1" x14ac:dyDescent="0.3">
      <c r="A14" s="12" t="s">
        <v>63</v>
      </c>
      <c r="B14" s="44">
        <v>0.55353425424845959</v>
      </c>
      <c r="C14" s="45">
        <v>0.88848460844497024</v>
      </c>
      <c r="D14" s="45">
        <v>0.53646061563325376</v>
      </c>
      <c r="E14" s="45">
        <v>0.74904541280926784</v>
      </c>
      <c r="F14" s="45">
        <v>1.3349991653589077</v>
      </c>
      <c r="G14" s="45">
        <v>1.0436163859682228</v>
      </c>
      <c r="H14" s="45">
        <v>1.4548877529374413</v>
      </c>
      <c r="I14" s="45">
        <v>0.7853268985773415</v>
      </c>
      <c r="J14" s="45">
        <v>1.191933842721731</v>
      </c>
      <c r="K14" s="46">
        <v>0.52590509950813213</v>
      </c>
      <c r="M14" s="18" t="str">
        <f t="shared" si="0"/>
        <v>ANTONIA</v>
      </c>
      <c r="N14" s="17" t="b">
        <f t="shared" si="1"/>
        <v>0</v>
      </c>
      <c r="Q14" s="23" t="s">
        <v>14</v>
      </c>
      <c r="R14" s="26">
        <f>IF(ISERR($O$95)," ",$O$95)</f>
        <v>0.8</v>
      </c>
      <c r="S14" s="17">
        <f>(10 - COUNTIF($N86:$N95,"#N/A"))</f>
        <v>10</v>
      </c>
      <c r="U14" s="18" t="str">
        <f t="shared" si="2"/>
        <v>ANTONIA</v>
      </c>
      <c r="V14" s="18">
        <f t="shared" si="3"/>
        <v>0.52590509950813213</v>
      </c>
      <c r="W14" s="18">
        <f t="shared" si="4"/>
        <v>1.0555516125121622E-2</v>
      </c>
    </row>
    <row r="15" spans="1:23" ht="15.75" thickBot="1" x14ac:dyDescent="0.3">
      <c r="A15" s="13" t="s">
        <v>63</v>
      </c>
      <c r="B15" s="47">
        <v>0.83936478488226318</v>
      </c>
      <c r="C15" s="48">
        <v>1.0290712214738627</v>
      </c>
      <c r="D15" s="48">
        <v>0.57045054404039552</v>
      </c>
      <c r="E15" s="48">
        <v>0.64950401189919316</v>
      </c>
      <c r="F15" s="48">
        <v>1.513864739586994</v>
      </c>
      <c r="G15" s="48">
        <v>1.0785015398046887</v>
      </c>
      <c r="H15" s="48">
        <v>1.6699081209921005</v>
      </c>
      <c r="I15" s="48">
        <v>0.78145367733025195</v>
      </c>
      <c r="J15" s="48">
        <v>1.3481562593321907</v>
      </c>
      <c r="K15" s="49">
        <v>0.55560152281822828</v>
      </c>
      <c r="M15" s="19" t="str">
        <f t="shared" si="0"/>
        <v>ANTONIA</v>
      </c>
      <c r="N15" s="21" t="b">
        <f t="shared" si="1"/>
        <v>0</v>
      </c>
      <c r="O15" s="30">
        <f>COUNTIF($N6:$N15,TRUE)/(10 - COUNTIF($N6:$N15,"#N/A"))</f>
        <v>0.5</v>
      </c>
      <c r="Q15" s="24" t="s">
        <v>15</v>
      </c>
      <c r="R15" s="27">
        <f>IF(ISERR($O$105)," ",$O$105)</f>
        <v>0.4</v>
      </c>
      <c r="S15" s="21">
        <f>(10 - COUNTIF($N96:$N105,"#N/A"))</f>
        <v>10</v>
      </c>
      <c r="U15" s="19" t="str">
        <f t="shared" si="2"/>
        <v>ANTONIA</v>
      </c>
      <c r="V15" s="19">
        <f t="shared" si="3"/>
        <v>0.55560152281822828</v>
      </c>
      <c r="W15" s="19">
        <f t="shared" si="4"/>
        <v>1.4849021222167247E-2</v>
      </c>
    </row>
    <row r="16" spans="1:23" ht="15.75" thickBot="1" x14ac:dyDescent="0.3">
      <c r="A16" s="11" t="s">
        <v>64</v>
      </c>
      <c r="B16" s="41">
        <v>0.9504481111107842</v>
      </c>
      <c r="C16" s="42">
        <v>0.34127197807621318</v>
      </c>
      <c r="D16" s="42">
        <v>0.95363426354343739</v>
      </c>
      <c r="E16" s="42">
        <v>1.0958855348481198</v>
      </c>
      <c r="F16" s="42">
        <v>1.1918727200999502</v>
      </c>
      <c r="G16" s="42">
        <v>1.457192880215114</v>
      </c>
      <c r="H16" s="42">
        <v>0.90996027182006334</v>
      </c>
      <c r="I16" s="42">
        <v>1.0876541626843366</v>
      </c>
      <c r="J16" s="42">
        <v>0.86294299486187376</v>
      </c>
      <c r="K16" s="43">
        <v>1.0362261457921782</v>
      </c>
      <c r="M16" s="16" t="str">
        <f t="shared" si="0"/>
        <v>MISSISSIPPI</v>
      </c>
      <c r="N16" s="20" t="b">
        <f t="shared" si="1"/>
        <v>1</v>
      </c>
      <c r="U16" s="16" t="str">
        <f t="shared" si="2"/>
        <v>MISSISSIPPI</v>
      </c>
      <c r="V16" s="16">
        <f t="shared" si="3"/>
        <v>0.34127197807621318</v>
      </c>
      <c r="W16" s="16">
        <f t="shared" si="4"/>
        <v>0.52167101678566064</v>
      </c>
    </row>
    <row r="17" spans="1:23" ht="15.75" thickBot="1" x14ac:dyDescent="0.3">
      <c r="A17" s="12" t="s">
        <v>64</v>
      </c>
      <c r="B17" s="44">
        <v>0.92358333828164008</v>
      </c>
      <c r="C17" s="45">
        <v>0.55595590324352773</v>
      </c>
      <c r="D17" s="45">
        <v>0.83428276062887874</v>
      </c>
      <c r="E17" s="45">
        <v>0.87650356002054641</v>
      </c>
      <c r="F17" s="45">
        <v>1.1025838171786035</v>
      </c>
      <c r="G17" s="45">
        <v>1.2812989533182007</v>
      </c>
      <c r="H17" s="45">
        <v>1.1377474829468619</v>
      </c>
      <c r="I17" s="45">
        <v>0.91329714704337006</v>
      </c>
      <c r="J17" s="45">
        <v>0.90458706625281504</v>
      </c>
      <c r="K17" s="46">
        <v>0.89702390225126516</v>
      </c>
      <c r="M17" s="18" t="str">
        <f t="shared" si="0"/>
        <v>MISSISSIPPI</v>
      </c>
      <c r="N17" s="17" t="b">
        <f t="shared" si="1"/>
        <v>1</v>
      </c>
      <c r="Q17" s="61" t="s">
        <v>21</v>
      </c>
      <c r="R17" s="126">
        <f>COUNTIF($N6:$N105,TRUE)/(100 - COUNTIF($N6:$N105,"#N/A"))</f>
        <v>0.59</v>
      </c>
      <c r="S17" s="127"/>
      <c r="U17" s="18" t="str">
        <f t="shared" si="2"/>
        <v>MISSISSIPPI</v>
      </c>
      <c r="V17" s="18">
        <f t="shared" si="3"/>
        <v>0.55595590324352773</v>
      </c>
      <c r="W17" s="18">
        <f t="shared" si="4"/>
        <v>0.27832685738535101</v>
      </c>
    </row>
    <row r="18" spans="1:23" x14ac:dyDescent="0.25">
      <c r="A18" s="12" t="s">
        <v>64</v>
      </c>
      <c r="B18" s="44">
        <v>1.0883156842321584</v>
      </c>
      <c r="C18" s="45">
        <v>0.58559193100071316</v>
      </c>
      <c r="D18" s="45">
        <v>0.86787429605856004</v>
      </c>
      <c r="E18" s="45">
        <v>0.9470345714220948</v>
      </c>
      <c r="F18" s="45">
        <v>1.214600499858014</v>
      </c>
      <c r="G18" s="45">
        <v>1.4477290576408619</v>
      </c>
      <c r="H18" s="45">
        <v>1.1992721303135765</v>
      </c>
      <c r="I18" s="45">
        <v>1.0392297281564571</v>
      </c>
      <c r="J18" s="45">
        <v>1.0232349441167039</v>
      </c>
      <c r="K18" s="46">
        <v>0.97408743133828646</v>
      </c>
      <c r="M18" s="18" t="str">
        <f t="shared" si="0"/>
        <v>MISSISSIPPI</v>
      </c>
      <c r="N18" s="17" t="b">
        <f t="shared" si="1"/>
        <v>1</v>
      </c>
      <c r="U18" s="18" t="str">
        <f t="shared" si="2"/>
        <v>MISSISSIPPI</v>
      </c>
      <c r="V18" s="18">
        <f t="shared" si="3"/>
        <v>0.58559193100071316</v>
      </c>
      <c r="W18" s="18">
        <f t="shared" si="4"/>
        <v>0.28228236505784687</v>
      </c>
    </row>
    <row r="19" spans="1:23" x14ac:dyDescent="0.25">
      <c r="A19" s="12" t="s">
        <v>64</v>
      </c>
      <c r="B19" s="44">
        <v>0.96442314595659595</v>
      </c>
      <c r="C19" s="45">
        <v>0.57460920975753482</v>
      </c>
      <c r="D19" s="45">
        <v>0.81928381432292796</v>
      </c>
      <c r="E19" s="45">
        <v>0.90624997936077067</v>
      </c>
      <c r="F19" s="45">
        <v>1.0050525232452812</v>
      </c>
      <c r="G19" s="45">
        <v>1.2989977038621581</v>
      </c>
      <c r="H19" s="45">
        <v>1.1501761842436276</v>
      </c>
      <c r="I19" s="45">
        <v>0.95392401543974481</v>
      </c>
      <c r="J19" s="45">
        <v>1.0455842615222839</v>
      </c>
      <c r="K19" s="46">
        <v>0.92656809944427176</v>
      </c>
      <c r="M19" s="18" t="str">
        <f t="shared" si="0"/>
        <v>MISSISSIPPI</v>
      </c>
      <c r="N19" s="17" t="b">
        <f t="shared" si="1"/>
        <v>1</v>
      </c>
      <c r="U19" s="18" t="str">
        <f t="shared" si="2"/>
        <v>MISSISSIPPI</v>
      </c>
      <c r="V19" s="18">
        <f t="shared" si="3"/>
        <v>0.57460920975753482</v>
      </c>
      <c r="W19" s="18">
        <f t="shared" si="4"/>
        <v>0.24467460456539314</v>
      </c>
    </row>
    <row r="20" spans="1:23" x14ac:dyDescent="0.25">
      <c r="A20" s="12" t="s">
        <v>64</v>
      </c>
      <c r="B20" s="44">
        <v>1.0798035264201649</v>
      </c>
      <c r="C20" s="45">
        <v>0.77571725560737592</v>
      </c>
      <c r="D20" s="45">
        <v>0.86452527943449697</v>
      </c>
      <c r="E20" s="45">
        <v>0.81417462031851151</v>
      </c>
      <c r="F20" s="45">
        <v>1.3330189205578244</v>
      </c>
      <c r="G20" s="45">
        <v>1.3695165847789046</v>
      </c>
      <c r="H20" s="45">
        <v>1.3761889862693921</v>
      </c>
      <c r="I20" s="45">
        <v>0.88131046632309396</v>
      </c>
      <c r="J20" s="45">
        <v>1.1267993839530288</v>
      </c>
      <c r="K20" s="46">
        <v>0.92947222955924769</v>
      </c>
      <c r="M20" s="18" t="str">
        <f t="shared" si="0"/>
        <v>MISSISSIPPI</v>
      </c>
      <c r="N20" s="17" t="b">
        <f t="shared" si="1"/>
        <v>1</v>
      </c>
      <c r="U20" s="18" t="str">
        <f t="shared" si="2"/>
        <v>MISSISSIPPI</v>
      </c>
      <c r="V20" s="18">
        <f t="shared" si="3"/>
        <v>0.77571725560737592</v>
      </c>
      <c r="W20" s="18">
        <f t="shared" si="4"/>
        <v>3.8457364711135589E-2</v>
      </c>
    </row>
    <row r="21" spans="1:23" x14ac:dyDescent="0.25">
      <c r="A21" s="12" t="s">
        <v>64</v>
      </c>
      <c r="B21" s="44">
        <v>1.2473594695611352</v>
      </c>
      <c r="C21" s="45">
        <v>0.77477808154882655</v>
      </c>
      <c r="D21" s="45">
        <v>1.0943930576781793</v>
      </c>
      <c r="E21" s="45">
        <v>1.1320581463495076</v>
      </c>
      <c r="F21" s="45">
        <v>1.3507134655635875</v>
      </c>
      <c r="G21" s="45">
        <v>1.5884042342471296</v>
      </c>
      <c r="H21" s="45">
        <v>1.2385650662836993</v>
      </c>
      <c r="I21" s="45">
        <v>1.1747581728450067</v>
      </c>
      <c r="J21" s="45">
        <v>0.97164207918340217</v>
      </c>
      <c r="K21" s="46">
        <v>1.1488196490134419</v>
      </c>
      <c r="M21" s="18" t="str">
        <f t="shared" si="0"/>
        <v>MISSISSIPPI</v>
      </c>
      <c r="N21" s="17" t="b">
        <f t="shared" si="1"/>
        <v>1</v>
      </c>
      <c r="U21" s="18" t="str">
        <f t="shared" si="2"/>
        <v>MISSISSIPPI</v>
      </c>
      <c r="V21" s="18">
        <f t="shared" si="3"/>
        <v>0.77477808154882655</v>
      </c>
      <c r="W21" s="18">
        <f t="shared" si="4"/>
        <v>0.19686399763457563</v>
      </c>
    </row>
    <row r="22" spans="1:23" x14ac:dyDescent="0.25">
      <c r="A22" s="12" t="s">
        <v>64</v>
      </c>
      <c r="B22" s="44">
        <v>1.1655259145711532</v>
      </c>
      <c r="C22" s="45">
        <v>0.72289123189266269</v>
      </c>
      <c r="D22" s="45">
        <v>1.0468512291943353</v>
      </c>
      <c r="E22" s="45">
        <v>1.1102134213222541</v>
      </c>
      <c r="F22" s="45">
        <v>1.2797580053937641</v>
      </c>
      <c r="G22" s="45">
        <v>1.527616648865072</v>
      </c>
      <c r="H22" s="45">
        <v>1.1704824787300758</v>
      </c>
      <c r="I22" s="45">
        <v>1.1599566576239888</v>
      </c>
      <c r="J22" s="45">
        <v>0.87324686698649456</v>
      </c>
      <c r="K22" s="46">
        <v>1.1262348710684915</v>
      </c>
      <c r="M22" s="18" t="str">
        <f t="shared" si="0"/>
        <v>MISSISSIPPI</v>
      </c>
      <c r="N22" s="17" t="b">
        <f t="shared" si="1"/>
        <v>1</v>
      </c>
      <c r="U22" s="18" t="str">
        <f t="shared" si="2"/>
        <v>MISSISSIPPI</v>
      </c>
      <c r="V22" s="18">
        <f t="shared" si="3"/>
        <v>0.72289123189266269</v>
      </c>
      <c r="W22" s="18">
        <f t="shared" si="4"/>
        <v>0.15035563509383187</v>
      </c>
    </row>
    <row r="23" spans="1:23" x14ac:dyDescent="0.25">
      <c r="A23" s="12" t="s">
        <v>64</v>
      </c>
      <c r="B23" s="44">
        <v>1.1999814947990854</v>
      </c>
      <c r="C23" s="45">
        <v>0.54450992538538678</v>
      </c>
      <c r="D23" s="45">
        <v>1.1285488123241803</v>
      </c>
      <c r="E23" s="45">
        <v>1.2643512737240739</v>
      </c>
      <c r="F23" s="45">
        <v>1.4375631695822393</v>
      </c>
      <c r="G23" s="45">
        <v>1.6970252320889188</v>
      </c>
      <c r="H23" s="45">
        <v>1.0686510734910248</v>
      </c>
      <c r="I23" s="45">
        <v>1.2504152937214206</v>
      </c>
      <c r="J23" s="45">
        <v>1.0017063405408277</v>
      </c>
      <c r="K23" s="46">
        <v>1.1940000947038603</v>
      </c>
      <c r="M23" s="18" t="str">
        <f t="shared" si="0"/>
        <v>MISSISSIPPI</v>
      </c>
      <c r="N23" s="17" t="b">
        <f t="shared" si="1"/>
        <v>1</v>
      </c>
      <c r="U23" s="18" t="str">
        <f t="shared" si="2"/>
        <v>MISSISSIPPI</v>
      </c>
      <c r="V23" s="18">
        <f t="shared" si="3"/>
        <v>0.54450992538538678</v>
      </c>
      <c r="W23" s="18">
        <f t="shared" si="4"/>
        <v>0.45719641515544096</v>
      </c>
    </row>
    <row r="24" spans="1:23" ht="15.75" thickBot="1" x14ac:dyDescent="0.3">
      <c r="A24" s="12" t="s">
        <v>64</v>
      </c>
      <c r="B24" s="44">
        <v>0.9843662349482859</v>
      </c>
      <c r="C24" s="45">
        <v>0.43707112888655036</v>
      </c>
      <c r="D24" s="45">
        <v>0.94924286387901813</v>
      </c>
      <c r="E24" s="45">
        <v>1.091616222309765</v>
      </c>
      <c r="F24" s="45">
        <v>1.2772237651255598</v>
      </c>
      <c r="G24" s="45">
        <v>1.4578567181293489</v>
      </c>
      <c r="H24" s="50">
        <v>0.9796785389532664</v>
      </c>
      <c r="I24" s="45">
        <v>1.0772810974088638</v>
      </c>
      <c r="J24" s="45">
        <v>0.81104189698339524</v>
      </c>
      <c r="K24" s="46">
        <v>1.0209847890460244</v>
      </c>
      <c r="M24" s="18" t="str">
        <f t="shared" si="0"/>
        <v>MISSISSIPPI</v>
      </c>
      <c r="N24" s="17" t="b">
        <f t="shared" si="1"/>
        <v>1</v>
      </c>
      <c r="U24" s="18" t="str">
        <f t="shared" si="2"/>
        <v>MISSISSIPPI</v>
      </c>
      <c r="V24" s="18">
        <f t="shared" si="3"/>
        <v>0.43707112888655036</v>
      </c>
      <c r="W24" s="18">
        <f t="shared" si="4"/>
        <v>0.37397076809684487</v>
      </c>
    </row>
    <row r="25" spans="1:23" ht="15.75" thickBot="1" x14ac:dyDescent="0.3">
      <c r="A25" s="13" t="s">
        <v>64</v>
      </c>
      <c r="B25" s="47">
        <v>1.0935036043827266</v>
      </c>
      <c r="C25" s="48">
        <v>0.58700741661171485</v>
      </c>
      <c r="D25" s="48">
        <v>0.99752747062150682</v>
      </c>
      <c r="E25" s="48">
        <v>1.0450652399364708</v>
      </c>
      <c r="F25" s="48">
        <v>1.313537601386559</v>
      </c>
      <c r="G25" s="48">
        <v>1.4863846272859367</v>
      </c>
      <c r="H25" s="48">
        <v>1.1746407135596819</v>
      </c>
      <c r="I25" s="48">
        <v>1.0351569784557761</v>
      </c>
      <c r="J25" s="48">
        <v>0.99896294926255724</v>
      </c>
      <c r="K25" s="49">
        <v>1.0224655144769286</v>
      </c>
      <c r="M25" s="19" t="str">
        <f t="shared" si="0"/>
        <v>MISSISSIPPI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MISSISSIPPI</v>
      </c>
      <c r="V25" s="19">
        <f t="shared" si="3"/>
        <v>0.58700741661171485</v>
      </c>
      <c r="W25" s="19">
        <f t="shared" si="4"/>
        <v>0.41052005400979197</v>
      </c>
    </row>
    <row r="26" spans="1:23" x14ac:dyDescent="0.25">
      <c r="A26" s="11" t="s">
        <v>65</v>
      </c>
      <c r="B26" s="41">
        <v>1.0153137758579405</v>
      </c>
      <c r="C26" s="42">
        <v>1.2541278405089329</v>
      </c>
      <c r="D26" s="42">
        <v>0.69668626620856977</v>
      </c>
      <c r="E26" s="42">
        <v>0.7304431029520535</v>
      </c>
      <c r="F26" s="42">
        <v>1.4661153714989015</v>
      </c>
      <c r="G26" s="42">
        <v>1.182469173375791</v>
      </c>
      <c r="H26" s="42">
        <v>1.9462682505432995</v>
      </c>
      <c r="I26" s="42">
        <v>0.98366614774479622</v>
      </c>
      <c r="J26" s="42">
        <v>1.7682215954774756</v>
      </c>
      <c r="K26" s="43">
        <v>0.63216072889768915</v>
      </c>
      <c r="M26" s="16" t="str">
        <f t="shared" si="0"/>
        <v>ANTONIA</v>
      </c>
      <c r="N26" s="20" t="b">
        <f t="shared" si="1"/>
        <v>0</v>
      </c>
      <c r="U26" s="16" t="str">
        <f t="shared" si="2"/>
        <v>ANTONIA</v>
      </c>
      <c r="V26" s="16">
        <f t="shared" si="3"/>
        <v>0.63216072889768915</v>
      </c>
      <c r="W26" s="16">
        <f t="shared" si="4"/>
        <v>6.4525537310880621E-2</v>
      </c>
    </row>
    <row r="27" spans="1:23" x14ac:dyDescent="0.25">
      <c r="A27" s="12" t="s">
        <v>65</v>
      </c>
      <c r="B27" s="44">
        <v>0.79077959287066157</v>
      </c>
      <c r="C27" s="45">
        <v>1.0078026716390633</v>
      </c>
      <c r="D27" s="45">
        <v>0.48410993262932833</v>
      </c>
      <c r="E27" s="45">
        <v>0.62591817770336855</v>
      </c>
      <c r="F27" s="45">
        <v>1.2518856447659883</v>
      </c>
      <c r="G27" s="45">
        <v>0.98671223910551598</v>
      </c>
      <c r="H27" s="45">
        <v>1.6834130669047966</v>
      </c>
      <c r="I27" s="45">
        <v>0.83457790525037767</v>
      </c>
      <c r="J27" s="45">
        <v>1.4817051618927222</v>
      </c>
      <c r="K27" s="46">
        <v>0.41684437195014312</v>
      </c>
      <c r="M27" s="18" t="str">
        <f t="shared" si="0"/>
        <v>ANTONIA</v>
      </c>
      <c r="N27" s="17" t="b">
        <f t="shared" si="1"/>
        <v>0</v>
      </c>
      <c r="U27" s="18" t="str">
        <f t="shared" si="2"/>
        <v>ANTONIA</v>
      </c>
      <c r="V27" s="18">
        <f t="shared" si="3"/>
        <v>0.41684437195014312</v>
      </c>
      <c r="W27" s="18">
        <f t="shared" si="4"/>
        <v>6.726556067918521E-2</v>
      </c>
    </row>
    <row r="28" spans="1:23" x14ac:dyDescent="0.25">
      <c r="A28" s="12" t="s">
        <v>65</v>
      </c>
      <c r="B28" s="44">
        <v>0.95850975631144919</v>
      </c>
      <c r="C28" s="45">
        <v>1.0317400922378588</v>
      </c>
      <c r="D28" s="45">
        <v>0.5088549414409449</v>
      </c>
      <c r="E28" s="45">
        <v>0.33582186375471679</v>
      </c>
      <c r="F28" s="45">
        <v>1.3186327585851929</v>
      </c>
      <c r="G28" s="45">
        <v>0.95179391154465753</v>
      </c>
      <c r="H28" s="45">
        <v>1.6568842558405608</v>
      </c>
      <c r="I28" s="45">
        <v>0.58937696649420723</v>
      </c>
      <c r="J28" s="45">
        <v>1.346667447853872</v>
      </c>
      <c r="K28" s="46">
        <v>0.58125354744814428</v>
      </c>
      <c r="M28" s="18" t="str">
        <f t="shared" si="0"/>
        <v>BLOOM</v>
      </c>
      <c r="N28" s="17" t="b">
        <f t="shared" si="1"/>
        <v>0</v>
      </c>
      <c r="U28" s="18" t="str">
        <f t="shared" si="2"/>
        <v>BLOOM</v>
      </c>
      <c r="V28" s="18">
        <f t="shared" si="3"/>
        <v>0.33582186375471679</v>
      </c>
      <c r="W28" s="18">
        <f t="shared" si="4"/>
        <v>0.17303307768622811</v>
      </c>
    </row>
    <row r="29" spans="1:23" x14ac:dyDescent="0.25">
      <c r="A29" s="12" t="s">
        <v>65</v>
      </c>
      <c r="B29" s="44">
        <v>0.97920199148797016</v>
      </c>
      <c r="C29" s="45">
        <v>0.89594516764352261</v>
      </c>
      <c r="D29" s="45">
        <v>0.63918136272161552</v>
      </c>
      <c r="E29" s="45">
        <v>0.56780896845074147</v>
      </c>
      <c r="F29" s="45">
        <v>1.2246075491064909</v>
      </c>
      <c r="G29" s="45">
        <v>1.0993491058803719</v>
      </c>
      <c r="H29" s="45">
        <v>1.4757193054865236</v>
      </c>
      <c r="I29" s="45">
        <v>0.70634054154983017</v>
      </c>
      <c r="J29" s="45">
        <v>1.1291286504701263</v>
      </c>
      <c r="K29" s="46">
        <v>0.73549386281366569</v>
      </c>
      <c r="M29" s="18" t="str">
        <f t="shared" si="0"/>
        <v>BLOOM</v>
      </c>
      <c r="N29" s="17" t="b">
        <f t="shared" si="1"/>
        <v>0</v>
      </c>
      <c r="U29" s="18" t="str">
        <f t="shared" si="2"/>
        <v>BLOOM</v>
      </c>
      <c r="V29" s="18">
        <f t="shared" si="3"/>
        <v>0.56780896845074147</v>
      </c>
      <c r="W29" s="18">
        <f t="shared" si="4"/>
        <v>7.1372394270874051E-2</v>
      </c>
    </row>
    <row r="30" spans="1:23" x14ac:dyDescent="0.25">
      <c r="A30" s="12" t="s">
        <v>65</v>
      </c>
      <c r="B30" s="44">
        <v>1.0621972531680834</v>
      </c>
      <c r="C30" s="45">
        <v>1.2642798446532251</v>
      </c>
      <c r="D30" s="45">
        <v>0.67022745656278904</v>
      </c>
      <c r="E30" s="45">
        <v>0.42900251095704556</v>
      </c>
      <c r="F30" s="45">
        <v>1.5249331339260381</v>
      </c>
      <c r="G30" s="45">
        <v>1.0252974293731367</v>
      </c>
      <c r="H30" s="45">
        <v>1.8633240146913925</v>
      </c>
      <c r="I30" s="45">
        <v>0.6837853109524995</v>
      </c>
      <c r="J30" s="45">
        <v>1.4380885167914506</v>
      </c>
      <c r="K30" s="46">
        <v>0.70606260288383882</v>
      </c>
      <c r="M30" s="18" t="str">
        <f t="shared" si="0"/>
        <v>BLOOM</v>
      </c>
      <c r="N30" s="17" t="b">
        <f t="shared" si="1"/>
        <v>0</v>
      </c>
      <c r="U30" s="18" t="str">
        <f t="shared" si="2"/>
        <v>BLOOM</v>
      </c>
      <c r="V30" s="18">
        <f t="shared" si="3"/>
        <v>0.42900251095704556</v>
      </c>
      <c r="W30" s="18">
        <f t="shared" si="4"/>
        <v>0.24122494560574348</v>
      </c>
    </row>
    <row r="31" spans="1:23" x14ac:dyDescent="0.25">
      <c r="A31" s="12" t="s">
        <v>65</v>
      </c>
      <c r="B31" s="44">
        <v>0.95146116967513938</v>
      </c>
      <c r="C31" s="45">
        <v>0.91573833955735295</v>
      </c>
      <c r="D31" s="45">
        <v>0.577755955347515</v>
      </c>
      <c r="E31" s="45">
        <v>0.48734439244445299</v>
      </c>
      <c r="F31" s="45">
        <v>1.314253583973588</v>
      </c>
      <c r="G31" s="45">
        <v>1.0533376519413871</v>
      </c>
      <c r="H31" s="45">
        <v>1.5377431528854308</v>
      </c>
      <c r="I31" s="45">
        <v>0.66159651469656755</v>
      </c>
      <c r="J31" s="45">
        <v>1.2048905228135309</v>
      </c>
      <c r="K31" s="46">
        <v>0.61890305004716095</v>
      </c>
      <c r="M31" s="18" t="str">
        <f t="shared" si="0"/>
        <v>BLOOM</v>
      </c>
      <c r="N31" s="17" t="b">
        <f t="shared" si="1"/>
        <v>0</v>
      </c>
      <c r="U31" s="18" t="str">
        <f t="shared" si="2"/>
        <v>BLOOM</v>
      </c>
      <c r="V31" s="18">
        <f t="shared" si="3"/>
        <v>0.48734439244445299</v>
      </c>
      <c r="W31" s="18">
        <f t="shared" si="4"/>
        <v>9.0411562903062015E-2</v>
      </c>
    </row>
    <row r="32" spans="1:23" x14ac:dyDescent="0.25">
      <c r="A32" s="12" t="s">
        <v>65</v>
      </c>
      <c r="B32" s="44">
        <v>0.96438224752006207</v>
      </c>
      <c r="C32" s="45">
        <v>1.1000612590441852</v>
      </c>
      <c r="D32" s="45">
        <v>0.45730283595090598</v>
      </c>
      <c r="E32" s="45">
        <v>0.34208530433973294</v>
      </c>
      <c r="F32" s="45">
        <v>1.3962831969959197</v>
      </c>
      <c r="G32" s="45">
        <v>0.96046583886279469</v>
      </c>
      <c r="H32" s="45">
        <v>1.7446626619504639</v>
      </c>
      <c r="I32" s="45">
        <v>0.59302753892717464</v>
      </c>
      <c r="J32" s="45">
        <v>1.4637726139120248</v>
      </c>
      <c r="K32" s="46">
        <v>0.51886750102624191</v>
      </c>
      <c r="M32" s="18" t="str">
        <f t="shared" si="0"/>
        <v>BLOOM</v>
      </c>
      <c r="N32" s="17" t="b">
        <f t="shared" si="1"/>
        <v>0</v>
      </c>
      <c r="U32" s="18" t="str">
        <f t="shared" si="2"/>
        <v>BLOOM</v>
      </c>
      <c r="V32" s="18">
        <f t="shared" si="3"/>
        <v>0.34208530433973294</v>
      </c>
      <c r="W32" s="18">
        <f t="shared" si="4"/>
        <v>0.11521753161117304</v>
      </c>
    </row>
    <row r="33" spans="1:23" x14ac:dyDescent="0.25">
      <c r="A33" s="12" t="s">
        <v>65</v>
      </c>
      <c r="B33" s="44">
        <v>0.93884757014549114</v>
      </c>
      <c r="C33" s="45">
        <v>1.0548376548397351</v>
      </c>
      <c r="D33" s="45">
        <v>0.54299746420766337</v>
      </c>
      <c r="E33" s="45">
        <v>0.39370839827027543</v>
      </c>
      <c r="F33" s="45">
        <v>1.3503877327595815</v>
      </c>
      <c r="G33" s="45">
        <v>1.0244344336196971</v>
      </c>
      <c r="H33" s="45">
        <v>1.6987825770056337</v>
      </c>
      <c r="I33" s="45">
        <v>0.69648479634811145</v>
      </c>
      <c r="J33" s="45">
        <v>1.3453083684180307</v>
      </c>
      <c r="K33" s="46">
        <v>0.57010099602652464</v>
      </c>
      <c r="M33" s="18" t="str">
        <f t="shared" si="0"/>
        <v>BLOOM</v>
      </c>
      <c r="N33" s="17" t="b">
        <f t="shared" si="1"/>
        <v>0</v>
      </c>
      <c r="U33" s="18" t="str">
        <f t="shared" si="2"/>
        <v>BLOOM</v>
      </c>
      <c r="V33" s="18">
        <f t="shared" si="3"/>
        <v>0.39370839827027543</v>
      </c>
      <c r="W33" s="18">
        <f t="shared" si="4"/>
        <v>0.14928906593738794</v>
      </c>
    </row>
    <row r="34" spans="1:23" ht="15.75" thickBot="1" x14ac:dyDescent="0.3">
      <c r="A34" s="12" t="s">
        <v>65</v>
      </c>
      <c r="B34" s="44">
        <v>0.96777837958894608</v>
      </c>
      <c r="C34" s="45">
        <v>1.1017164672557314</v>
      </c>
      <c r="D34" s="45">
        <v>0.6203383788031398</v>
      </c>
      <c r="E34" s="45">
        <v>0.4833279258835616</v>
      </c>
      <c r="F34" s="45">
        <v>1.3665086018332195</v>
      </c>
      <c r="G34" s="45">
        <v>1.0627564383846462</v>
      </c>
      <c r="H34" s="45">
        <v>1.6984692572114666</v>
      </c>
      <c r="I34" s="45">
        <v>0.73931032306910038</v>
      </c>
      <c r="J34" s="45">
        <v>1.2871859434521542</v>
      </c>
      <c r="K34" s="46">
        <v>0.68203401251114526</v>
      </c>
      <c r="M34" s="18" t="str">
        <f t="shared" si="0"/>
        <v>BLOOM</v>
      </c>
      <c r="N34" s="17" t="b">
        <f t="shared" si="1"/>
        <v>0</v>
      </c>
      <c r="U34" s="18" t="str">
        <f t="shared" si="2"/>
        <v>BLOOM</v>
      </c>
      <c r="V34" s="18">
        <f t="shared" si="3"/>
        <v>0.4833279258835616</v>
      </c>
      <c r="W34" s="18">
        <f t="shared" si="4"/>
        <v>0.1370104529195782</v>
      </c>
    </row>
    <row r="35" spans="1:23" ht="15.75" thickBot="1" x14ac:dyDescent="0.3">
      <c r="A35" s="13" t="s">
        <v>65</v>
      </c>
      <c r="B35" s="47">
        <v>0.98367610705481656</v>
      </c>
      <c r="C35" s="48">
        <v>1.1614373618509855</v>
      </c>
      <c r="D35" s="48">
        <v>0.60700895589289494</v>
      </c>
      <c r="E35" s="48">
        <v>0.40017025711444115</v>
      </c>
      <c r="F35" s="48">
        <v>1.3518072916905979</v>
      </c>
      <c r="G35" s="48">
        <v>1.0618053883992813</v>
      </c>
      <c r="H35" s="48">
        <v>1.8168546244834693</v>
      </c>
      <c r="I35" s="48">
        <v>0.73876550219259896</v>
      </c>
      <c r="J35" s="48">
        <v>1.5032879235893695</v>
      </c>
      <c r="K35" s="49">
        <v>0.63927109971795748</v>
      </c>
      <c r="M35" s="19" t="str">
        <f t="shared" si="0"/>
        <v>BLOOM</v>
      </c>
      <c r="N35" s="21" t="b">
        <f t="shared" si="1"/>
        <v>0</v>
      </c>
      <c r="O35" s="30">
        <f>COUNTIF($N26:$N35,TRUE)/(10 - COUNTIF($N26:$N35,"#N/A"))</f>
        <v>0</v>
      </c>
      <c r="U35" s="19" t="str">
        <f t="shared" si="2"/>
        <v>BLOOM</v>
      </c>
      <c r="V35" s="19">
        <f t="shared" si="3"/>
        <v>0.40017025711444115</v>
      </c>
      <c r="W35" s="19">
        <f t="shared" si="4"/>
        <v>0.20683869877845379</v>
      </c>
    </row>
    <row r="36" spans="1:23" x14ac:dyDescent="0.25">
      <c r="A36" s="11" t="s">
        <v>66</v>
      </c>
      <c r="B36" s="41">
        <v>0.92924104254566164</v>
      </c>
      <c r="C36" s="42">
        <v>1.1628781042908267</v>
      </c>
      <c r="D36" s="42">
        <v>0.59988800186439151</v>
      </c>
      <c r="E36" s="42">
        <v>0.61768265919787124</v>
      </c>
      <c r="F36" s="42">
        <v>1.3897103086586167</v>
      </c>
      <c r="G36" s="42">
        <v>1.0825345464763032</v>
      </c>
      <c r="H36" s="42">
        <v>1.8514057335511978</v>
      </c>
      <c r="I36" s="42">
        <v>0.85893310025072422</v>
      </c>
      <c r="J36" s="42">
        <v>1.6644730440922482</v>
      </c>
      <c r="K36" s="43">
        <v>0.48291499528117537</v>
      </c>
      <c r="M36" s="16" t="str">
        <f t="shared" si="0"/>
        <v>ANTONIA</v>
      </c>
      <c r="N36" s="20" t="b">
        <f t="shared" si="1"/>
        <v>0</v>
      </c>
      <c r="U36" s="16" t="str">
        <f t="shared" si="2"/>
        <v>ANTONIA</v>
      </c>
      <c r="V36" s="16">
        <f t="shared" si="3"/>
        <v>0.48291499528117537</v>
      </c>
      <c r="W36" s="16">
        <f t="shared" si="4"/>
        <v>0.11697300658321613</v>
      </c>
    </row>
    <row r="37" spans="1:23" x14ac:dyDescent="0.25">
      <c r="A37" s="12" t="s">
        <v>66</v>
      </c>
      <c r="B37" s="44">
        <v>0.87673764332607362</v>
      </c>
      <c r="C37" s="45">
        <v>0.99217509838642148</v>
      </c>
      <c r="D37" s="45">
        <v>0.68578978330665041</v>
      </c>
      <c r="E37" s="45">
        <v>0.75910925177855759</v>
      </c>
      <c r="F37" s="45">
        <v>1.1602226763308627</v>
      </c>
      <c r="G37" s="45">
        <v>1.0743576366622856</v>
      </c>
      <c r="H37" s="45">
        <v>1.6711793153315284</v>
      </c>
      <c r="I37" s="45">
        <v>0.90038234409857032</v>
      </c>
      <c r="J37" s="45">
        <v>1.5125440445294092</v>
      </c>
      <c r="K37" s="46">
        <v>0.48910988602443978</v>
      </c>
      <c r="M37" s="18" t="str">
        <f t="shared" si="0"/>
        <v>ANTONIA</v>
      </c>
      <c r="N37" s="17" t="b">
        <f t="shared" si="1"/>
        <v>0</v>
      </c>
      <c r="U37" s="18" t="str">
        <f t="shared" si="2"/>
        <v>ANTONIA</v>
      </c>
      <c r="V37" s="18">
        <f t="shared" si="3"/>
        <v>0.48910988602443978</v>
      </c>
      <c r="W37" s="18">
        <f t="shared" si="4"/>
        <v>0.19667989728221064</v>
      </c>
    </row>
    <row r="38" spans="1:23" x14ac:dyDescent="0.25">
      <c r="A38" s="12" t="s">
        <v>66</v>
      </c>
      <c r="B38" s="44">
        <v>0.98029199743314999</v>
      </c>
      <c r="C38" s="45">
        <v>1.1540592886581076</v>
      </c>
      <c r="D38" s="45">
        <v>0.55985465002434176</v>
      </c>
      <c r="E38" s="45">
        <v>0.38685118092186521</v>
      </c>
      <c r="F38" s="45">
        <v>1.3667799017232356</v>
      </c>
      <c r="G38" s="45">
        <v>0.99257701616073291</v>
      </c>
      <c r="H38" s="45">
        <v>1.851773882324468</v>
      </c>
      <c r="I38" s="45">
        <v>0.71133224662178429</v>
      </c>
      <c r="J38" s="45">
        <v>1.5947861440292352</v>
      </c>
      <c r="K38" s="46">
        <v>0.52079317371226486</v>
      </c>
      <c r="M38" s="18" t="str">
        <f t="shared" si="0"/>
        <v>BLOOM</v>
      </c>
      <c r="N38" s="17" t="b">
        <f t="shared" si="1"/>
        <v>1</v>
      </c>
      <c r="U38" s="18" t="str">
        <f t="shared" si="2"/>
        <v>BLOOM</v>
      </c>
      <c r="V38" s="18">
        <f t="shared" si="3"/>
        <v>0.38685118092186521</v>
      </c>
      <c r="W38" s="18">
        <f t="shared" si="4"/>
        <v>0.13394199279039964</v>
      </c>
    </row>
    <row r="39" spans="1:23" x14ac:dyDescent="0.25">
      <c r="A39" s="12" t="s">
        <v>66</v>
      </c>
      <c r="B39" s="44">
        <v>0.97602129412724448</v>
      </c>
      <c r="C39" s="45">
        <v>1.037934142236707</v>
      </c>
      <c r="D39" s="45">
        <v>0.61936303407549376</v>
      </c>
      <c r="E39" s="45">
        <v>0.43690803325203653</v>
      </c>
      <c r="F39" s="45">
        <v>1.3103321832328434</v>
      </c>
      <c r="G39" s="45">
        <v>0.99383971687897232</v>
      </c>
      <c r="H39" s="45">
        <v>1.612598426423389</v>
      </c>
      <c r="I39" s="45">
        <v>0.6196161244387568</v>
      </c>
      <c r="J39" s="45">
        <v>1.2439381472599982</v>
      </c>
      <c r="K39" s="46">
        <v>0.68624672455776559</v>
      </c>
      <c r="M39" s="18" t="str">
        <f t="shared" si="0"/>
        <v>BLOOM</v>
      </c>
      <c r="N39" s="17" t="b">
        <f t="shared" si="1"/>
        <v>1</v>
      </c>
      <c r="U39" s="18" t="str">
        <f t="shared" si="2"/>
        <v>BLOOM</v>
      </c>
      <c r="V39" s="18">
        <f t="shared" si="3"/>
        <v>0.43690803325203653</v>
      </c>
      <c r="W39" s="18">
        <f t="shared" si="4"/>
        <v>0.18245500082345723</v>
      </c>
    </row>
    <row r="40" spans="1:23" x14ac:dyDescent="0.25">
      <c r="A40" s="12" t="s">
        <v>66</v>
      </c>
      <c r="B40" s="44">
        <v>0.99784588277016317</v>
      </c>
      <c r="C40" s="45">
        <v>1.2425752093251046</v>
      </c>
      <c r="D40" s="45">
        <v>0.70753878552370675</v>
      </c>
      <c r="E40" s="45">
        <v>0.76824876932061503</v>
      </c>
      <c r="F40" s="45">
        <v>1.3952240334662236</v>
      </c>
      <c r="G40" s="45">
        <v>1.044660183981893</v>
      </c>
      <c r="H40" s="45">
        <v>1.8929539354267171</v>
      </c>
      <c r="I40" s="45">
        <v>0.95492484766304087</v>
      </c>
      <c r="J40" s="45">
        <v>1.6879003059794608</v>
      </c>
      <c r="K40" s="46">
        <v>0.50977662828599157</v>
      </c>
      <c r="M40" s="18" t="str">
        <f t="shared" si="0"/>
        <v>ANTONIA</v>
      </c>
      <c r="N40" s="17" t="b">
        <f t="shared" si="1"/>
        <v>0</v>
      </c>
      <c r="U40" s="18" t="str">
        <f t="shared" si="2"/>
        <v>ANTONIA</v>
      </c>
      <c r="V40" s="18">
        <f t="shared" si="3"/>
        <v>0.50977662828599157</v>
      </c>
      <c r="W40" s="18">
        <f t="shared" si="4"/>
        <v>0.19776215723771517</v>
      </c>
    </row>
    <row r="41" spans="1:23" x14ac:dyDescent="0.25">
      <c r="A41" s="12" t="s">
        <v>66</v>
      </c>
      <c r="B41" s="44">
        <v>1.074700780981301</v>
      </c>
      <c r="C41" s="45">
        <v>1.2467541060921146</v>
      </c>
      <c r="D41" s="45">
        <v>0.63652930500746707</v>
      </c>
      <c r="E41" s="45">
        <v>0.34413363414777814</v>
      </c>
      <c r="F41" s="45">
        <v>1.4439903212134206</v>
      </c>
      <c r="G41" s="45">
        <v>0.9809227640183249</v>
      </c>
      <c r="H41" s="45">
        <v>1.8570257831648727</v>
      </c>
      <c r="I41" s="45">
        <v>0.67038032702483696</v>
      </c>
      <c r="J41" s="45">
        <v>1.46573657186664</v>
      </c>
      <c r="K41" s="46">
        <v>0.6788008272609336</v>
      </c>
      <c r="M41" s="18" t="str">
        <f t="shared" si="0"/>
        <v>BLOOM</v>
      </c>
      <c r="N41" s="17" t="b">
        <f t="shared" si="1"/>
        <v>1</v>
      </c>
      <c r="U41" s="18" t="str">
        <f t="shared" si="2"/>
        <v>BLOOM</v>
      </c>
      <c r="V41" s="18">
        <f t="shared" si="3"/>
        <v>0.34413363414777814</v>
      </c>
      <c r="W41" s="18">
        <f t="shared" si="4"/>
        <v>0.29239567085968893</v>
      </c>
    </row>
    <row r="42" spans="1:23" x14ac:dyDescent="0.25">
      <c r="A42" s="12" t="s">
        <v>66</v>
      </c>
      <c r="B42" s="44">
        <v>0.98640345434001475</v>
      </c>
      <c r="C42" s="45">
        <v>1.0717619163881369</v>
      </c>
      <c r="D42" s="45">
        <v>0.61897644326392642</v>
      </c>
      <c r="E42" s="45">
        <v>0.43654881317513461</v>
      </c>
      <c r="F42" s="45">
        <v>1.3731321162351755</v>
      </c>
      <c r="G42" s="45">
        <v>0.99660824847095497</v>
      </c>
      <c r="H42" s="45">
        <v>1.6709480910735184</v>
      </c>
      <c r="I42" s="45">
        <v>0.60779044137121319</v>
      </c>
      <c r="J42" s="45">
        <v>1.288139668396965</v>
      </c>
      <c r="K42" s="46">
        <v>0.64687236246937585</v>
      </c>
      <c r="M42" s="18" t="str">
        <f t="shared" si="0"/>
        <v>BLOOM</v>
      </c>
      <c r="N42" s="17" t="b">
        <f t="shared" si="1"/>
        <v>1</v>
      </c>
      <c r="U42" s="18" t="str">
        <f t="shared" si="2"/>
        <v>BLOOM</v>
      </c>
      <c r="V42" s="18">
        <f t="shared" si="3"/>
        <v>0.43654881317513461</v>
      </c>
      <c r="W42" s="18">
        <f t="shared" si="4"/>
        <v>0.17124162819607858</v>
      </c>
    </row>
    <row r="43" spans="1:23" x14ac:dyDescent="0.25">
      <c r="A43" s="12" t="s">
        <v>66</v>
      </c>
      <c r="B43" s="44">
        <v>0.99453736345129073</v>
      </c>
      <c r="C43" s="45">
        <v>1.0449993137739844</v>
      </c>
      <c r="D43" s="45">
        <v>0.71885783547488391</v>
      </c>
      <c r="E43" s="45">
        <v>0.66838115000599696</v>
      </c>
      <c r="F43" s="45">
        <v>1.4791357791534305</v>
      </c>
      <c r="G43" s="45">
        <v>1.1410624731071535</v>
      </c>
      <c r="H43" s="45">
        <v>1.6023898871800519</v>
      </c>
      <c r="I43" s="45">
        <v>0.80137262755476601</v>
      </c>
      <c r="J43" s="45">
        <v>1.1382660488938521</v>
      </c>
      <c r="K43" s="46">
        <v>0.74930459424459639</v>
      </c>
      <c r="M43" s="18" t="str">
        <f t="shared" si="0"/>
        <v>BLOOM</v>
      </c>
      <c r="N43" s="17" t="b">
        <f t="shared" si="1"/>
        <v>1</v>
      </c>
      <c r="U43" s="18" t="str">
        <f t="shared" si="2"/>
        <v>BLOOM</v>
      </c>
      <c r="V43" s="18">
        <f t="shared" si="3"/>
        <v>0.66838115000599696</v>
      </c>
      <c r="W43" s="18">
        <f t="shared" si="4"/>
        <v>5.047668546888695E-2</v>
      </c>
    </row>
    <row r="44" spans="1:23" ht="15.75" thickBot="1" x14ac:dyDescent="0.3">
      <c r="A44" s="12" t="s">
        <v>66</v>
      </c>
      <c r="B44" s="44">
        <v>0.98579971798134181</v>
      </c>
      <c r="C44" s="45">
        <v>1.1717012834441489</v>
      </c>
      <c r="D44" s="45">
        <v>0.57728693139068532</v>
      </c>
      <c r="E44" s="45">
        <v>0.35421934713946956</v>
      </c>
      <c r="F44" s="45">
        <v>1.3812318517368016</v>
      </c>
      <c r="G44" s="45">
        <v>0.96125692080318548</v>
      </c>
      <c r="H44" s="45">
        <v>1.803073947338772</v>
      </c>
      <c r="I44" s="45">
        <v>0.64395507316344114</v>
      </c>
      <c r="J44" s="45">
        <v>1.4359643951507675</v>
      </c>
      <c r="K44" s="46">
        <v>0.59887797946217147</v>
      </c>
      <c r="M44" s="18" t="str">
        <f t="shared" si="0"/>
        <v>BLOOM</v>
      </c>
      <c r="N44" s="17" t="b">
        <f t="shared" si="1"/>
        <v>1</v>
      </c>
      <c r="U44" s="18" t="str">
        <f t="shared" si="2"/>
        <v>BLOOM</v>
      </c>
      <c r="V44" s="18">
        <f t="shared" si="3"/>
        <v>0.35421934713946956</v>
      </c>
      <c r="W44" s="18">
        <f t="shared" si="4"/>
        <v>0.22306758425121576</v>
      </c>
    </row>
    <row r="45" spans="1:23" ht="15.75" thickBot="1" x14ac:dyDescent="0.3">
      <c r="A45" s="13" t="s">
        <v>66</v>
      </c>
      <c r="B45" s="47">
        <v>1.0297959788583042</v>
      </c>
      <c r="C45" s="48">
        <v>1.2463828571580209</v>
      </c>
      <c r="D45" s="48">
        <v>0.52132706093610526</v>
      </c>
      <c r="E45" s="48">
        <v>0.41696492305550259</v>
      </c>
      <c r="F45" s="48">
        <v>1.4191223603480054</v>
      </c>
      <c r="G45" s="48">
        <v>1.0157009074620535</v>
      </c>
      <c r="H45" s="48">
        <v>1.9006415951549838</v>
      </c>
      <c r="I45" s="48">
        <v>0.7847450495735786</v>
      </c>
      <c r="J45" s="48">
        <v>1.6635072383617993</v>
      </c>
      <c r="K45" s="49">
        <v>0.59676668906127806</v>
      </c>
      <c r="M45" s="19" t="str">
        <f t="shared" si="0"/>
        <v>BLOOM</v>
      </c>
      <c r="N45" s="21" t="b">
        <f t="shared" si="1"/>
        <v>1</v>
      </c>
      <c r="O45" s="30">
        <f>COUNTIF($N36:$N45,TRUE)/(10 - COUNTIF($N36:$N45,"#N/A"))</f>
        <v>0.7</v>
      </c>
      <c r="U45" s="19" t="str">
        <f t="shared" si="2"/>
        <v>BLOOM</v>
      </c>
      <c r="V45" s="19">
        <f t="shared" si="3"/>
        <v>0.41696492305550259</v>
      </c>
      <c r="W45" s="19">
        <f t="shared" si="4"/>
        <v>0.10436213788060267</v>
      </c>
    </row>
    <row r="46" spans="1:23" x14ac:dyDescent="0.25">
      <c r="A46" s="11" t="b">
        <v>1</v>
      </c>
      <c r="B46" s="41">
        <v>0.72177179676169823</v>
      </c>
      <c r="C46" s="42">
        <v>0.92977947004251904</v>
      </c>
      <c r="D46" s="42">
        <v>0.92261870037672877</v>
      </c>
      <c r="E46" s="42">
        <v>0.98920945102453783</v>
      </c>
      <c r="F46" s="42">
        <v>0.65749416857715326</v>
      </c>
      <c r="G46" s="42">
        <v>0.8620810780215078</v>
      </c>
      <c r="H46" s="42">
        <v>1.3559495483128841</v>
      </c>
      <c r="I46" s="42">
        <v>0.91265822849862877</v>
      </c>
      <c r="J46" s="42">
        <v>1.2488655504611179</v>
      </c>
      <c r="K46" s="43">
        <v>0.70140075370300148</v>
      </c>
      <c r="M46" s="16" t="b">
        <f t="shared" si="0"/>
        <v>1</v>
      </c>
      <c r="N46" s="20" t="b">
        <f t="shared" si="1"/>
        <v>1</v>
      </c>
      <c r="U46" s="16" t="b">
        <f t="shared" si="2"/>
        <v>1</v>
      </c>
      <c r="V46" s="16">
        <f t="shared" si="3"/>
        <v>0.65749416857715326</v>
      </c>
      <c r="W46" s="16">
        <f t="shared" si="4"/>
        <v>4.3906585125848219E-2</v>
      </c>
    </row>
    <row r="47" spans="1:23" x14ac:dyDescent="0.25">
      <c r="A47" s="12" t="b">
        <v>1</v>
      </c>
      <c r="B47" s="44">
        <v>0.71728930843355576</v>
      </c>
      <c r="C47" s="45">
        <v>0.79653552043727249</v>
      </c>
      <c r="D47" s="45">
        <v>0.82379429994260245</v>
      </c>
      <c r="E47" s="45">
        <v>0.939492280329148</v>
      </c>
      <c r="F47" s="45">
        <v>0.81620089606375146</v>
      </c>
      <c r="G47" s="45">
        <v>0.84137523580677187</v>
      </c>
      <c r="H47" s="45">
        <v>1.2280583958049118</v>
      </c>
      <c r="I47" s="45">
        <v>0.83831964377576307</v>
      </c>
      <c r="J47" s="45">
        <v>1.1318963979862047</v>
      </c>
      <c r="K47" s="46">
        <v>0.7008546156769464</v>
      </c>
      <c r="M47" s="18" t="str">
        <f t="shared" si="0"/>
        <v>ANTONIA</v>
      </c>
      <c r="N47" s="17" t="b">
        <f t="shared" si="1"/>
        <v>0</v>
      </c>
      <c r="U47" s="18" t="str">
        <f t="shared" si="2"/>
        <v>ANTONIA</v>
      </c>
      <c r="V47" s="18">
        <f t="shared" si="3"/>
        <v>0.7008546156769464</v>
      </c>
      <c r="W47" s="18">
        <f t="shared" si="4"/>
        <v>1.6434692756609359E-2</v>
      </c>
    </row>
    <row r="48" spans="1:23" x14ac:dyDescent="0.25">
      <c r="A48" s="12" t="b">
        <v>1</v>
      </c>
      <c r="B48" s="44">
        <v>0.86550735815892188</v>
      </c>
      <c r="C48" s="45">
        <v>0.86906187147288627</v>
      </c>
      <c r="D48" s="45">
        <v>0.95954583294316576</v>
      </c>
      <c r="E48" s="45">
        <v>1.0587126683321568</v>
      </c>
      <c r="F48" s="45">
        <v>0.62999611702543601</v>
      </c>
      <c r="G48" s="45">
        <v>0.89704692283749765</v>
      </c>
      <c r="H48" s="45">
        <v>1.2500232999794028</v>
      </c>
      <c r="I48" s="45">
        <v>0.96210445478402284</v>
      </c>
      <c r="J48" s="45">
        <v>1.2123534700905192</v>
      </c>
      <c r="K48" s="46">
        <v>0.84565588542569625</v>
      </c>
      <c r="M48" s="18" t="b">
        <f t="shared" si="0"/>
        <v>1</v>
      </c>
      <c r="N48" s="17" t="b">
        <f t="shared" si="1"/>
        <v>1</v>
      </c>
      <c r="U48" s="18" t="b">
        <f t="shared" si="2"/>
        <v>1</v>
      </c>
      <c r="V48" s="18">
        <f t="shared" si="3"/>
        <v>0.62999611702543601</v>
      </c>
      <c r="W48" s="18">
        <f t="shared" si="4"/>
        <v>0.21565976840026024</v>
      </c>
    </row>
    <row r="49" spans="1:23" x14ac:dyDescent="0.25">
      <c r="A49" s="12" t="b">
        <v>1</v>
      </c>
      <c r="B49" s="44">
        <v>0.97339277500639043</v>
      </c>
      <c r="C49" s="45">
        <v>0.78518433222452888</v>
      </c>
      <c r="D49" s="45">
        <v>0.81748995848268735</v>
      </c>
      <c r="E49" s="45">
        <v>0.86004824849520811</v>
      </c>
      <c r="F49" s="45">
        <v>0.87287986467592005</v>
      </c>
      <c r="G49" s="45">
        <v>1.0173076402926977</v>
      </c>
      <c r="H49" s="45">
        <v>1.2557280485620661</v>
      </c>
      <c r="I49" s="45">
        <v>0.8627832574361366</v>
      </c>
      <c r="J49" s="45">
        <v>1.0969349181644623</v>
      </c>
      <c r="K49" s="46">
        <v>0.85261531525715073</v>
      </c>
      <c r="M49" s="18" t="str">
        <f t="shared" si="0"/>
        <v>MISSISSIPPI</v>
      </c>
      <c r="N49" s="17" t="b">
        <f t="shared" si="1"/>
        <v>0</v>
      </c>
      <c r="U49" s="18" t="str">
        <f t="shared" si="2"/>
        <v>MISSISSIPPI</v>
      </c>
      <c r="V49" s="18">
        <f t="shared" si="3"/>
        <v>0.78518433222452888</v>
      </c>
      <c r="W49" s="18">
        <f t="shared" si="4"/>
        <v>3.2305626258158471E-2</v>
      </c>
    </row>
    <row r="50" spans="1:23" x14ac:dyDescent="0.25">
      <c r="A50" s="12" t="b">
        <v>1</v>
      </c>
      <c r="B50" s="44">
        <v>0.79209124912974127</v>
      </c>
      <c r="C50" s="45">
        <v>0.79453021369254895</v>
      </c>
      <c r="D50" s="45">
        <v>0.68328538161267038</v>
      </c>
      <c r="E50" s="45">
        <v>0.72067089718896959</v>
      </c>
      <c r="F50" s="45">
        <v>0.99304083593713544</v>
      </c>
      <c r="G50" s="45">
        <v>0.83929814126072244</v>
      </c>
      <c r="H50" s="45">
        <v>1.3250429228254186</v>
      </c>
      <c r="I50" s="45">
        <v>0.66168630613298374</v>
      </c>
      <c r="J50" s="45">
        <v>1.1038676894577746</v>
      </c>
      <c r="K50" s="46">
        <v>0.57298648632431248</v>
      </c>
      <c r="M50" s="18" t="str">
        <f t="shared" si="0"/>
        <v>ANTONIA</v>
      </c>
      <c r="N50" s="17" t="b">
        <f t="shared" si="1"/>
        <v>0</v>
      </c>
      <c r="U50" s="18" t="str">
        <f t="shared" si="2"/>
        <v>ANTONIA</v>
      </c>
      <c r="V50" s="18">
        <f t="shared" si="3"/>
        <v>0.57298648632431248</v>
      </c>
      <c r="W50" s="18">
        <f t="shared" si="4"/>
        <v>8.8699819808671254E-2</v>
      </c>
    </row>
    <row r="51" spans="1:23" x14ac:dyDescent="0.25">
      <c r="A51" s="12" t="b">
        <v>1</v>
      </c>
      <c r="B51" s="44">
        <v>0.92256483747577323</v>
      </c>
      <c r="C51" s="45">
        <v>0.84916276740184515</v>
      </c>
      <c r="D51" s="45">
        <v>0.84707354484879271</v>
      </c>
      <c r="E51" s="45">
        <v>0.89392236666164748</v>
      </c>
      <c r="F51" s="45">
        <v>0.74589916881110507</v>
      </c>
      <c r="G51" s="45">
        <v>0.93141291410353033</v>
      </c>
      <c r="H51" s="45">
        <v>1.3060969155287876</v>
      </c>
      <c r="I51" s="45">
        <v>0.90024304594750693</v>
      </c>
      <c r="J51" s="45">
        <v>1.1718532845774374</v>
      </c>
      <c r="K51" s="46">
        <v>0.80776933210578938</v>
      </c>
      <c r="M51" s="18" t="b">
        <f t="shared" si="0"/>
        <v>1</v>
      </c>
      <c r="N51" s="17" t="b">
        <f t="shared" si="1"/>
        <v>1</v>
      </c>
      <c r="U51" s="18" t="b">
        <f t="shared" si="2"/>
        <v>1</v>
      </c>
      <c r="V51" s="18">
        <f t="shared" si="3"/>
        <v>0.74589916881110507</v>
      </c>
      <c r="W51" s="18">
        <f t="shared" si="4"/>
        <v>6.1870163294684311E-2</v>
      </c>
    </row>
    <row r="52" spans="1:23" x14ac:dyDescent="0.25">
      <c r="A52" s="12" t="b">
        <v>1</v>
      </c>
      <c r="B52" s="44">
        <v>0.85415831650802565</v>
      </c>
      <c r="C52" s="45">
        <v>0.77942221823554259</v>
      </c>
      <c r="D52" s="45">
        <v>0.91758801664626155</v>
      </c>
      <c r="E52" s="45">
        <v>0.97935552520283531</v>
      </c>
      <c r="F52" s="45">
        <v>0.9599502952509138</v>
      </c>
      <c r="G52" s="45">
        <v>0.93132501305483661</v>
      </c>
      <c r="H52" s="45">
        <v>1.1818966448979789</v>
      </c>
      <c r="I52" s="45">
        <v>0.84329399086727852</v>
      </c>
      <c r="J52" s="45">
        <v>1.0321923036628977</v>
      </c>
      <c r="K52" s="46">
        <v>0.79277677954173875</v>
      </c>
      <c r="M52" s="18" t="str">
        <f t="shared" si="0"/>
        <v>MISSISSIPPI</v>
      </c>
      <c r="N52" s="17" t="b">
        <f t="shared" si="1"/>
        <v>0</v>
      </c>
      <c r="U52" s="18" t="str">
        <f t="shared" si="2"/>
        <v>MISSISSIPPI</v>
      </c>
      <c r="V52" s="18">
        <f t="shared" si="3"/>
        <v>0.77942221823554259</v>
      </c>
      <c r="W52" s="18">
        <f t="shared" si="4"/>
        <v>1.3354561306196167E-2</v>
      </c>
    </row>
    <row r="53" spans="1:23" x14ac:dyDescent="0.25">
      <c r="A53" s="12" t="b">
        <v>1</v>
      </c>
      <c r="B53" s="44">
        <v>0.87189508679168604</v>
      </c>
      <c r="C53" s="45">
        <v>0.93058267840668496</v>
      </c>
      <c r="D53" s="45">
        <v>0.60766599933990362</v>
      </c>
      <c r="E53" s="45">
        <v>0.58909483653895289</v>
      </c>
      <c r="F53" s="45">
        <v>1.2742571054288419</v>
      </c>
      <c r="G53" s="45">
        <v>0.96378345565437029</v>
      </c>
      <c r="H53" s="45">
        <v>1.4661841064728685</v>
      </c>
      <c r="I53" s="45">
        <v>0.67949992084410726</v>
      </c>
      <c r="J53" s="45">
        <v>1.166227837935438</v>
      </c>
      <c r="K53" s="46">
        <v>0.71147531232191896</v>
      </c>
      <c r="M53" s="18" t="str">
        <f t="shared" si="0"/>
        <v>BLOOM</v>
      </c>
      <c r="N53" s="17" t="b">
        <f t="shared" si="1"/>
        <v>0</v>
      </c>
      <c r="U53" s="18" t="str">
        <f t="shared" si="2"/>
        <v>BLOOM</v>
      </c>
      <c r="V53" s="18">
        <f t="shared" si="3"/>
        <v>0.58909483653895289</v>
      </c>
      <c r="W53" s="18">
        <f t="shared" si="4"/>
        <v>1.8571162800950725E-2</v>
      </c>
    </row>
    <row r="54" spans="1:23" ht="15.75" thickBot="1" x14ac:dyDescent="0.3">
      <c r="A54" s="12" t="b">
        <v>1</v>
      </c>
      <c r="B54" s="44">
        <v>0.80428715407892049</v>
      </c>
      <c r="C54" s="45">
        <v>0.71128423372079341</v>
      </c>
      <c r="D54" s="45">
        <v>0.79638398272900135</v>
      </c>
      <c r="E54" s="45">
        <v>0.86571626350957687</v>
      </c>
      <c r="F54" s="45">
        <v>0.77671935423342975</v>
      </c>
      <c r="G54" s="45">
        <v>0.94835784356664832</v>
      </c>
      <c r="H54" s="45">
        <v>1.182498575945923</v>
      </c>
      <c r="I54" s="45">
        <v>0.82050401075865109</v>
      </c>
      <c r="J54" s="45">
        <v>0.98484979352298374</v>
      </c>
      <c r="K54" s="46">
        <v>0.73053787508846257</v>
      </c>
      <c r="M54" s="18" t="str">
        <f t="shared" si="0"/>
        <v>MISSISSIPPI</v>
      </c>
      <c r="N54" s="17" t="b">
        <f t="shared" si="1"/>
        <v>0</v>
      </c>
      <c r="U54" s="18" t="str">
        <f t="shared" si="2"/>
        <v>MISSISSIPPI</v>
      </c>
      <c r="V54" s="18">
        <f t="shared" si="3"/>
        <v>0.71128423372079341</v>
      </c>
      <c r="W54" s="18">
        <f t="shared" si="4"/>
        <v>1.9253641367669161E-2</v>
      </c>
    </row>
    <row r="55" spans="1:23" ht="15.75" thickBot="1" x14ac:dyDescent="0.3">
      <c r="A55" s="13" t="b">
        <v>1</v>
      </c>
      <c r="B55" s="47">
        <v>0.88160763481546633</v>
      </c>
      <c r="C55" s="48">
        <v>0.53276063075230873</v>
      </c>
      <c r="D55" s="48">
        <v>0.93558079013613493</v>
      </c>
      <c r="E55" s="48">
        <v>1.0343087605907051</v>
      </c>
      <c r="F55" s="48">
        <v>0.92589105332332111</v>
      </c>
      <c r="G55" s="48">
        <v>1.1826418817849504</v>
      </c>
      <c r="H55" s="48">
        <v>1.0263868415449204</v>
      </c>
      <c r="I55" s="48">
        <v>0.98550079285193803</v>
      </c>
      <c r="J55" s="48">
        <v>0.93682794662059932</v>
      </c>
      <c r="K55" s="49">
        <v>0.90107057720743822</v>
      </c>
      <c r="M55" s="19" t="str">
        <f t="shared" si="0"/>
        <v>MISSISSIPPI</v>
      </c>
      <c r="N55" s="21" t="b">
        <f t="shared" si="1"/>
        <v>0</v>
      </c>
      <c r="O55" s="30">
        <f>COUNTIF($N46:$N55,TRUE)/(10 - COUNTIF($N46:$N55,"#N/A"))</f>
        <v>0.3</v>
      </c>
      <c r="U55" s="19" t="str">
        <f t="shared" si="2"/>
        <v>MISSISSIPPI</v>
      </c>
      <c r="V55" s="19">
        <f t="shared" si="3"/>
        <v>0.53276063075230873</v>
      </c>
      <c r="W55" s="19">
        <f t="shared" si="4"/>
        <v>0.34884700406315761</v>
      </c>
    </row>
    <row r="56" spans="1:23" x14ac:dyDescent="0.25">
      <c r="A56" s="11" t="s">
        <v>67</v>
      </c>
      <c r="B56" s="41">
        <v>0.69333799013461028</v>
      </c>
      <c r="C56" s="42">
        <v>1.2148728036512324</v>
      </c>
      <c r="D56" s="42">
        <v>0.83208473084620171</v>
      </c>
      <c r="E56" s="42">
        <v>0.83079816773580895</v>
      </c>
      <c r="F56" s="42">
        <v>1.0253068058746955</v>
      </c>
      <c r="G56" s="42">
        <v>0.44330974659095224</v>
      </c>
      <c r="H56" s="42">
        <v>1.6674356792499088</v>
      </c>
      <c r="I56" s="42">
        <v>0.70670469252874346</v>
      </c>
      <c r="J56" s="42">
        <v>1.4293697385969486</v>
      </c>
      <c r="K56" s="43">
        <v>0.55205638360125653</v>
      </c>
      <c r="M56" s="16" t="str">
        <f t="shared" si="0"/>
        <v>TRUMPET</v>
      </c>
      <c r="N56" s="20" t="b">
        <f t="shared" si="1"/>
        <v>1</v>
      </c>
      <c r="U56" s="16" t="str">
        <f t="shared" si="2"/>
        <v>TRUMPET</v>
      </c>
      <c r="V56" s="16">
        <f t="shared" si="3"/>
        <v>0.44330974659095224</v>
      </c>
      <c r="W56" s="16">
        <f t="shared" si="4"/>
        <v>0.10874663701030429</v>
      </c>
    </row>
    <row r="57" spans="1:23" x14ac:dyDescent="0.25">
      <c r="A57" s="12" t="s">
        <v>67</v>
      </c>
      <c r="B57" s="44">
        <v>0.86892991021800792</v>
      </c>
      <c r="C57" s="45">
        <v>1.3551467625393296</v>
      </c>
      <c r="D57" s="45">
        <v>0.81833744358449245</v>
      </c>
      <c r="E57" s="45">
        <v>0.79610997496154456</v>
      </c>
      <c r="F57" s="45">
        <v>1.2413373228753803</v>
      </c>
      <c r="G57" s="45">
        <v>0.51545106023901044</v>
      </c>
      <c r="H57" s="45">
        <v>1.8150536861161453</v>
      </c>
      <c r="I57" s="45">
        <v>0.72574540408179045</v>
      </c>
      <c r="J57" s="45">
        <v>1.5346859791350638</v>
      </c>
      <c r="K57" s="46">
        <v>0.63191637944035806</v>
      </c>
      <c r="M57" s="18" t="str">
        <f t="shared" si="0"/>
        <v>TRUMPET</v>
      </c>
      <c r="N57" s="17" t="b">
        <f t="shared" si="1"/>
        <v>1</v>
      </c>
      <c r="U57" s="18" t="str">
        <f t="shared" si="2"/>
        <v>TRUMPET</v>
      </c>
      <c r="V57" s="18">
        <f t="shared" si="3"/>
        <v>0.51545106023901044</v>
      </c>
      <c r="W57" s="18">
        <f t="shared" si="4"/>
        <v>0.11646531920134762</v>
      </c>
    </row>
    <row r="58" spans="1:23" x14ac:dyDescent="0.25">
      <c r="A58" s="12" t="s">
        <v>67</v>
      </c>
      <c r="B58" s="44">
        <v>0.75054024741696013</v>
      </c>
      <c r="C58" s="45">
        <v>0.99543514592813831</v>
      </c>
      <c r="D58" s="45">
        <v>0.63118122892160144</v>
      </c>
      <c r="E58" s="45">
        <v>0.54183733894908892</v>
      </c>
      <c r="F58" s="45">
        <v>1.1151766256116724</v>
      </c>
      <c r="G58" s="45">
        <v>0.70096350108559746</v>
      </c>
      <c r="H58" s="45">
        <v>1.5972606330215289</v>
      </c>
      <c r="I58" s="45">
        <v>0.40483030638952844</v>
      </c>
      <c r="J58" s="45">
        <v>1.3658569693287312</v>
      </c>
      <c r="K58" s="46">
        <v>0.37117481490036774</v>
      </c>
      <c r="M58" s="18" t="str">
        <f t="shared" si="0"/>
        <v>ANTONIA</v>
      </c>
      <c r="N58" s="17" t="b">
        <f t="shared" si="1"/>
        <v>0</v>
      </c>
      <c r="U58" s="18" t="str">
        <f t="shared" si="2"/>
        <v>ANTONIA</v>
      </c>
      <c r="V58" s="18">
        <f t="shared" si="3"/>
        <v>0.37117481490036774</v>
      </c>
      <c r="W58" s="18">
        <f t="shared" si="4"/>
        <v>3.3655491489160694E-2</v>
      </c>
    </row>
    <row r="59" spans="1:23" x14ac:dyDescent="0.25">
      <c r="A59" s="12" t="s">
        <v>67</v>
      </c>
      <c r="B59" s="44">
        <v>0.86769664263833268</v>
      </c>
      <c r="C59" s="45">
        <v>0.84666725654364183</v>
      </c>
      <c r="D59" s="45">
        <v>0.73876707407764819</v>
      </c>
      <c r="E59" s="45">
        <v>0.69119483780079027</v>
      </c>
      <c r="F59" s="45">
        <v>1.1377831249520554</v>
      </c>
      <c r="G59" s="45">
        <v>0.96999296716781269</v>
      </c>
      <c r="H59" s="45">
        <v>1.4289616521210839</v>
      </c>
      <c r="I59" s="45">
        <v>0.56819449176476233</v>
      </c>
      <c r="J59" s="45">
        <v>1.1591294516247113</v>
      </c>
      <c r="K59" s="46">
        <v>0.64848519063694332</v>
      </c>
      <c r="M59" s="18" t="str">
        <f t="shared" si="0"/>
        <v>SCOTT</v>
      </c>
      <c r="N59" s="17" t="b">
        <f t="shared" si="1"/>
        <v>0</v>
      </c>
      <c r="U59" s="18" t="str">
        <f t="shared" si="2"/>
        <v>SCOTT</v>
      </c>
      <c r="V59" s="18">
        <f t="shared" si="3"/>
        <v>0.56819449176476233</v>
      </c>
      <c r="W59" s="18">
        <f t="shared" si="4"/>
        <v>8.0290698872180988E-2</v>
      </c>
    </row>
    <row r="60" spans="1:23" x14ac:dyDescent="0.25">
      <c r="A60" s="12" t="s">
        <v>67</v>
      </c>
      <c r="B60" s="44">
        <v>0.85094515191196685</v>
      </c>
      <c r="C60" s="45">
        <v>1.327665587765944</v>
      </c>
      <c r="D60" s="45">
        <v>0.76336233828462385</v>
      </c>
      <c r="E60" s="45">
        <v>0.5956794433561885</v>
      </c>
      <c r="F60" s="45">
        <v>1.324857236731309</v>
      </c>
      <c r="G60" s="45">
        <v>0.49982884562416147</v>
      </c>
      <c r="H60" s="45">
        <v>1.8548848052152169</v>
      </c>
      <c r="I60" s="45">
        <v>0.53965971556018322</v>
      </c>
      <c r="J60" s="45">
        <v>1.5767677280416581</v>
      </c>
      <c r="K60" s="46">
        <v>0.60720753038363462</v>
      </c>
      <c r="M60" s="18" t="str">
        <f t="shared" si="0"/>
        <v>TRUMPET</v>
      </c>
      <c r="N60" s="17" t="b">
        <f t="shared" si="1"/>
        <v>1</v>
      </c>
      <c r="U60" s="18" t="str">
        <f t="shared" si="2"/>
        <v>TRUMPET</v>
      </c>
      <c r="V60" s="18">
        <f t="shared" si="3"/>
        <v>0.49982884562416147</v>
      </c>
      <c r="W60" s="18">
        <f t="shared" si="4"/>
        <v>3.9830869936021751E-2</v>
      </c>
    </row>
    <row r="61" spans="1:23" x14ac:dyDescent="0.25">
      <c r="A61" s="12" t="s">
        <v>67</v>
      </c>
      <c r="B61" s="44">
        <v>0.84342997109066886</v>
      </c>
      <c r="C61" s="45">
        <v>1.0939278191620811</v>
      </c>
      <c r="D61" s="45">
        <v>0.58695737545726079</v>
      </c>
      <c r="E61" s="45">
        <v>0.49881840277315065</v>
      </c>
      <c r="F61" s="45">
        <v>1.2841342943878626</v>
      </c>
      <c r="G61" s="45">
        <v>0.7826420587858075</v>
      </c>
      <c r="H61" s="45">
        <v>1.7375387709812571</v>
      </c>
      <c r="I61" s="45">
        <v>0.51661347955424364</v>
      </c>
      <c r="J61" s="45">
        <v>1.5013727693853203</v>
      </c>
      <c r="K61" s="46">
        <v>0.35691779159641834</v>
      </c>
      <c r="M61" s="18" t="str">
        <f t="shared" si="0"/>
        <v>ANTONIA</v>
      </c>
      <c r="N61" s="17" t="b">
        <f t="shared" si="1"/>
        <v>0</v>
      </c>
      <c r="U61" s="18" t="str">
        <f t="shared" si="2"/>
        <v>ANTONIA</v>
      </c>
      <c r="V61" s="18">
        <f t="shared" si="3"/>
        <v>0.35691779159641834</v>
      </c>
      <c r="W61" s="18">
        <f t="shared" si="4"/>
        <v>0.14190061117673231</v>
      </c>
    </row>
    <row r="62" spans="1:23" x14ac:dyDescent="0.25">
      <c r="A62" s="12" t="s">
        <v>67</v>
      </c>
      <c r="B62" s="44">
        <v>0.73055739135705677</v>
      </c>
      <c r="C62" s="45">
        <v>1.0536251946468091</v>
      </c>
      <c r="D62" s="45">
        <v>0.56558510247875859</v>
      </c>
      <c r="E62" s="45">
        <v>0.47812063836770552</v>
      </c>
      <c r="F62" s="45">
        <v>1.1504633837971701</v>
      </c>
      <c r="G62" s="45">
        <v>0.56262735732207725</v>
      </c>
      <c r="H62" s="45">
        <v>1.6184151158069682</v>
      </c>
      <c r="I62" s="45">
        <v>0.42588009300921048</v>
      </c>
      <c r="J62" s="45">
        <v>1.3460756711392949</v>
      </c>
      <c r="K62" s="46">
        <v>0.41119957637789251</v>
      </c>
      <c r="M62" s="18" t="str">
        <f t="shared" si="0"/>
        <v>ANTONIA</v>
      </c>
      <c r="N62" s="17" t="b">
        <f t="shared" si="1"/>
        <v>0</v>
      </c>
      <c r="U62" s="18" t="str">
        <f t="shared" si="2"/>
        <v>ANTONIA</v>
      </c>
      <c r="V62" s="18">
        <f t="shared" si="3"/>
        <v>0.41119957637789251</v>
      </c>
      <c r="W62" s="18">
        <f t="shared" si="4"/>
        <v>1.4680516631317975E-2</v>
      </c>
    </row>
    <row r="63" spans="1:23" x14ac:dyDescent="0.25">
      <c r="A63" s="12" t="s">
        <v>67</v>
      </c>
      <c r="B63" s="44">
        <v>1.0631932636741837</v>
      </c>
      <c r="C63" s="45">
        <v>1.5500665321484925</v>
      </c>
      <c r="D63" s="45">
        <v>1.1775414314540105</v>
      </c>
      <c r="E63" s="45">
        <v>1.128767038308875</v>
      </c>
      <c r="F63" s="45">
        <v>1.2036148083317395</v>
      </c>
      <c r="G63" s="45">
        <v>0.67134876137702826</v>
      </c>
      <c r="H63" s="45">
        <v>1.9238511370814777</v>
      </c>
      <c r="I63" s="45">
        <v>0.95177806291682454</v>
      </c>
      <c r="J63" s="45">
        <v>1.7033498951243589</v>
      </c>
      <c r="K63" s="46">
        <v>0.88560971799406529</v>
      </c>
      <c r="M63" s="18" t="str">
        <f t="shared" si="0"/>
        <v>TRUMPET</v>
      </c>
      <c r="N63" s="17" t="b">
        <f t="shared" si="1"/>
        <v>1</v>
      </c>
      <c r="U63" s="18" t="str">
        <f t="shared" si="2"/>
        <v>TRUMPET</v>
      </c>
      <c r="V63" s="18">
        <f t="shared" si="3"/>
        <v>0.67134876137702826</v>
      </c>
      <c r="W63" s="18">
        <f t="shared" si="4"/>
        <v>0.21426095661703703</v>
      </c>
    </row>
    <row r="64" spans="1:23" ht="15.75" thickBot="1" x14ac:dyDescent="0.3">
      <c r="A64" s="12" t="s">
        <v>67</v>
      </c>
      <c r="B64" s="44">
        <v>0.86254633788837776</v>
      </c>
      <c r="C64" s="45">
        <v>1.03766728718931</v>
      </c>
      <c r="D64" s="45">
        <v>0.70109048457655743</v>
      </c>
      <c r="E64" s="45">
        <v>0.62921461859665262</v>
      </c>
      <c r="F64" s="45">
        <v>1.1924119942029061</v>
      </c>
      <c r="G64" s="45">
        <v>0.84163283662782118</v>
      </c>
      <c r="H64" s="45">
        <v>1.5575957367019544</v>
      </c>
      <c r="I64" s="45">
        <v>0.57890239772075469</v>
      </c>
      <c r="J64" s="45">
        <v>1.1869776589309662</v>
      </c>
      <c r="K64" s="46">
        <v>0.62226609626813567</v>
      </c>
      <c r="M64" s="18" t="str">
        <f t="shared" si="0"/>
        <v>SCOTT</v>
      </c>
      <c r="N64" s="17" t="b">
        <f t="shared" si="1"/>
        <v>0</v>
      </c>
      <c r="U64" s="18" t="str">
        <f t="shared" si="2"/>
        <v>SCOTT</v>
      </c>
      <c r="V64" s="18">
        <f t="shared" si="3"/>
        <v>0.57890239772075469</v>
      </c>
      <c r="W64" s="18">
        <f t="shared" si="4"/>
        <v>4.336369854738098E-2</v>
      </c>
    </row>
    <row r="65" spans="1:23" ht="15.75" thickBot="1" x14ac:dyDescent="0.3">
      <c r="A65" s="13" t="s">
        <v>67</v>
      </c>
      <c r="B65" s="47">
        <v>0.75182556448251003</v>
      </c>
      <c r="C65" s="48">
        <v>1.2640039829650369</v>
      </c>
      <c r="D65" s="48">
        <v>0.8029844891151956</v>
      </c>
      <c r="E65" s="48">
        <v>0.73984902973994748</v>
      </c>
      <c r="F65" s="48">
        <v>1.0905163612890367</v>
      </c>
      <c r="G65" s="48">
        <v>0.44756300308167235</v>
      </c>
      <c r="H65" s="48">
        <v>1.7342985356504579</v>
      </c>
      <c r="I65" s="48">
        <v>0.68295766361806642</v>
      </c>
      <c r="J65" s="48">
        <v>1.4297199252947346</v>
      </c>
      <c r="K65" s="49">
        <v>0.61299093257751525</v>
      </c>
      <c r="M65" s="19" t="str">
        <f t="shared" si="0"/>
        <v>TRUMPET</v>
      </c>
      <c r="N65" s="21" t="b">
        <f t="shared" si="1"/>
        <v>1</v>
      </c>
      <c r="O65" s="30">
        <f>COUNTIF($N56:$N65,TRUE)/(10 - COUNTIF($N56:$N65,"#N/A"))</f>
        <v>0.5</v>
      </c>
      <c r="U65" s="19" t="str">
        <f t="shared" si="2"/>
        <v>TRUMPET</v>
      </c>
      <c r="V65" s="19">
        <f t="shared" si="3"/>
        <v>0.44756300308167235</v>
      </c>
      <c r="W65" s="19">
        <f t="shared" si="4"/>
        <v>0.1654279294958429</v>
      </c>
    </row>
    <row r="66" spans="1:23" x14ac:dyDescent="0.25">
      <c r="A66" s="11" t="s">
        <v>68</v>
      </c>
      <c r="B66" s="41">
        <v>1.3208573251412368</v>
      </c>
      <c r="C66" s="42">
        <v>0.89309586686804687</v>
      </c>
      <c r="D66" s="42">
        <v>1.4818606942763235</v>
      </c>
      <c r="E66" s="42">
        <v>1.6641132418899764</v>
      </c>
      <c r="F66" s="42">
        <v>1.3908463966918077</v>
      </c>
      <c r="G66" s="42">
        <v>1.7954408635918482</v>
      </c>
      <c r="H66" s="42">
        <v>0.70610146049187461</v>
      </c>
      <c r="I66" s="42">
        <v>1.5970642364757068</v>
      </c>
      <c r="J66" s="42">
        <v>0.48161911358660076</v>
      </c>
      <c r="K66" s="43">
        <v>1.5100937542086768</v>
      </c>
      <c r="M66" s="16" t="str">
        <f t="shared" si="0"/>
        <v>DAVE</v>
      </c>
      <c r="N66" s="20" t="b">
        <f t="shared" si="1"/>
        <v>0</v>
      </c>
      <c r="U66" s="16" t="str">
        <f t="shared" si="2"/>
        <v>DAVE</v>
      </c>
      <c r="V66" s="16">
        <f t="shared" si="3"/>
        <v>0.48161911358660076</v>
      </c>
      <c r="W66" s="16">
        <f t="shared" si="4"/>
        <v>0.22448234690527386</v>
      </c>
    </row>
    <row r="67" spans="1:23" x14ac:dyDescent="0.25">
      <c r="A67" s="12" t="s">
        <v>68</v>
      </c>
      <c r="B67" s="44">
        <v>1.1388733678543237</v>
      </c>
      <c r="C67" s="45">
        <v>0.58110692230867478</v>
      </c>
      <c r="D67" s="45">
        <v>1.2777735609743481</v>
      </c>
      <c r="E67" s="45">
        <v>1.4910139659347033</v>
      </c>
      <c r="F67" s="45">
        <v>1.0084211332380082</v>
      </c>
      <c r="G67" s="45">
        <v>1.5782083286978792</v>
      </c>
      <c r="H67" s="45">
        <v>0.54850246163096394</v>
      </c>
      <c r="I67" s="45">
        <v>1.4167393360902287</v>
      </c>
      <c r="J67" s="45">
        <v>0.78452553666506875</v>
      </c>
      <c r="K67" s="46">
        <v>1.3163136814373779</v>
      </c>
      <c r="M67" s="18" t="str">
        <f t="shared" si="0"/>
        <v>JASON</v>
      </c>
      <c r="N67" s="17" t="b">
        <f t="shared" si="1"/>
        <v>1</v>
      </c>
      <c r="U67" s="18" t="str">
        <f t="shared" si="2"/>
        <v>JASON</v>
      </c>
      <c r="V67" s="18">
        <f t="shared" si="3"/>
        <v>0.54850246163096394</v>
      </c>
      <c r="W67" s="18">
        <f t="shared" si="4"/>
        <v>3.2604460677710834E-2</v>
      </c>
    </row>
    <row r="68" spans="1:23" x14ac:dyDescent="0.25">
      <c r="A68" s="12" t="s">
        <v>68</v>
      </c>
      <c r="B68" s="44">
        <v>0.98027395052631783</v>
      </c>
      <c r="C68" s="45">
        <v>0.48752153937654968</v>
      </c>
      <c r="D68" s="45">
        <v>1.0831390756894657</v>
      </c>
      <c r="E68" s="45">
        <v>1.2664339338332136</v>
      </c>
      <c r="F68" s="45">
        <v>0.938841720602137</v>
      </c>
      <c r="G68" s="45">
        <v>1.416044762566665</v>
      </c>
      <c r="H68" s="45">
        <v>0.77572126233954231</v>
      </c>
      <c r="I68" s="45">
        <v>1.2042344557409683</v>
      </c>
      <c r="J68" s="45">
        <v>0.88106319145298329</v>
      </c>
      <c r="K68" s="46">
        <v>1.1482423532656685</v>
      </c>
      <c r="M68" s="18" t="str">
        <f t="shared" si="0"/>
        <v>MISSISSIPPI</v>
      </c>
      <c r="N68" s="17" t="b">
        <f t="shared" si="1"/>
        <v>0</v>
      </c>
      <c r="U68" s="18" t="str">
        <f t="shared" si="2"/>
        <v>MISSISSIPPI</v>
      </c>
      <c r="V68" s="18">
        <f t="shared" si="3"/>
        <v>0.48752153937654968</v>
      </c>
      <c r="W68" s="18">
        <f t="shared" si="4"/>
        <v>0.28819972296299262</v>
      </c>
    </row>
    <row r="69" spans="1:23" x14ac:dyDescent="0.25">
      <c r="A69" s="12" t="s">
        <v>68</v>
      </c>
      <c r="B69" s="44">
        <v>1.2557529098064109</v>
      </c>
      <c r="C69" s="45">
        <v>0.69111449118803336</v>
      </c>
      <c r="D69" s="45">
        <v>1.3773012794437647</v>
      </c>
      <c r="E69" s="45">
        <v>1.5907381098712057</v>
      </c>
      <c r="F69" s="45">
        <v>1.0424824342745629</v>
      </c>
      <c r="G69" s="45">
        <v>1.6897041422823678</v>
      </c>
      <c r="H69" s="45">
        <v>0.57948450285183273</v>
      </c>
      <c r="I69" s="45">
        <v>1.5351092581815895</v>
      </c>
      <c r="J69" s="45">
        <v>0.81546924677758759</v>
      </c>
      <c r="K69" s="46">
        <v>1.4235687414762896</v>
      </c>
      <c r="M69" s="18" t="str">
        <f t="shared" si="0"/>
        <v>JASON</v>
      </c>
      <c r="N69" s="17" t="b">
        <f t="shared" si="1"/>
        <v>1</v>
      </c>
      <c r="U69" s="18" t="str">
        <f t="shared" si="2"/>
        <v>JASON</v>
      </c>
      <c r="V69" s="18">
        <f t="shared" si="3"/>
        <v>0.57948450285183273</v>
      </c>
      <c r="W69" s="18">
        <f t="shared" si="4"/>
        <v>0.11162998833620064</v>
      </c>
    </row>
    <row r="70" spans="1:23" x14ac:dyDescent="0.25">
      <c r="A70" s="12" t="s">
        <v>68</v>
      </c>
      <c r="B70" s="44">
        <v>1.5677027028075099</v>
      </c>
      <c r="C70" s="45">
        <v>1.0237695217810525</v>
      </c>
      <c r="D70" s="45">
        <v>1.7372465677127209</v>
      </c>
      <c r="E70" s="45">
        <v>1.9407901175431328</v>
      </c>
      <c r="F70" s="45">
        <v>1.3014172548357199</v>
      </c>
      <c r="G70" s="45">
        <v>2.0005878050934611</v>
      </c>
      <c r="H70" s="45">
        <v>0.61262376483769587</v>
      </c>
      <c r="I70" s="45">
        <v>1.8696920042672578</v>
      </c>
      <c r="J70" s="45">
        <v>0.89929491037791354</v>
      </c>
      <c r="K70" s="46">
        <v>1.7835943249921224</v>
      </c>
      <c r="M70" s="18" t="str">
        <f t="shared" ref="M70:M105" si="5">INDEX($B$5:$K$5,MATCH(MIN($B70:$K70),$B70:$K70,0))</f>
        <v>JASON</v>
      </c>
      <c r="N70" s="17" t="b">
        <f t="shared" ref="N70:N105" si="6">$M70 = $A70</f>
        <v>1</v>
      </c>
      <c r="U70" s="18" t="str">
        <f t="shared" ref="U70:U105" si="7">INDEX($B$5:$K$5,MATCH(MIN($B70:$K70),$B70:$K70,0))</f>
        <v>JASON</v>
      </c>
      <c r="V70" s="18">
        <f t="shared" si="3"/>
        <v>0.61262376483769587</v>
      </c>
      <c r="W70" s="18">
        <f t="shared" si="4"/>
        <v>0.28667114554021766</v>
      </c>
    </row>
    <row r="71" spans="1:23" x14ac:dyDescent="0.25">
      <c r="A71" s="12" t="s">
        <v>68</v>
      </c>
      <c r="B71" s="44">
        <v>1.3330035736725427</v>
      </c>
      <c r="C71" s="45">
        <v>0.806390926995464</v>
      </c>
      <c r="D71" s="45">
        <v>1.4685071656865401</v>
      </c>
      <c r="E71" s="45">
        <v>1.6704097384541992</v>
      </c>
      <c r="F71" s="45">
        <v>1.1232950946982019</v>
      </c>
      <c r="G71" s="45">
        <v>1.7659176287720038</v>
      </c>
      <c r="H71" s="45">
        <v>0.65048876646420839</v>
      </c>
      <c r="I71" s="45">
        <v>1.6354228995204467</v>
      </c>
      <c r="J71" s="45">
        <v>0.88126043456662584</v>
      </c>
      <c r="K71" s="46">
        <v>1.5411009494503187</v>
      </c>
      <c r="M71" s="18" t="str">
        <f t="shared" si="5"/>
        <v>JASON</v>
      </c>
      <c r="N71" s="17" t="b">
        <f t="shared" si="6"/>
        <v>1</v>
      </c>
      <c r="U71" s="18" t="str">
        <f t="shared" si="7"/>
        <v>JASON</v>
      </c>
      <c r="V71" s="18">
        <f t="shared" ref="V71:V105" si="8">MIN(B71:K71)</f>
        <v>0.65048876646420839</v>
      </c>
      <c r="W71" s="18">
        <f t="shared" ref="W71:W105" si="9">SMALL(B71:K71,2)-V71</f>
        <v>0.15590216053125561</v>
      </c>
    </row>
    <row r="72" spans="1:23" x14ac:dyDescent="0.25">
      <c r="A72" s="12" t="s">
        <v>68</v>
      </c>
      <c r="B72" s="44">
        <v>1.4204425371811757</v>
      </c>
      <c r="C72" s="45">
        <v>0.8817922986561092</v>
      </c>
      <c r="D72" s="45">
        <v>1.5247435520599011</v>
      </c>
      <c r="E72" s="45">
        <v>1.7173739225995248</v>
      </c>
      <c r="F72" s="45">
        <v>1.0667416288103462</v>
      </c>
      <c r="G72" s="45">
        <v>1.8131269559039536</v>
      </c>
      <c r="H72" s="45">
        <v>0.76964725150066005</v>
      </c>
      <c r="I72" s="45">
        <v>1.69696863487683</v>
      </c>
      <c r="J72" s="45">
        <v>0.98913527167732096</v>
      </c>
      <c r="K72" s="46">
        <v>1.5872132807296053</v>
      </c>
      <c r="M72" s="18" t="str">
        <f t="shared" si="5"/>
        <v>JASON</v>
      </c>
      <c r="N72" s="17" t="b">
        <f t="shared" si="6"/>
        <v>1</v>
      </c>
      <c r="U72" s="18" t="str">
        <f t="shared" si="7"/>
        <v>JASON</v>
      </c>
      <c r="V72" s="18">
        <f t="shared" si="8"/>
        <v>0.76964725150066005</v>
      </c>
      <c r="W72" s="18">
        <f t="shared" si="9"/>
        <v>0.11214504715544915</v>
      </c>
    </row>
    <row r="73" spans="1:23" x14ac:dyDescent="0.25">
      <c r="A73" s="12" t="s">
        <v>68</v>
      </c>
      <c r="B73" s="44">
        <v>1.376779833909423</v>
      </c>
      <c r="C73" s="45">
        <v>0.88333237116048324</v>
      </c>
      <c r="D73" s="45">
        <v>1.5521201056082465</v>
      </c>
      <c r="E73" s="45">
        <v>1.7223989272242257</v>
      </c>
      <c r="F73" s="45">
        <v>1.2307657667000251</v>
      </c>
      <c r="G73" s="45">
        <v>1.8179188838390772</v>
      </c>
      <c r="H73" s="45">
        <v>0.63394470429223193</v>
      </c>
      <c r="I73" s="45">
        <v>1.6454805086185349</v>
      </c>
      <c r="J73" s="45">
        <v>0.70500514965831151</v>
      </c>
      <c r="K73" s="46">
        <v>1.5923844837245227</v>
      </c>
      <c r="M73" s="18" t="str">
        <f t="shared" si="5"/>
        <v>JASON</v>
      </c>
      <c r="N73" s="17" t="b">
        <f t="shared" si="6"/>
        <v>1</v>
      </c>
      <c r="U73" s="18" t="str">
        <f t="shared" si="7"/>
        <v>JASON</v>
      </c>
      <c r="V73" s="18">
        <f t="shared" si="8"/>
        <v>0.63394470429223193</v>
      </c>
      <c r="W73" s="18">
        <f t="shared" si="9"/>
        <v>7.1060445366079583E-2</v>
      </c>
    </row>
    <row r="74" spans="1:23" ht="15.75" thickBot="1" x14ac:dyDescent="0.3">
      <c r="A74" s="12" t="s">
        <v>68</v>
      </c>
      <c r="B74" s="44">
        <v>1.2127753281098645</v>
      </c>
      <c r="C74" s="45">
        <v>0.68345354285724969</v>
      </c>
      <c r="D74" s="45">
        <v>1.346773137797326</v>
      </c>
      <c r="E74" s="45">
        <v>1.5406974010729693</v>
      </c>
      <c r="F74" s="45">
        <v>1.1722911046000739</v>
      </c>
      <c r="G74" s="45">
        <v>1.6821529592279076</v>
      </c>
      <c r="H74" s="45">
        <v>0.58619468378387785</v>
      </c>
      <c r="I74" s="45">
        <v>1.482373564048215</v>
      </c>
      <c r="J74" s="45">
        <v>0.56149796054400591</v>
      </c>
      <c r="K74" s="46">
        <v>1.4061145998833251</v>
      </c>
      <c r="M74" s="18" t="str">
        <f t="shared" si="5"/>
        <v>DAVE</v>
      </c>
      <c r="N74" s="17" t="b">
        <f t="shared" si="6"/>
        <v>0</v>
      </c>
      <c r="U74" s="18" t="str">
        <f t="shared" si="7"/>
        <v>DAVE</v>
      </c>
      <c r="V74" s="18">
        <f t="shared" si="8"/>
        <v>0.56149796054400591</v>
      </c>
      <c r="W74" s="18">
        <f t="shared" si="9"/>
        <v>2.4696723239871932E-2</v>
      </c>
    </row>
    <row r="75" spans="1:23" ht="15.75" thickBot="1" x14ac:dyDescent="0.3">
      <c r="A75" s="13" t="s">
        <v>68</v>
      </c>
      <c r="B75" s="47">
        <v>1.549709736488375</v>
      </c>
      <c r="C75" s="48">
        <v>1.056287033266136</v>
      </c>
      <c r="D75" s="48">
        <v>1.7822144753873876</v>
      </c>
      <c r="E75" s="48">
        <v>2.0015263487597563</v>
      </c>
      <c r="F75" s="48">
        <v>1.7121282117956031</v>
      </c>
      <c r="G75" s="48">
        <v>2.0883951275058292</v>
      </c>
      <c r="H75" s="48">
        <v>0.57875766023718667</v>
      </c>
      <c r="I75" s="48">
        <v>1.8793737016215468</v>
      </c>
      <c r="J75" s="48">
        <v>0.75397065049914336</v>
      </c>
      <c r="K75" s="49">
        <v>1.8056317826152708</v>
      </c>
      <c r="M75" s="19" t="str">
        <f t="shared" si="5"/>
        <v>JASON</v>
      </c>
      <c r="N75" s="21" t="b">
        <f t="shared" si="6"/>
        <v>1</v>
      </c>
      <c r="O75" s="30">
        <f>COUNTIF($N66:$N75,TRUE)/(10 - COUNTIF($N66:$N75,"#N/A"))</f>
        <v>0.7</v>
      </c>
      <c r="U75" s="19" t="str">
        <f t="shared" si="7"/>
        <v>JASON</v>
      </c>
      <c r="V75" s="19">
        <f t="shared" si="8"/>
        <v>0.57875766023718667</v>
      </c>
      <c r="W75" s="19">
        <f t="shared" si="9"/>
        <v>0.17521299026195669</v>
      </c>
    </row>
    <row r="76" spans="1:23" x14ac:dyDescent="0.25">
      <c r="A76" s="11" t="s">
        <v>69</v>
      </c>
      <c r="B76" s="41">
        <v>0.78113454477984434</v>
      </c>
      <c r="C76" s="42">
        <v>1.0998406524070263</v>
      </c>
      <c r="D76" s="42">
        <v>0.78984210619923756</v>
      </c>
      <c r="E76" s="42">
        <v>0.73413576051954355</v>
      </c>
      <c r="F76" s="42">
        <v>1.2030795772673986</v>
      </c>
      <c r="G76" s="42">
        <v>0.75745287992745369</v>
      </c>
      <c r="H76" s="42">
        <v>1.5901383611513118</v>
      </c>
      <c r="I76" s="42">
        <v>0.411118763504147</v>
      </c>
      <c r="J76" s="42">
        <v>1.3751512114072515</v>
      </c>
      <c r="K76" s="43">
        <v>0.64996442627034667</v>
      </c>
      <c r="M76" s="16" t="str">
        <f t="shared" si="5"/>
        <v>SCOTT</v>
      </c>
      <c r="N76" s="20" t="b">
        <f t="shared" si="6"/>
        <v>1</v>
      </c>
      <c r="U76" s="16" t="str">
        <f t="shared" si="7"/>
        <v>SCOTT</v>
      </c>
      <c r="V76" s="16">
        <f t="shared" si="8"/>
        <v>0.411118763504147</v>
      </c>
      <c r="W76" s="16">
        <f t="shared" si="9"/>
        <v>0.23884566276619967</v>
      </c>
    </row>
    <row r="77" spans="1:23" x14ac:dyDescent="0.25">
      <c r="A77" s="12" t="s">
        <v>69</v>
      </c>
      <c r="B77" s="44">
        <v>0.73239526928788501</v>
      </c>
      <c r="C77" s="45">
        <v>1.0020876079419603</v>
      </c>
      <c r="D77" s="45">
        <v>0.77751888436732963</v>
      </c>
      <c r="E77" s="45">
        <v>0.75144602230868562</v>
      </c>
      <c r="F77" s="45">
        <v>1.1260081916605051</v>
      </c>
      <c r="G77" s="45">
        <v>0.66989483510964742</v>
      </c>
      <c r="H77" s="45">
        <v>1.5074381874890292</v>
      </c>
      <c r="I77" s="45">
        <v>0.48965516908348405</v>
      </c>
      <c r="J77" s="45">
        <v>1.286831015781533</v>
      </c>
      <c r="K77" s="46">
        <v>0.63162613304481374</v>
      </c>
      <c r="M77" s="18" t="str">
        <f t="shared" si="5"/>
        <v>SCOTT</v>
      </c>
      <c r="N77" s="17" t="b">
        <f t="shared" si="6"/>
        <v>1</v>
      </c>
      <c r="U77" s="18" t="str">
        <f t="shared" si="7"/>
        <v>SCOTT</v>
      </c>
      <c r="V77" s="18">
        <f t="shared" si="8"/>
        <v>0.48965516908348405</v>
      </c>
      <c r="W77" s="18">
        <f t="shared" si="9"/>
        <v>0.14197096396132969</v>
      </c>
    </row>
    <row r="78" spans="1:23" x14ac:dyDescent="0.25">
      <c r="A78" s="12" t="s">
        <v>69</v>
      </c>
      <c r="B78" s="44">
        <v>0.83562215091022696</v>
      </c>
      <c r="C78" s="45">
        <v>0.99696507215298824</v>
      </c>
      <c r="D78" s="45">
        <v>0.74452937493326021</v>
      </c>
      <c r="E78" s="45">
        <v>0.64204899579806052</v>
      </c>
      <c r="F78" s="45">
        <v>1.1578445344834192</v>
      </c>
      <c r="G78" s="45">
        <v>0.77560529966605185</v>
      </c>
      <c r="H78" s="45">
        <v>1.5363784900475728</v>
      </c>
      <c r="I78" s="45">
        <v>0.38080036447829524</v>
      </c>
      <c r="J78" s="45">
        <v>1.2945264548163067</v>
      </c>
      <c r="K78" s="46">
        <v>0.70080475543170284</v>
      </c>
      <c r="M78" s="18" t="str">
        <f t="shared" si="5"/>
        <v>SCOTT</v>
      </c>
      <c r="N78" s="17" t="b">
        <f t="shared" si="6"/>
        <v>1</v>
      </c>
      <c r="U78" s="18" t="str">
        <f t="shared" si="7"/>
        <v>SCOTT</v>
      </c>
      <c r="V78" s="18">
        <f t="shared" si="8"/>
        <v>0.38080036447829524</v>
      </c>
      <c r="W78" s="18">
        <f t="shared" si="9"/>
        <v>0.26124863131976528</v>
      </c>
    </row>
    <row r="79" spans="1:23" x14ac:dyDescent="0.25">
      <c r="A79" s="12" t="s">
        <v>69</v>
      </c>
      <c r="B79" s="44">
        <v>0.85590261083180141</v>
      </c>
      <c r="C79" s="45">
        <v>1.0438110227387785</v>
      </c>
      <c r="D79" s="45">
        <v>0.65987874299601668</v>
      </c>
      <c r="E79" s="45">
        <v>0.53313957552698055</v>
      </c>
      <c r="F79" s="45">
        <v>1.1774499901596276</v>
      </c>
      <c r="G79" s="45">
        <v>0.75851706004037445</v>
      </c>
      <c r="H79" s="45">
        <v>1.5835452046175889</v>
      </c>
      <c r="I79" s="45">
        <v>0.34092480684064741</v>
      </c>
      <c r="J79" s="45">
        <v>1.2986488803555998</v>
      </c>
      <c r="K79" s="46">
        <v>0.65867362617313008</v>
      </c>
      <c r="M79" s="18" t="str">
        <f t="shared" si="5"/>
        <v>SCOTT</v>
      </c>
      <c r="N79" s="17" t="b">
        <f t="shared" si="6"/>
        <v>1</v>
      </c>
      <c r="U79" s="18" t="str">
        <f t="shared" si="7"/>
        <v>SCOTT</v>
      </c>
      <c r="V79" s="18">
        <f t="shared" si="8"/>
        <v>0.34092480684064741</v>
      </c>
      <c r="W79" s="18">
        <f t="shared" si="9"/>
        <v>0.19221476868633314</v>
      </c>
    </row>
    <row r="80" spans="1:23" x14ac:dyDescent="0.25">
      <c r="A80" s="12" t="s">
        <v>69</v>
      </c>
      <c r="B80" s="44">
        <v>0.89461402564641168</v>
      </c>
      <c r="C80" s="45">
        <v>0.99279734618486737</v>
      </c>
      <c r="D80" s="45">
        <v>0.86072654813168048</v>
      </c>
      <c r="E80" s="45">
        <v>0.80271839325918137</v>
      </c>
      <c r="F80" s="45">
        <v>1.2921866806926419</v>
      </c>
      <c r="G80" s="45">
        <v>0.96638976476726468</v>
      </c>
      <c r="H80" s="45">
        <v>1.5017388509722869</v>
      </c>
      <c r="I80" s="45">
        <v>0.47047524397294849</v>
      </c>
      <c r="J80" s="45">
        <v>1.2665558753164234</v>
      </c>
      <c r="K80" s="46">
        <v>0.7108508151589461</v>
      </c>
      <c r="M80" s="18" t="str">
        <f t="shared" si="5"/>
        <v>SCOTT</v>
      </c>
      <c r="N80" s="17" t="b">
        <f t="shared" si="6"/>
        <v>1</v>
      </c>
      <c r="U80" s="18" t="str">
        <f t="shared" si="7"/>
        <v>SCOTT</v>
      </c>
      <c r="V80" s="18">
        <f t="shared" si="8"/>
        <v>0.47047524397294849</v>
      </c>
      <c r="W80" s="18">
        <f t="shared" si="9"/>
        <v>0.24037557118599762</v>
      </c>
    </row>
    <row r="81" spans="1:23" x14ac:dyDescent="0.25">
      <c r="A81" s="12" t="s">
        <v>69</v>
      </c>
      <c r="B81" s="44">
        <v>0.77758063155326662</v>
      </c>
      <c r="C81" s="45">
        <v>0.84289684529322939</v>
      </c>
      <c r="D81" s="45">
        <v>0.77582355196408403</v>
      </c>
      <c r="E81" s="45">
        <v>0.78516494599233622</v>
      </c>
      <c r="F81" s="45">
        <v>1.0138738490507642</v>
      </c>
      <c r="G81" s="45">
        <v>0.84465744821915756</v>
      </c>
      <c r="H81" s="45">
        <v>1.3601669992475363</v>
      </c>
      <c r="I81" s="45">
        <v>0.4647371259867033</v>
      </c>
      <c r="J81" s="45">
        <v>1.216081057932809</v>
      </c>
      <c r="K81" s="46">
        <v>0.69220801769354712</v>
      </c>
      <c r="M81" s="18" t="str">
        <f t="shared" si="5"/>
        <v>SCOTT</v>
      </c>
      <c r="N81" s="17" t="b">
        <f t="shared" si="6"/>
        <v>1</v>
      </c>
      <c r="U81" s="18" t="str">
        <f t="shared" si="7"/>
        <v>SCOTT</v>
      </c>
      <c r="V81" s="18">
        <f t="shared" si="8"/>
        <v>0.4647371259867033</v>
      </c>
      <c r="W81" s="18">
        <f t="shared" si="9"/>
        <v>0.22747089170684381</v>
      </c>
    </row>
    <row r="82" spans="1:23" x14ac:dyDescent="0.25">
      <c r="A82" s="12" t="s">
        <v>69</v>
      </c>
      <c r="B82" s="44">
        <v>0.99071085175912843</v>
      </c>
      <c r="C82" s="45">
        <v>0.98440889182458713</v>
      </c>
      <c r="D82" s="45">
        <v>0.8669772148355378</v>
      </c>
      <c r="E82" s="45">
        <v>0.79001886305503599</v>
      </c>
      <c r="F82" s="45">
        <v>1.2306091205319238</v>
      </c>
      <c r="G82" s="45">
        <v>1.0386524167618634</v>
      </c>
      <c r="H82" s="45">
        <v>1.5427377123374131</v>
      </c>
      <c r="I82" s="45">
        <v>0.55368128055722776</v>
      </c>
      <c r="J82" s="45">
        <v>1.3632857433516941</v>
      </c>
      <c r="K82" s="46">
        <v>0.81104808548168428</v>
      </c>
      <c r="M82" s="18" t="str">
        <f t="shared" si="5"/>
        <v>SCOTT</v>
      </c>
      <c r="N82" s="17" t="b">
        <f t="shared" si="6"/>
        <v>1</v>
      </c>
      <c r="U82" s="18" t="str">
        <f t="shared" si="7"/>
        <v>SCOTT</v>
      </c>
      <c r="V82" s="18">
        <f t="shared" si="8"/>
        <v>0.55368128055722776</v>
      </c>
      <c r="W82" s="18">
        <f t="shared" si="9"/>
        <v>0.23633758249780823</v>
      </c>
    </row>
    <row r="83" spans="1:23" x14ac:dyDescent="0.25">
      <c r="A83" s="12" t="s">
        <v>69</v>
      </c>
      <c r="B83" s="44">
        <v>0.80939159211375955</v>
      </c>
      <c r="C83" s="45">
        <v>1.0005097299912982</v>
      </c>
      <c r="D83" s="45">
        <v>0.75305476932049753</v>
      </c>
      <c r="E83" s="45">
        <v>0.69340380108147914</v>
      </c>
      <c r="F83" s="45">
        <v>1.3252095603688183</v>
      </c>
      <c r="G83" s="45">
        <v>0.83795812653751034</v>
      </c>
      <c r="H83" s="45">
        <v>1.5338249773000368</v>
      </c>
      <c r="I83" s="45">
        <v>0.37716640724651385</v>
      </c>
      <c r="J83" s="45">
        <v>1.2731051974351997</v>
      </c>
      <c r="K83" s="46">
        <v>0.61605283457883864</v>
      </c>
      <c r="M83" s="18" t="str">
        <f t="shared" si="5"/>
        <v>SCOTT</v>
      </c>
      <c r="N83" s="17" t="b">
        <f t="shared" si="6"/>
        <v>1</v>
      </c>
      <c r="U83" s="18" t="str">
        <f t="shared" si="7"/>
        <v>SCOTT</v>
      </c>
      <c r="V83" s="18">
        <f t="shared" si="8"/>
        <v>0.37716640724651385</v>
      </c>
      <c r="W83" s="18">
        <f t="shared" si="9"/>
        <v>0.23888642733232479</v>
      </c>
    </row>
    <row r="84" spans="1:23" ht="15.75" thickBot="1" x14ac:dyDescent="0.3">
      <c r="A84" s="12" t="s">
        <v>69</v>
      </c>
      <c r="B84" s="44">
        <v>0.86344271705528819</v>
      </c>
      <c r="C84" s="45">
        <v>0.99324897849436999</v>
      </c>
      <c r="D84" s="45">
        <v>0.69677580029217168</v>
      </c>
      <c r="E84" s="45">
        <v>0.57958738543974275</v>
      </c>
      <c r="F84" s="45">
        <v>1.1645764009285524</v>
      </c>
      <c r="G84" s="45">
        <v>0.80899966762571351</v>
      </c>
      <c r="H84" s="45">
        <v>1.5294373773329575</v>
      </c>
      <c r="I84" s="45">
        <v>0.35313557431479164</v>
      </c>
      <c r="J84" s="45">
        <v>1.2860788414690796</v>
      </c>
      <c r="K84" s="46">
        <v>0.69477705150384872</v>
      </c>
      <c r="M84" s="18" t="str">
        <f t="shared" si="5"/>
        <v>SCOTT</v>
      </c>
      <c r="N84" s="17" t="b">
        <f t="shared" si="6"/>
        <v>1</v>
      </c>
      <c r="U84" s="18" t="str">
        <f t="shared" si="7"/>
        <v>SCOTT</v>
      </c>
      <c r="V84" s="18">
        <f t="shared" si="8"/>
        <v>0.35313557431479164</v>
      </c>
      <c r="W84" s="18">
        <f t="shared" si="9"/>
        <v>0.22645181112495111</v>
      </c>
    </row>
    <row r="85" spans="1:23" ht="15.75" thickBot="1" x14ac:dyDescent="0.3">
      <c r="A85" s="13" t="s">
        <v>69</v>
      </c>
      <c r="B85" s="47">
        <v>0.6621912998019498</v>
      </c>
      <c r="C85" s="48">
        <v>0.90941581066364119</v>
      </c>
      <c r="D85" s="48">
        <v>0.64573532632610076</v>
      </c>
      <c r="E85" s="48">
        <v>0.69691680580423476</v>
      </c>
      <c r="F85" s="48">
        <v>1.1625527849455033</v>
      </c>
      <c r="G85" s="48">
        <v>0.83487289238654883</v>
      </c>
      <c r="H85" s="48">
        <v>1.4457748823739238</v>
      </c>
      <c r="I85" s="48">
        <v>0.46195919155462206</v>
      </c>
      <c r="J85" s="48">
        <v>1.2259927499848833</v>
      </c>
      <c r="K85" s="49">
        <v>0.54202729680571515</v>
      </c>
      <c r="M85" s="19" t="str">
        <f t="shared" si="5"/>
        <v>SCOTT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SCOTT</v>
      </c>
      <c r="V85" s="19">
        <f t="shared" si="8"/>
        <v>0.46195919155462206</v>
      </c>
      <c r="W85" s="19">
        <f t="shared" si="9"/>
        <v>8.0068105251093091E-2</v>
      </c>
    </row>
    <row r="86" spans="1:23" x14ac:dyDescent="0.25">
      <c r="A86" s="11" t="s">
        <v>70</v>
      </c>
      <c r="B86" s="41">
        <v>1.0174770024872521</v>
      </c>
      <c r="C86" s="42">
        <v>0.91878640145905521</v>
      </c>
      <c r="D86" s="42">
        <v>1.082662325807515</v>
      </c>
      <c r="E86" s="42">
        <v>1.2102525987305435</v>
      </c>
      <c r="F86" s="42">
        <v>1.3482076553769249</v>
      </c>
      <c r="G86" s="42">
        <v>1.2986244103064433</v>
      </c>
      <c r="H86" s="42">
        <v>1.1093894449325952</v>
      </c>
      <c r="I86" s="42">
        <v>1.1349905867996628</v>
      </c>
      <c r="J86" s="42">
        <v>0.55678037212014853</v>
      </c>
      <c r="K86" s="43">
        <v>1.1015004753691817</v>
      </c>
      <c r="M86" s="16" t="str">
        <f t="shared" si="5"/>
        <v>DAVE</v>
      </c>
      <c r="N86" s="20" t="b">
        <f t="shared" si="6"/>
        <v>1</v>
      </c>
      <c r="U86" s="16" t="str">
        <f t="shared" si="7"/>
        <v>DAVE</v>
      </c>
      <c r="V86" s="16">
        <f t="shared" si="8"/>
        <v>0.55678037212014853</v>
      </c>
      <c r="W86" s="16">
        <f t="shared" si="9"/>
        <v>0.36200602933890669</v>
      </c>
    </row>
    <row r="87" spans="1:23" x14ac:dyDescent="0.25">
      <c r="A87" s="12" t="s">
        <v>70</v>
      </c>
      <c r="B87" s="44">
        <v>1.0482263625751851</v>
      </c>
      <c r="C87" s="45">
        <v>0.62389180530060384</v>
      </c>
      <c r="D87" s="45">
        <v>1.1685227687297965</v>
      </c>
      <c r="E87" s="45">
        <v>1.3688994017235574</v>
      </c>
      <c r="F87" s="45">
        <v>1.0524758632326772</v>
      </c>
      <c r="G87" s="45">
        <v>1.4740813256083054</v>
      </c>
      <c r="H87" s="45">
        <v>0.71497866831791324</v>
      </c>
      <c r="I87" s="45">
        <v>1.3389559177154178</v>
      </c>
      <c r="J87" s="45">
        <v>0.67377482214970874</v>
      </c>
      <c r="K87" s="46">
        <v>1.2300071011293472</v>
      </c>
      <c r="M87" s="18" t="str">
        <f t="shared" si="5"/>
        <v>MISSISSIPPI</v>
      </c>
      <c r="N87" s="17" t="b">
        <f t="shared" si="6"/>
        <v>0</v>
      </c>
      <c r="U87" s="18" t="str">
        <f t="shared" si="7"/>
        <v>MISSISSIPPI</v>
      </c>
      <c r="V87" s="18">
        <f t="shared" si="8"/>
        <v>0.62389180530060384</v>
      </c>
      <c r="W87" s="18">
        <f t="shared" si="9"/>
        <v>4.98830168491049E-2</v>
      </c>
    </row>
    <row r="88" spans="1:23" x14ac:dyDescent="0.25">
      <c r="A88" s="12" t="s">
        <v>70</v>
      </c>
      <c r="B88" s="44">
        <v>0.96815089890586026</v>
      </c>
      <c r="C88" s="45">
        <v>0.73297609959554577</v>
      </c>
      <c r="D88" s="45">
        <v>1.0114248883287298</v>
      </c>
      <c r="E88" s="45">
        <v>1.1863804021554185</v>
      </c>
      <c r="F88" s="45">
        <v>1.0996820604980837</v>
      </c>
      <c r="G88" s="45">
        <v>1.3069265701183703</v>
      </c>
      <c r="H88" s="45">
        <v>0.9430228487730451</v>
      </c>
      <c r="I88" s="45">
        <v>1.1565700903489915</v>
      </c>
      <c r="J88" s="45">
        <v>0.58197649274320817</v>
      </c>
      <c r="K88" s="46">
        <v>1.0641900332597485</v>
      </c>
      <c r="M88" s="18" t="str">
        <f t="shared" si="5"/>
        <v>DAVE</v>
      </c>
      <c r="N88" s="17" t="b">
        <f t="shared" si="6"/>
        <v>1</v>
      </c>
      <c r="U88" s="18" t="str">
        <f t="shared" si="7"/>
        <v>DAVE</v>
      </c>
      <c r="V88" s="18">
        <f t="shared" si="8"/>
        <v>0.58197649274320817</v>
      </c>
      <c r="W88" s="18">
        <f t="shared" si="9"/>
        <v>0.1509996068523376</v>
      </c>
    </row>
    <row r="89" spans="1:23" x14ac:dyDescent="0.25">
      <c r="A89" s="12" t="s">
        <v>70</v>
      </c>
      <c r="B89" s="44">
        <v>1.1967939748019765</v>
      </c>
      <c r="C89" s="45">
        <v>0.83237845941613131</v>
      </c>
      <c r="D89" s="45">
        <v>1.3660417812406764</v>
      </c>
      <c r="E89" s="45">
        <v>1.5663233367707914</v>
      </c>
      <c r="F89" s="45">
        <v>1.2754021829043019</v>
      </c>
      <c r="G89" s="45">
        <v>1.6248389472172344</v>
      </c>
      <c r="H89" s="45">
        <v>0.67285512053426877</v>
      </c>
      <c r="I89" s="45">
        <v>1.5150213953173108</v>
      </c>
      <c r="J89" s="45">
        <v>0.46839973546958397</v>
      </c>
      <c r="K89" s="46">
        <v>1.4147036792328282</v>
      </c>
      <c r="M89" s="18" t="str">
        <f t="shared" si="5"/>
        <v>DAVE</v>
      </c>
      <c r="N89" s="17" t="b">
        <f t="shared" si="6"/>
        <v>1</v>
      </c>
      <c r="U89" s="18" t="str">
        <f t="shared" si="7"/>
        <v>DAVE</v>
      </c>
      <c r="V89" s="18">
        <f t="shared" si="8"/>
        <v>0.46839973546958397</v>
      </c>
      <c r="W89" s="18">
        <f t="shared" si="9"/>
        <v>0.2044553850646848</v>
      </c>
    </row>
    <row r="90" spans="1:23" x14ac:dyDescent="0.25">
      <c r="A90" s="12" t="s">
        <v>70</v>
      </c>
      <c r="B90" s="44">
        <v>0.94631900367591848</v>
      </c>
      <c r="C90" s="45">
        <v>0.7960743668512491</v>
      </c>
      <c r="D90" s="45">
        <v>1.0712102657440807</v>
      </c>
      <c r="E90" s="45">
        <v>1.2427282934221007</v>
      </c>
      <c r="F90" s="45">
        <v>1.3369614921090101</v>
      </c>
      <c r="G90" s="45">
        <v>1.3701776919976079</v>
      </c>
      <c r="H90" s="45">
        <v>0.97147054304799596</v>
      </c>
      <c r="I90" s="45">
        <v>1.197818825828542</v>
      </c>
      <c r="J90" s="45">
        <v>0.50588587903540139</v>
      </c>
      <c r="K90" s="46">
        <v>1.0956723041089731</v>
      </c>
      <c r="M90" s="18" t="str">
        <f t="shared" si="5"/>
        <v>DAVE</v>
      </c>
      <c r="N90" s="17" t="b">
        <f t="shared" si="6"/>
        <v>1</v>
      </c>
      <c r="U90" s="18" t="str">
        <f t="shared" si="7"/>
        <v>DAVE</v>
      </c>
      <c r="V90" s="18">
        <f t="shared" si="8"/>
        <v>0.50588587903540139</v>
      </c>
      <c r="W90" s="18">
        <f t="shared" si="9"/>
        <v>0.29018848781584772</v>
      </c>
    </row>
    <row r="91" spans="1:23" x14ac:dyDescent="0.25">
      <c r="A91" s="12" t="s">
        <v>70</v>
      </c>
      <c r="B91" s="44">
        <v>1.0602651244938781</v>
      </c>
      <c r="C91" s="45">
        <v>0.82987827294654426</v>
      </c>
      <c r="D91" s="45">
        <v>1.1397833354613121</v>
      </c>
      <c r="E91" s="45">
        <v>1.2942567160314773</v>
      </c>
      <c r="F91" s="45">
        <v>1.2961597006302565</v>
      </c>
      <c r="G91" s="45">
        <v>1.4306687452444717</v>
      </c>
      <c r="H91" s="45">
        <v>0.95352907830705769</v>
      </c>
      <c r="I91" s="45">
        <v>1.2607789086623702</v>
      </c>
      <c r="J91" s="45">
        <v>0.42209663489091681</v>
      </c>
      <c r="K91" s="46">
        <v>1.190305203046603</v>
      </c>
      <c r="M91" s="18" t="str">
        <f t="shared" si="5"/>
        <v>DAVE</v>
      </c>
      <c r="N91" s="17" t="b">
        <f t="shared" si="6"/>
        <v>1</v>
      </c>
      <c r="U91" s="18" t="str">
        <f t="shared" si="7"/>
        <v>DAVE</v>
      </c>
      <c r="V91" s="18">
        <f t="shared" si="8"/>
        <v>0.42209663489091681</v>
      </c>
      <c r="W91" s="18">
        <f t="shared" si="9"/>
        <v>0.40778163805562745</v>
      </c>
    </row>
    <row r="92" spans="1:23" x14ac:dyDescent="0.25">
      <c r="A92" s="12" t="s">
        <v>70</v>
      </c>
      <c r="B92" s="44">
        <v>1.083752188893637</v>
      </c>
      <c r="C92" s="45">
        <v>0.7065613401818478</v>
      </c>
      <c r="D92" s="45">
        <v>1.2790373841588116</v>
      </c>
      <c r="E92" s="45">
        <v>1.4789235284370463</v>
      </c>
      <c r="F92" s="45">
        <v>1.3056356713978439</v>
      </c>
      <c r="G92" s="45">
        <v>1.569107121974864</v>
      </c>
      <c r="H92" s="45">
        <v>0.64508132450280431</v>
      </c>
      <c r="I92" s="45">
        <v>1.3995606899963891</v>
      </c>
      <c r="J92" s="45">
        <v>0.49649823842673974</v>
      </c>
      <c r="K92" s="46">
        <v>1.3116797535048159</v>
      </c>
      <c r="M92" s="18" t="str">
        <f t="shared" si="5"/>
        <v>DAVE</v>
      </c>
      <c r="N92" s="17" t="b">
        <f t="shared" si="6"/>
        <v>1</v>
      </c>
      <c r="U92" s="18" t="str">
        <f t="shared" si="7"/>
        <v>DAVE</v>
      </c>
      <c r="V92" s="18">
        <f t="shared" si="8"/>
        <v>0.49649823842673974</v>
      </c>
      <c r="W92" s="18">
        <f t="shared" si="9"/>
        <v>0.14858308607606457</v>
      </c>
    </row>
    <row r="93" spans="1:23" x14ac:dyDescent="0.25">
      <c r="A93" s="12" t="s">
        <v>70</v>
      </c>
      <c r="B93" s="44">
        <v>1.1109299201242122</v>
      </c>
      <c r="C93" s="45">
        <v>0.93156984220858763</v>
      </c>
      <c r="D93" s="45">
        <v>1.2637664714967776</v>
      </c>
      <c r="E93" s="45">
        <v>1.4014837642686422</v>
      </c>
      <c r="F93" s="45">
        <v>1.3562440474745072</v>
      </c>
      <c r="G93" s="45">
        <v>1.4535920061473329</v>
      </c>
      <c r="H93" s="45">
        <v>0.96003230061622546</v>
      </c>
      <c r="I93" s="45">
        <v>1.3054197758210075</v>
      </c>
      <c r="J93" s="45">
        <v>0.36798481931219951</v>
      </c>
      <c r="K93" s="46">
        <v>1.2694662928815685</v>
      </c>
      <c r="M93" s="18" t="str">
        <f t="shared" si="5"/>
        <v>DAVE</v>
      </c>
      <c r="N93" s="17" t="b">
        <f t="shared" si="6"/>
        <v>1</v>
      </c>
      <c r="U93" s="18" t="str">
        <f t="shared" si="7"/>
        <v>DAVE</v>
      </c>
      <c r="V93" s="18">
        <f t="shared" si="8"/>
        <v>0.36798481931219951</v>
      </c>
      <c r="W93" s="18">
        <f t="shared" si="9"/>
        <v>0.56358502289638812</v>
      </c>
    </row>
    <row r="94" spans="1:23" ht="15.75" thickBot="1" x14ac:dyDescent="0.3">
      <c r="A94" s="12" t="s">
        <v>70</v>
      </c>
      <c r="B94" s="44">
        <v>0.89336830121693489</v>
      </c>
      <c r="C94" s="45">
        <v>0.72570823521949501</v>
      </c>
      <c r="D94" s="45">
        <v>0.8637549766571383</v>
      </c>
      <c r="E94" s="45">
        <v>0.90658459848229322</v>
      </c>
      <c r="F94" s="45">
        <v>1.1543151542469736</v>
      </c>
      <c r="G94" s="45">
        <v>1.1918550667398775</v>
      </c>
      <c r="H94" s="45">
        <v>1.1486670178196876</v>
      </c>
      <c r="I94" s="45">
        <v>0.91411007985576131</v>
      </c>
      <c r="J94" s="45">
        <v>0.78876954588314874</v>
      </c>
      <c r="K94" s="46">
        <v>0.92298356462122289</v>
      </c>
      <c r="M94" s="18" t="str">
        <f t="shared" si="5"/>
        <v>MISSISSIPPI</v>
      </c>
      <c r="N94" s="17" t="b">
        <f t="shared" si="6"/>
        <v>0</v>
      </c>
      <c r="U94" s="18" t="str">
        <f t="shared" si="7"/>
        <v>MISSISSIPPI</v>
      </c>
      <c r="V94" s="18">
        <f t="shared" si="8"/>
        <v>0.72570823521949501</v>
      </c>
      <c r="W94" s="18">
        <f t="shared" si="9"/>
        <v>6.3061310663653725E-2</v>
      </c>
    </row>
    <row r="95" spans="1:23" ht="15.75" thickBot="1" x14ac:dyDescent="0.3">
      <c r="A95" s="13" t="s">
        <v>70</v>
      </c>
      <c r="B95" s="47">
        <v>1.3044636913577854</v>
      </c>
      <c r="C95" s="48">
        <v>1.1808827122985341</v>
      </c>
      <c r="D95" s="48">
        <v>1.5178898549191107</v>
      </c>
      <c r="E95" s="48">
        <v>1.6688297155015726</v>
      </c>
      <c r="F95" s="48">
        <v>1.7549968499398971</v>
      </c>
      <c r="G95" s="48">
        <v>1.7374211717783408</v>
      </c>
      <c r="H95" s="48">
        <v>1.07053226100847</v>
      </c>
      <c r="I95" s="48">
        <v>1.5481452392134083</v>
      </c>
      <c r="J95" s="48">
        <v>0.41507504734611456</v>
      </c>
      <c r="K95" s="49">
        <v>1.5255209947571973</v>
      </c>
      <c r="M95" s="19" t="str">
        <f t="shared" si="5"/>
        <v>DAVE</v>
      </c>
      <c r="N95" s="21" t="b">
        <f t="shared" si="6"/>
        <v>1</v>
      </c>
      <c r="O95" s="30">
        <f>COUNTIF($N86:$N95,TRUE)/(10 - COUNTIF($N86:$N95,"#N/A"))</f>
        <v>0.8</v>
      </c>
      <c r="U95" s="19" t="str">
        <f t="shared" si="7"/>
        <v>DAVE</v>
      </c>
      <c r="V95" s="19">
        <f t="shared" si="8"/>
        <v>0.41507504734611456</v>
      </c>
      <c r="W95" s="19">
        <f t="shared" si="9"/>
        <v>0.65545721366235543</v>
      </c>
    </row>
    <row r="96" spans="1:23" x14ac:dyDescent="0.25">
      <c r="A96" s="11" t="s">
        <v>71</v>
      </c>
      <c r="B96" s="41">
        <v>0.86596493949026965</v>
      </c>
      <c r="C96" s="42">
        <v>0.97987817088684492</v>
      </c>
      <c r="D96" s="42">
        <v>0.62757060198782355</v>
      </c>
      <c r="E96" s="42">
        <v>0.5188223422731908</v>
      </c>
      <c r="F96" s="42">
        <v>1.1560773802657556</v>
      </c>
      <c r="G96" s="42">
        <v>0.92303468349185092</v>
      </c>
      <c r="H96" s="42">
        <v>1.6464984933242031</v>
      </c>
      <c r="I96" s="42">
        <v>0.59648518990037391</v>
      </c>
      <c r="J96" s="42">
        <v>1.3770137641395193</v>
      </c>
      <c r="K96" s="43">
        <v>0.48294709607371328</v>
      </c>
      <c r="M96" s="16" t="str">
        <f t="shared" si="5"/>
        <v>ANTONIA</v>
      </c>
      <c r="N96" s="20" t="b">
        <f t="shared" si="6"/>
        <v>1</v>
      </c>
      <c r="U96" s="16" t="str">
        <f t="shared" si="7"/>
        <v>ANTONIA</v>
      </c>
      <c r="V96" s="16">
        <f t="shared" si="8"/>
        <v>0.48294709607371328</v>
      </c>
      <c r="W96" s="16">
        <f t="shared" si="9"/>
        <v>3.5875246199477517E-2</v>
      </c>
    </row>
    <row r="97" spans="1:23" x14ac:dyDescent="0.25">
      <c r="A97" s="12" t="s">
        <v>71</v>
      </c>
      <c r="B97" s="44">
        <v>0.80473490689899796</v>
      </c>
      <c r="C97" s="45">
        <v>0.6019439295194009</v>
      </c>
      <c r="D97" s="45">
        <v>0.75094189283089563</v>
      </c>
      <c r="E97" s="45">
        <v>0.83945756156140416</v>
      </c>
      <c r="F97" s="45">
        <v>1.0678284254394601</v>
      </c>
      <c r="G97" s="45">
        <v>1.0581678394204204</v>
      </c>
      <c r="H97" s="45">
        <v>1.2038823515413208</v>
      </c>
      <c r="I97" s="45">
        <v>0.7409558950428643</v>
      </c>
      <c r="J97" s="45">
        <v>1.0359377469559763</v>
      </c>
      <c r="K97" s="46">
        <v>0.69063353170630892</v>
      </c>
      <c r="M97" s="18" t="str">
        <f t="shared" si="5"/>
        <v>MISSISSIPPI</v>
      </c>
      <c r="N97" s="17" t="b">
        <f t="shared" si="6"/>
        <v>0</v>
      </c>
      <c r="U97" s="18" t="str">
        <f t="shared" si="7"/>
        <v>MISSISSIPPI</v>
      </c>
      <c r="V97" s="18">
        <f t="shared" si="8"/>
        <v>0.6019439295194009</v>
      </c>
      <c r="W97" s="18">
        <f t="shared" si="9"/>
        <v>8.8689602186908023E-2</v>
      </c>
    </row>
    <row r="98" spans="1:23" x14ac:dyDescent="0.25">
      <c r="A98" s="12" t="s">
        <v>71</v>
      </c>
      <c r="B98" s="44">
        <v>0.83927138482114505</v>
      </c>
      <c r="C98" s="45">
        <v>0.69710863832225134</v>
      </c>
      <c r="D98" s="45">
        <v>0.63675474411650546</v>
      </c>
      <c r="E98" s="45">
        <v>0.68077453414568811</v>
      </c>
      <c r="F98" s="45">
        <v>1.1430381177791678</v>
      </c>
      <c r="G98" s="45">
        <v>1.0871279627131396</v>
      </c>
      <c r="H98" s="45">
        <v>1.320254465165966</v>
      </c>
      <c r="I98" s="45">
        <v>0.70812940884277809</v>
      </c>
      <c r="J98" s="45">
        <v>1.0150259918346243</v>
      </c>
      <c r="K98" s="46">
        <v>0.6815317735186871</v>
      </c>
      <c r="M98" s="18" t="str">
        <f t="shared" si="5"/>
        <v>BLUE</v>
      </c>
      <c r="N98" s="17" t="b">
        <f t="shared" si="6"/>
        <v>0</v>
      </c>
      <c r="U98" s="18" t="str">
        <f t="shared" si="7"/>
        <v>BLUE</v>
      </c>
      <c r="V98" s="18">
        <f t="shared" si="8"/>
        <v>0.63675474411650546</v>
      </c>
      <c r="W98" s="18">
        <f t="shared" si="9"/>
        <v>4.4019790029182659E-2</v>
      </c>
    </row>
    <row r="99" spans="1:23" x14ac:dyDescent="0.25">
      <c r="A99" s="12" t="s">
        <v>71</v>
      </c>
      <c r="B99" s="44">
        <v>0.69356101786964908</v>
      </c>
      <c r="C99" s="45">
        <v>0.87585077755244212</v>
      </c>
      <c r="D99" s="45">
        <v>0.80946131371760111</v>
      </c>
      <c r="E99" s="45">
        <v>0.96861191815567527</v>
      </c>
      <c r="F99" s="45">
        <v>1.5071617523977274</v>
      </c>
      <c r="G99" s="45">
        <v>1.2182373687045762</v>
      </c>
      <c r="H99" s="45">
        <v>1.3487699329800278</v>
      </c>
      <c r="I99" s="45">
        <v>0.92712004812081272</v>
      </c>
      <c r="J99" s="45">
        <v>1.0341479898739727</v>
      </c>
      <c r="K99" s="46">
        <v>0.77493961289470348</v>
      </c>
      <c r="M99" s="18" t="str">
        <f t="shared" si="5"/>
        <v>BANANAS</v>
      </c>
      <c r="N99" s="17" t="b">
        <f t="shared" si="6"/>
        <v>0</v>
      </c>
      <c r="U99" s="18" t="str">
        <f t="shared" si="7"/>
        <v>BANANAS</v>
      </c>
      <c r="V99" s="18">
        <f t="shared" si="8"/>
        <v>0.69356101786964908</v>
      </c>
      <c r="W99" s="18">
        <f t="shared" si="9"/>
        <v>8.1378595025054401E-2</v>
      </c>
    </row>
    <row r="100" spans="1:23" x14ac:dyDescent="0.25">
      <c r="A100" s="12" t="s">
        <v>71</v>
      </c>
      <c r="B100" s="44">
        <v>0.75855730241731556</v>
      </c>
      <c r="C100" s="45">
        <v>0.55365324685093154</v>
      </c>
      <c r="D100" s="45">
        <v>0.74799645925740377</v>
      </c>
      <c r="E100" s="45">
        <v>0.88602867326762558</v>
      </c>
      <c r="F100" s="45">
        <v>1.1738819817149193</v>
      </c>
      <c r="G100" s="45">
        <v>1.1567279950628204</v>
      </c>
      <c r="H100" s="45">
        <v>1.1934216533134485</v>
      </c>
      <c r="I100" s="45">
        <v>0.80896213707774034</v>
      </c>
      <c r="J100" s="45">
        <v>1.0002889412854985</v>
      </c>
      <c r="K100" s="46">
        <v>0.69421825142444482</v>
      </c>
      <c r="M100" s="18" t="str">
        <f t="shared" si="5"/>
        <v>MISSISSIPPI</v>
      </c>
      <c r="N100" s="17" t="b">
        <f t="shared" si="6"/>
        <v>0</v>
      </c>
      <c r="U100" s="18" t="str">
        <f t="shared" si="7"/>
        <v>MISSISSIPPI</v>
      </c>
      <c r="V100" s="18">
        <f t="shared" si="8"/>
        <v>0.55365324685093154</v>
      </c>
      <c r="W100" s="18">
        <f t="shared" si="9"/>
        <v>0.14056500457351329</v>
      </c>
    </row>
    <row r="101" spans="1:23" x14ac:dyDescent="0.25">
      <c r="A101" s="12" t="s">
        <v>71</v>
      </c>
      <c r="B101" s="44">
        <v>0.68093186555004503</v>
      </c>
      <c r="C101" s="45">
        <v>0.75571398811083956</v>
      </c>
      <c r="D101" s="45">
        <v>0.61832243076516025</v>
      </c>
      <c r="E101" s="45">
        <v>0.63861865809771756</v>
      </c>
      <c r="F101" s="45">
        <v>1.1335750870084982</v>
      </c>
      <c r="G101" s="45">
        <v>0.89423851405842414</v>
      </c>
      <c r="H101" s="45">
        <v>1.3189034863816449</v>
      </c>
      <c r="I101" s="45">
        <v>0.59303102998479018</v>
      </c>
      <c r="J101" s="45">
        <v>1.0228647684700058</v>
      </c>
      <c r="K101" s="46">
        <v>0.57685032696729399</v>
      </c>
      <c r="M101" s="18" t="str">
        <f t="shared" si="5"/>
        <v>ANTONIA</v>
      </c>
      <c r="N101" s="17" t="b">
        <f t="shared" si="6"/>
        <v>1</v>
      </c>
      <c r="U101" s="18" t="str">
        <f t="shared" si="7"/>
        <v>ANTONIA</v>
      </c>
      <c r="V101" s="18">
        <f t="shared" si="8"/>
        <v>0.57685032696729399</v>
      </c>
      <c r="W101" s="18">
        <f t="shared" si="9"/>
        <v>1.618070301749619E-2</v>
      </c>
    </row>
    <row r="102" spans="1:23" x14ac:dyDescent="0.25">
      <c r="A102" s="12" t="s">
        <v>71</v>
      </c>
      <c r="B102" s="44">
        <v>0.86732892878506318</v>
      </c>
      <c r="C102" s="45">
        <v>0.96116197077492005</v>
      </c>
      <c r="D102" s="45">
        <v>0.69380500343522256</v>
      </c>
      <c r="E102" s="45">
        <v>0.62402374802373506</v>
      </c>
      <c r="F102" s="45">
        <v>1.2089657373789944</v>
      </c>
      <c r="G102" s="45">
        <v>1.0670261915815915</v>
      </c>
      <c r="H102" s="45">
        <v>1.625173786361392</v>
      </c>
      <c r="I102" s="45">
        <v>0.69970261291567581</v>
      </c>
      <c r="J102" s="45">
        <v>1.3545324444051521</v>
      </c>
      <c r="K102" s="46">
        <v>0.55897491592405313</v>
      </c>
      <c r="M102" s="18" t="str">
        <f t="shared" si="5"/>
        <v>ANTONIA</v>
      </c>
      <c r="N102" s="17" t="b">
        <f t="shared" si="6"/>
        <v>1</v>
      </c>
      <c r="U102" s="18" t="str">
        <f t="shared" si="7"/>
        <v>ANTONIA</v>
      </c>
      <c r="V102" s="18">
        <f t="shared" si="8"/>
        <v>0.55897491592405313</v>
      </c>
      <c r="W102" s="18">
        <f t="shared" si="9"/>
        <v>6.504883209968193E-2</v>
      </c>
    </row>
    <row r="103" spans="1:23" x14ac:dyDescent="0.25">
      <c r="A103" s="12" t="s">
        <v>71</v>
      </c>
      <c r="B103" s="44">
        <v>0.77615387876029418</v>
      </c>
      <c r="C103" s="45">
        <v>0.65077992094889736</v>
      </c>
      <c r="D103" s="45">
        <v>0.84057194486891851</v>
      </c>
      <c r="E103" s="45">
        <v>0.98200165852270394</v>
      </c>
      <c r="F103" s="45">
        <v>1.2476061005582959</v>
      </c>
      <c r="G103" s="45">
        <v>1.1912795076551974</v>
      </c>
      <c r="H103" s="45">
        <v>1.1127332151691083</v>
      </c>
      <c r="I103" s="45">
        <v>0.90511663600129433</v>
      </c>
      <c r="J103" s="45">
        <v>0.75431401039509127</v>
      </c>
      <c r="K103" s="46">
        <v>0.81110492453223892</v>
      </c>
      <c r="M103" s="18" t="str">
        <f t="shared" si="5"/>
        <v>MISSISSIPPI</v>
      </c>
      <c r="N103" s="17" t="b">
        <f t="shared" si="6"/>
        <v>0</v>
      </c>
      <c r="U103" s="18" t="str">
        <f t="shared" si="7"/>
        <v>MISSISSIPPI</v>
      </c>
      <c r="V103" s="18">
        <f t="shared" si="8"/>
        <v>0.65077992094889736</v>
      </c>
      <c r="W103" s="18">
        <f t="shared" si="9"/>
        <v>0.10353408944619391</v>
      </c>
    </row>
    <row r="104" spans="1:23" ht="15.75" thickBot="1" x14ac:dyDescent="0.3">
      <c r="A104" s="12" t="s">
        <v>71</v>
      </c>
      <c r="B104" s="44">
        <v>0.81236140392123513</v>
      </c>
      <c r="C104" s="45">
        <v>0.63511618871722408</v>
      </c>
      <c r="D104" s="45">
        <v>0.83752822383149439</v>
      </c>
      <c r="E104" s="45">
        <v>0.89314925073247742</v>
      </c>
      <c r="F104" s="45">
        <v>1.224414277461439</v>
      </c>
      <c r="G104" s="45">
        <v>1.2166979890967033</v>
      </c>
      <c r="H104" s="45">
        <v>1.2073628363618869</v>
      </c>
      <c r="I104" s="45">
        <v>0.81960904850428296</v>
      </c>
      <c r="J104" s="45">
        <v>0.91769315272077756</v>
      </c>
      <c r="K104" s="46">
        <v>0.79855387731702565</v>
      </c>
      <c r="M104" s="18" t="str">
        <f t="shared" si="5"/>
        <v>MISSISSIPPI</v>
      </c>
      <c r="N104" s="17" t="b">
        <f t="shared" si="6"/>
        <v>0</v>
      </c>
      <c r="U104" s="18" t="str">
        <f t="shared" si="7"/>
        <v>MISSISSIPPI</v>
      </c>
      <c r="V104" s="18">
        <f t="shared" si="8"/>
        <v>0.63511618871722408</v>
      </c>
      <c r="W104" s="18">
        <f t="shared" si="9"/>
        <v>0.16343768859980157</v>
      </c>
    </row>
    <row r="105" spans="1:23" ht="15.75" thickBot="1" x14ac:dyDescent="0.3">
      <c r="A105" s="13" t="s">
        <v>71</v>
      </c>
      <c r="B105" s="47">
        <v>0.72346712775457711</v>
      </c>
      <c r="C105" s="48">
        <v>0.69335909691815079</v>
      </c>
      <c r="D105" s="48">
        <v>0.67582178922154579</v>
      </c>
      <c r="E105" s="48">
        <v>0.74110829761321495</v>
      </c>
      <c r="F105" s="48">
        <v>1.1313195862124374</v>
      </c>
      <c r="G105" s="48">
        <v>1.1019693371338617</v>
      </c>
      <c r="H105" s="48">
        <v>1.3225969389539571</v>
      </c>
      <c r="I105" s="48">
        <v>0.72990066986306457</v>
      </c>
      <c r="J105" s="48">
        <v>1.0731107403797504</v>
      </c>
      <c r="K105" s="49">
        <v>0.58204126211451646</v>
      </c>
      <c r="M105" s="19" t="str">
        <f t="shared" si="5"/>
        <v>ANTONIA</v>
      </c>
      <c r="N105" s="21" t="b">
        <f t="shared" si="6"/>
        <v>1</v>
      </c>
      <c r="O105" s="30">
        <f>COUNTIF($N96:$N105,TRUE)/(10 - COUNTIF($N96:$N105,"#N/A"))</f>
        <v>0.4</v>
      </c>
      <c r="U105" s="19" t="str">
        <f t="shared" si="7"/>
        <v>ANTONIA</v>
      </c>
      <c r="V105" s="19">
        <f t="shared" si="8"/>
        <v>0.58204126211451646</v>
      </c>
      <c r="W105" s="19">
        <f t="shared" si="9"/>
        <v>9.3780527107029332E-2</v>
      </c>
    </row>
  </sheetData>
  <mergeCells count="2">
    <mergeCell ref="B4:K4"/>
    <mergeCell ref="R17:S17"/>
  </mergeCells>
  <conditionalFormatting sqref="B6:K6">
    <cfRule type="top10" dxfId="4527" priority="902" bottom="1" rank="1"/>
    <cfRule type="top10" dxfId="4526" priority="903" bottom="1" rank="2"/>
    <cfRule type="top10" dxfId="4525" priority="904" bottom="1" rank="3"/>
    <cfRule type="top10" dxfId="4524" priority="905" bottom="1" rank="4"/>
  </conditionalFormatting>
  <conditionalFormatting sqref="M6 A6">
    <cfRule type="duplicateValues" dxfId="4523" priority="901"/>
  </conditionalFormatting>
  <conditionalFormatting sqref="N6">
    <cfRule type="duplicateValues" dxfId="4522" priority="900"/>
  </conditionalFormatting>
  <conditionalFormatting sqref="B7:K7">
    <cfRule type="top10" dxfId="4521" priority="896" bottom="1" rank="1"/>
    <cfRule type="top10" dxfId="4520" priority="897" bottom="1" rank="2"/>
    <cfRule type="top10" dxfId="4519" priority="898" bottom="1" rank="3"/>
    <cfRule type="top10" dxfId="4518" priority="899" bottom="1" rank="4"/>
  </conditionalFormatting>
  <conditionalFormatting sqref="M7 A7">
    <cfRule type="duplicateValues" dxfId="4517" priority="895"/>
  </conditionalFormatting>
  <conditionalFormatting sqref="B8:K8">
    <cfRule type="top10" dxfId="4516" priority="891" bottom="1" rank="1"/>
    <cfRule type="top10" dxfId="4515" priority="892" bottom="1" rank="2"/>
    <cfRule type="top10" dxfId="4514" priority="893" bottom="1" rank="3"/>
    <cfRule type="top10" dxfId="4513" priority="894" bottom="1" rank="4"/>
  </conditionalFormatting>
  <conditionalFormatting sqref="M8 A8">
    <cfRule type="duplicateValues" dxfId="4512" priority="890"/>
  </conditionalFormatting>
  <conditionalFormatting sqref="B9:K9">
    <cfRule type="top10" dxfId="4511" priority="886" bottom="1" rank="1"/>
    <cfRule type="top10" dxfId="4510" priority="887" bottom="1" rank="2"/>
    <cfRule type="top10" dxfId="4509" priority="888" bottom="1" rank="3"/>
    <cfRule type="top10" dxfId="4508" priority="889" bottom="1" rank="4"/>
  </conditionalFormatting>
  <conditionalFormatting sqref="M9 A9">
    <cfRule type="duplicateValues" dxfId="4507" priority="885"/>
  </conditionalFormatting>
  <conditionalFormatting sqref="B10:K10">
    <cfRule type="top10" dxfId="4506" priority="881" bottom="1" rank="1"/>
    <cfRule type="top10" dxfId="4505" priority="882" bottom="1" rank="2"/>
    <cfRule type="top10" dxfId="4504" priority="883" bottom="1" rank="3"/>
    <cfRule type="top10" dxfId="4503" priority="884" bottom="1" rank="4"/>
  </conditionalFormatting>
  <conditionalFormatting sqref="M10 A10">
    <cfRule type="duplicateValues" dxfId="4502" priority="880"/>
  </conditionalFormatting>
  <conditionalFormatting sqref="B11:K11">
    <cfRule type="top10" dxfId="4501" priority="876" bottom="1" rank="1"/>
    <cfRule type="top10" dxfId="4500" priority="877" bottom="1" rank="2"/>
    <cfRule type="top10" dxfId="4499" priority="878" bottom="1" rank="3"/>
    <cfRule type="top10" dxfId="4498" priority="879" bottom="1" rank="4"/>
  </conditionalFormatting>
  <conditionalFormatting sqref="M11 A11">
    <cfRule type="duplicateValues" dxfId="4497" priority="875"/>
  </conditionalFormatting>
  <conditionalFormatting sqref="B12:K12">
    <cfRule type="top10" dxfId="4496" priority="871" bottom="1" rank="1"/>
    <cfRule type="top10" dxfId="4495" priority="872" bottom="1" rank="2"/>
    <cfRule type="top10" dxfId="4494" priority="873" bottom="1" rank="3"/>
    <cfRule type="top10" dxfId="4493" priority="874" bottom="1" rank="4"/>
  </conditionalFormatting>
  <conditionalFormatting sqref="M12 A12">
    <cfRule type="duplicateValues" dxfId="4492" priority="870"/>
  </conditionalFormatting>
  <conditionalFormatting sqref="B13:K13">
    <cfRule type="top10" dxfId="4491" priority="866" bottom="1" rank="1"/>
    <cfRule type="top10" dxfId="4490" priority="867" bottom="1" rank="2"/>
    <cfRule type="top10" dxfId="4489" priority="868" bottom="1" rank="3"/>
    <cfRule type="top10" dxfId="4488" priority="869" bottom="1" rank="4"/>
  </conditionalFormatting>
  <conditionalFormatting sqref="M13 A13">
    <cfRule type="duplicateValues" dxfId="4487" priority="865"/>
  </conditionalFormatting>
  <conditionalFormatting sqref="B14:K14">
    <cfRule type="top10" dxfId="4486" priority="861" bottom="1" rank="1"/>
    <cfRule type="top10" dxfId="4485" priority="862" bottom="1" rank="2"/>
    <cfRule type="top10" dxfId="4484" priority="863" bottom="1" rank="3"/>
    <cfRule type="top10" dxfId="4483" priority="864" bottom="1" rank="4"/>
  </conditionalFormatting>
  <conditionalFormatting sqref="M14 A14">
    <cfRule type="duplicateValues" dxfId="4482" priority="860"/>
  </conditionalFormatting>
  <conditionalFormatting sqref="B15:K15">
    <cfRule type="top10" dxfId="4481" priority="856" bottom="1" rank="1"/>
    <cfRule type="top10" dxfId="4480" priority="857" bottom="1" rank="2"/>
    <cfRule type="top10" dxfId="4479" priority="858" bottom="1" rank="3"/>
    <cfRule type="top10" dxfId="4478" priority="859" bottom="1" rank="4"/>
  </conditionalFormatting>
  <conditionalFormatting sqref="M15 A15">
    <cfRule type="duplicateValues" dxfId="4477" priority="855"/>
  </conditionalFormatting>
  <conditionalFormatting sqref="B16:K16">
    <cfRule type="top10" dxfId="4476" priority="851" bottom="1" rank="1"/>
    <cfRule type="top10" dxfId="4475" priority="852" bottom="1" rank="2"/>
    <cfRule type="top10" dxfId="4474" priority="853" bottom="1" rank="3"/>
    <cfRule type="top10" dxfId="4473" priority="854" bottom="1" rank="4"/>
  </conditionalFormatting>
  <conditionalFormatting sqref="M16 A16">
    <cfRule type="duplicateValues" dxfId="4472" priority="850"/>
  </conditionalFormatting>
  <conditionalFormatting sqref="B17:K17">
    <cfRule type="top10" dxfId="4471" priority="846" bottom="1" rank="1"/>
    <cfRule type="top10" dxfId="4470" priority="847" bottom="1" rank="2"/>
    <cfRule type="top10" dxfId="4469" priority="848" bottom="1" rank="3"/>
    <cfRule type="top10" dxfId="4468" priority="849" bottom="1" rank="4"/>
  </conditionalFormatting>
  <conditionalFormatting sqref="M17 A17">
    <cfRule type="duplicateValues" dxfId="4467" priority="845"/>
  </conditionalFormatting>
  <conditionalFormatting sqref="B18:K18">
    <cfRule type="top10" dxfId="4466" priority="841" bottom="1" rank="1"/>
    <cfRule type="top10" dxfId="4465" priority="842" bottom="1" rank="2"/>
    <cfRule type="top10" dxfId="4464" priority="843" bottom="1" rank="3"/>
    <cfRule type="top10" dxfId="4463" priority="844" bottom="1" rank="4"/>
  </conditionalFormatting>
  <conditionalFormatting sqref="M18 A18">
    <cfRule type="duplicateValues" dxfId="4462" priority="840"/>
  </conditionalFormatting>
  <conditionalFormatting sqref="B19:K19">
    <cfRule type="top10" dxfId="4461" priority="836" bottom="1" rank="1"/>
    <cfRule type="top10" dxfId="4460" priority="837" bottom="1" rank="2"/>
    <cfRule type="top10" dxfId="4459" priority="838" bottom="1" rank="3"/>
    <cfRule type="top10" dxfId="4458" priority="839" bottom="1" rank="4"/>
  </conditionalFormatting>
  <conditionalFormatting sqref="M19 A19">
    <cfRule type="duplicateValues" dxfId="4457" priority="835"/>
  </conditionalFormatting>
  <conditionalFormatting sqref="B20:K20">
    <cfRule type="top10" dxfId="4456" priority="831" bottom="1" rank="1"/>
    <cfRule type="top10" dxfId="4455" priority="832" bottom="1" rank="2"/>
    <cfRule type="top10" dxfId="4454" priority="833" bottom="1" rank="3"/>
    <cfRule type="top10" dxfId="4453" priority="834" bottom="1" rank="4"/>
  </conditionalFormatting>
  <conditionalFormatting sqref="M20 A20">
    <cfRule type="duplicateValues" dxfId="4452" priority="830"/>
  </conditionalFormatting>
  <conditionalFormatting sqref="B21:K21">
    <cfRule type="top10" dxfId="4451" priority="826" bottom="1" rank="1"/>
    <cfRule type="top10" dxfId="4450" priority="827" bottom="1" rank="2"/>
    <cfRule type="top10" dxfId="4449" priority="828" bottom="1" rank="3"/>
    <cfRule type="top10" dxfId="4448" priority="829" bottom="1" rank="4"/>
  </conditionalFormatting>
  <conditionalFormatting sqref="M21 A21">
    <cfRule type="duplicateValues" dxfId="4447" priority="825"/>
  </conditionalFormatting>
  <conditionalFormatting sqref="B22:K22">
    <cfRule type="top10" dxfId="4446" priority="821" bottom="1" rank="1"/>
    <cfRule type="top10" dxfId="4445" priority="822" bottom="1" rank="2"/>
    <cfRule type="top10" dxfId="4444" priority="823" bottom="1" rank="3"/>
    <cfRule type="top10" dxfId="4443" priority="824" bottom="1" rank="4"/>
  </conditionalFormatting>
  <conditionalFormatting sqref="M22 A22">
    <cfRule type="duplicateValues" dxfId="4442" priority="820"/>
  </conditionalFormatting>
  <conditionalFormatting sqref="B23:K23">
    <cfRule type="top10" dxfId="4441" priority="816" bottom="1" rank="1"/>
    <cfRule type="top10" dxfId="4440" priority="817" bottom="1" rank="2"/>
    <cfRule type="top10" dxfId="4439" priority="818" bottom="1" rank="3"/>
    <cfRule type="top10" dxfId="4438" priority="819" bottom="1" rank="4"/>
  </conditionalFormatting>
  <conditionalFormatting sqref="M23 A23">
    <cfRule type="duplicateValues" dxfId="4437" priority="815"/>
  </conditionalFormatting>
  <conditionalFormatting sqref="B24:K24">
    <cfRule type="top10" dxfId="4436" priority="811" bottom="1" rank="1"/>
    <cfRule type="top10" dxfId="4435" priority="812" bottom="1" rank="2"/>
    <cfRule type="top10" dxfId="4434" priority="813" bottom="1" rank="3"/>
    <cfRule type="top10" dxfId="4433" priority="814" bottom="1" rank="4"/>
  </conditionalFormatting>
  <conditionalFormatting sqref="M24 A24">
    <cfRule type="duplicateValues" dxfId="4432" priority="810"/>
  </conditionalFormatting>
  <conditionalFormatting sqref="B25:K25">
    <cfRule type="top10" dxfId="4431" priority="806" bottom="1" rank="1"/>
    <cfRule type="top10" dxfId="4430" priority="807" bottom="1" rank="2"/>
    <cfRule type="top10" dxfId="4429" priority="808" bottom="1" rank="3"/>
    <cfRule type="top10" dxfId="4428" priority="809" bottom="1" rank="4"/>
  </conditionalFormatting>
  <conditionalFormatting sqref="M25 A25">
    <cfRule type="duplicateValues" dxfId="4427" priority="805"/>
  </conditionalFormatting>
  <conditionalFormatting sqref="B26:K26">
    <cfRule type="top10" dxfId="4426" priority="801" bottom="1" rank="1"/>
    <cfRule type="top10" dxfId="4425" priority="802" bottom="1" rank="2"/>
    <cfRule type="top10" dxfId="4424" priority="803" bottom="1" rank="3"/>
    <cfRule type="top10" dxfId="4423" priority="804" bottom="1" rank="4"/>
  </conditionalFormatting>
  <conditionalFormatting sqref="M26 A26">
    <cfRule type="duplicateValues" dxfId="4422" priority="800"/>
  </conditionalFormatting>
  <conditionalFormatting sqref="B27:K27">
    <cfRule type="top10" dxfId="4421" priority="796" bottom="1" rank="1"/>
    <cfRule type="top10" dxfId="4420" priority="797" bottom="1" rank="2"/>
    <cfRule type="top10" dxfId="4419" priority="798" bottom="1" rank="3"/>
    <cfRule type="top10" dxfId="4418" priority="799" bottom="1" rank="4"/>
  </conditionalFormatting>
  <conditionalFormatting sqref="M27 A27">
    <cfRule type="duplicateValues" dxfId="4417" priority="795"/>
  </conditionalFormatting>
  <conditionalFormatting sqref="B28:K28">
    <cfRule type="top10" dxfId="4416" priority="791" bottom="1" rank="1"/>
    <cfRule type="top10" dxfId="4415" priority="792" bottom="1" rank="2"/>
    <cfRule type="top10" dxfId="4414" priority="793" bottom="1" rank="3"/>
    <cfRule type="top10" dxfId="4413" priority="794" bottom="1" rank="4"/>
  </conditionalFormatting>
  <conditionalFormatting sqref="M28 A28">
    <cfRule type="duplicateValues" dxfId="4412" priority="790"/>
  </conditionalFormatting>
  <conditionalFormatting sqref="B29:K29">
    <cfRule type="top10" dxfId="4411" priority="786" bottom="1" rank="1"/>
    <cfRule type="top10" dxfId="4410" priority="787" bottom="1" rank="2"/>
    <cfRule type="top10" dxfId="4409" priority="788" bottom="1" rank="3"/>
    <cfRule type="top10" dxfId="4408" priority="789" bottom="1" rank="4"/>
  </conditionalFormatting>
  <conditionalFormatting sqref="M29 A29">
    <cfRule type="duplicateValues" dxfId="4407" priority="785"/>
  </conditionalFormatting>
  <conditionalFormatting sqref="B30:K30">
    <cfRule type="top10" dxfId="4406" priority="781" bottom="1" rank="1"/>
    <cfRule type="top10" dxfId="4405" priority="782" bottom="1" rank="2"/>
    <cfRule type="top10" dxfId="4404" priority="783" bottom="1" rank="3"/>
    <cfRule type="top10" dxfId="4403" priority="784" bottom="1" rank="4"/>
  </conditionalFormatting>
  <conditionalFormatting sqref="M30 A30">
    <cfRule type="duplicateValues" dxfId="4402" priority="780"/>
  </conditionalFormatting>
  <conditionalFormatting sqref="B31:K31">
    <cfRule type="top10" dxfId="4401" priority="776" bottom="1" rank="1"/>
    <cfRule type="top10" dxfId="4400" priority="777" bottom="1" rank="2"/>
    <cfRule type="top10" dxfId="4399" priority="778" bottom="1" rank="3"/>
    <cfRule type="top10" dxfId="4398" priority="779" bottom="1" rank="4"/>
  </conditionalFormatting>
  <conditionalFormatting sqref="M31 A31">
    <cfRule type="duplicateValues" dxfId="4397" priority="775"/>
  </conditionalFormatting>
  <conditionalFormatting sqref="B32:K32">
    <cfRule type="top10" dxfId="4396" priority="771" bottom="1" rank="1"/>
    <cfRule type="top10" dxfId="4395" priority="772" bottom="1" rank="2"/>
    <cfRule type="top10" dxfId="4394" priority="773" bottom="1" rank="3"/>
    <cfRule type="top10" dxfId="4393" priority="774" bottom="1" rank="4"/>
  </conditionalFormatting>
  <conditionalFormatting sqref="M32 A32">
    <cfRule type="duplicateValues" dxfId="4392" priority="770"/>
  </conditionalFormatting>
  <conditionalFormatting sqref="B33:K33">
    <cfRule type="top10" dxfId="4391" priority="766" bottom="1" rank="1"/>
    <cfRule type="top10" dxfId="4390" priority="767" bottom="1" rank="2"/>
    <cfRule type="top10" dxfId="4389" priority="768" bottom="1" rank="3"/>
    <cfRule type="top10" dxfId="4388" priority="769" bottom="1" rank="4"/>
  </conditionalFormatting>
  <conditionalFormatting sqref="M33 A33">
    <cfRule type="duplicateValues" dxfId="4387" priority="765"/>
  </conditionalFormatting>
  <conditionalFormatting sqref="B34:K34">
    <cfRule type="top10" dxfId="4386" priority="761" bottom="1" rank="1"/>
    <cfRule type="top10" dxfId="4385" priority="762" bottom="1" rank="2"/>
    <cfRule type="top10" dxfId="4384" priority="763" bottom="1" rank="3"/>
    <cfRule type="top10" dxfId="4383" priority="764" bottom="1" rank="4"/>
  </conditionalFormatting>
  <conditionalFormatting sqref="M34 A34">
    <cfRule type="duplicateValues" dxfId="4382" priority="760"/>
  </conditionalFormatting>
  <conditionalFormatting sqref="B35:K35">
    <cfRule type="top10" dxfId="4381" priority="756" bottom="1" rank="1"/>
    <cfRule type="top10" dxfId="4380" priority="757" bottom="1" rank="2"/>
    <cfRule type="top10" dxfId="4379" priority="758" bottom="1" rank="3"/>
    <cfRule type="top10" dxfId="4378" priority="759" bottom="1" rank="4"/>
  </conditionalFormatting>
  <conditionalFormatting sqref="M35 A35">
    <cfRule type="duplicateValues" dxfId="4377" priority="755"/>
  </conditionalFormatting>
  <conditionalFormatting sqref="B36:K36">
    <cfRule type="top10" dxfId="4376" priority="751" bottom="1" rank="1"/>
    <cfRule type="top10" dxfId="4375" priority="752" bottom="1" rank="2"/>
    <cfRule type="top10" dxfId="4374" priority="753" bottom="1" rank="3"/>
    <cfRule type="top10" dxfId="4373" priority="754" bottom="1" rank="4"/>
  </conditionalFormatting>
  <conditionalFormatting sqref="M36 A36">
    <cfRule type="duplicateValues" dxfId="4372" priority="750"/>
  </conditionalFormatting>
  <conditionalFormatting sqref="B37:K37">
    <cfRule type="top10" dxfId="4371" priority="746" bottom="1" rank="1"/>
    <cfRule type="top10" dxfId="4370" priority="747" bottom="1" rank="2"/>
    <cfRule type="top10" dxfId="4369" priority="748" bottom="1" rank="3"/>
    <cfRule type="top10" dxfId="4368" priority="749" bottom="1" rank="4"/>
  </conditionalFormatting>
  <conditionalFormatting sqref="M37 A37">
    <cfRule type="duplicateValues" dxfId="4367" priority="745"/>
  </conditionalFormatting>
  <conditionalFormatting sqref="B38:K38">
    <cfRule type="top10" dxfId="4366" priority="741" bottom="1" rank="1"/>
    <cfRule type="top10" dxfId="4365" priority="742" bottom="1" rank="2"/>
    <cfRule type="top10" dxfId="4364" priority="743" bottom="1" rank="3"/>
    <cfRule type="top10" dxfId="4363" priority="744" bottom="1" rank="4"/>
  </conditionalFormatting>
  <conditionalFormatting sqref="M38 A38">
    <cfRule type="duplicateValues" dxfId="4362" priority="740"/>
  </conditionalFormatting>
  <conditionalFormatting sqref="B39:K39">
    <cfRule type="top10" dxfId="4361" priority="736" bottom="1" rank="1"/>
    <cfRule type="top10" dxfId="4360" priority="737" bottom="1" rank="2"/>
    <cfRule type="top10" dxfId="4359" priority="738" bottom="1" rank="3"/>
    <cfRule type="top10" dxfId="4358" priority="739" bottom="1" rank="4"/>
  </conditionalFormatting>
  <conditionalFormatting sqref="M39 A39">
    <cfRule type="duplicateValues" dxfId="4357" priority="735"/>
  </conditionalFormatting>
  <conditionalFormatting sqref="B40:K40">
    <cfRule type="top10" dxfId="4356" priority="731" bottom="1" rank="1"/>
    <cfRule type="top10" dxfId="4355" priority="732" bottom="1" rank="2"/>
    <cfRule type="top10" dxfId="4354" priority="733" bottom="1" rank="3"/>
    <cfRule type="top10" dxfId="4353" priority="734" bottom="1" rank="4"/>
  </conditionalFormatting>
  <conditionalFormatting sqref="M40 A40">
    <cfRule type="duplicateValues" dxfId="4352" priority="730"/>
  </conditionalFormatting>
  <conditionalFormatting sqref="B41:K41">
    <cfRule type="top10" dxfId="4351" priority="726" bottom="1" rank="1"/>
    <cfRule type="top10" dxfId="4350" priority="727" bottom="1" rank="2"/>
    <cfRule type="top10" dxfId="4349" priority="728" bottom="1" rank="3"/>
    <cfRule type="top10" dxfId="4348" priority="729" bottom="1" rank="4"/>
  </conditionalFormatting>
  <conditionalFormatting sqref="M41 A41">
    <cfRule type="duplicateValues" dxfId="4347" priority="725"/>
  </conditionalFormatting>
  <conditionalFormatting sqref="B42:K42">
    <cfRule type="top10" dxfId="4346" priority="721" bottom="1" rank="1"/>
    <cfRule type="top10" dxfId="4345" priority="722" bottom="1" rank="2"/>
    <cfRule type="top10" dxfId="4344" priority="723" bottom="1" rank="3"/>
    <cfRule type="top10" dxfId="4343" priority="724" bottom="1" rank="4"/>
  </conditionalFormatting>
  <conditionalFormatting sqref="M42 A42">
    <cfRule type="duplicateValues" dxfId="4342" priority="720"/>
  </conditionalFormatting>
  <conditionalFormatting sqref="B43:K43">
    <cfRule type="top10" dxfId="4341" priority="716" bottom="1" rank="1"/>
    <cfRule type="top10" dxfId="4340" priority="717" bottom="1" rank="2"/>
    <cfRule type="top10" dxfId="4339" priority="718" bottom="1" rank="3"/>
    <cfRule type="top10" dxfId="4338" priority="719" bottom="1" rank="4"/>
  </conditionalFormatting>
  <conditionalFormatting sqref="M43 A43">
    <cfRule type="duplicateValues" dxfId="4337" priority="715"/>
  </conditionalFormatting>
  <conditionalFormatting sqref="B44:K44">
    <cfRule type="top10" dxfId="4336" priority="711" bottom="1" rank="1"/>
    <cfRule type="top10" dxfId="4335" priority="712" bottom="1" rank="2"/>
    <cfRule type="top10" dxfId="4334" priority="713" bottom="1" rank="3"/>
    <cfRule type="top10" dxfId="4333" priority="714" bottom="1" rank="4"/>
  </conditionalFormatting>
  <conditionalFormatting sqref="M44 A44">
    <cfRule type="duplicateValues" dxfId="4332" priority="710"/>
  </conditionalFormatting>
  <conditionalFormatting sqref="B45:K45">
    <cfRule type="top10" dxfId="4331" priority="706" bottom="1" rank="1"/>
    <cfRule type="top10" dxfId="4330" priority="707" bottom="1" rank="2"/>
    <cfRule type="top10" dxfId="4329" priority="708" bottom="1" rank="3"/>
    <cfRule type="top10" dxfId="4328" priority="709" bottom="1" rank="4"/>
  </conditionalFormatting>
  <conditionalFormatting sqref="M45 A45">
    <cfRule type="duplicateValues" dxfId="4327" priority="705"/>
  </conditionalFormatting>
  <conditionalFormatting sqref="B46:K46">
    <cfRule type="top10" dxfId="4326" priority="701" bottom="1" rank="1"/>
    <cfRule type="top10" dxfId="4325" priority="702" bottom="1" rank="2"/>
    <cfRule type="top10" dxfId="4324" priority="703" bottom="1" rank="3"/>
    <cfRule type="top10" dxfId="4323" priority="704" bottom="1" rank="4"/>
  </conditionalFormatting>
  <conditionalFormatting sqref="M46 A46">
    <cfRule type="duplicateValues" dxfId="4322" priority="700"/>
  </conditionalFormatting>
  <conditionalFormatting sqref="B47:K47">
    <cfRule type="top10" dxfId="4321" priority="696" bottom="1" rank="1"/>
    <cfRule type="top10" dxfId="4320" priority="697" bottom="1" rank="2"/>
    <cfRule type="top10" dxfId="4319" priority="698" bottom="1" rank="3"/>
    <cfRule type="top10" dxfId="4318" priority="699" bottom="1" rank="4"/>
  </conditionalFormatting>
  <conditionalFormatting sqref="M47 A47">
    <cfRule type="duplicateValues" dxfId="4317" priority="695"/>
  </conditionalFormatting>
  <conditionalFormatting sqref="B48:K48">
    <cfRule type="top10" dxfId="4316" priority="691" bottom="1" rank="1"/>
    <cfRule type="top10" dxfId="4315" priority="692" bottom="1" rank="2"/>
    <cfRule type="top10" dxfId="4314" priority="693" bottom="1" rank="3"/>
    <cfRule type="top10" dxfId="4313" priority="694" bottom="1" rank="4"/>
  </conditionalFormatting>
  <conditionalFormatting sqref="M48 A48">
    <cfRule type="duplicateValues" dxfId="4312" priority="690"/>
  </conditionalFormatting>
  <conditionalFormatting sqref="B49:K49">
    <cfRule type="top10" dxfId="4311" priority="686" bottom="1" rank="1"/>
    <cfRule type="top10" dxfId="4310" priority="687" bottom="1" rank="2"/>
    <cfRule type="top10" dxfId="4309" priority="688" bottom="1" rank="3"/>
    <cfRule type="top10" dxfId="4308" priority="689" bottom="1" rank="4"/>
  </conditionalFormatting>
  <conditionalFormatting sqref="M49 A49">
    <cfRule type="duplicateValues" dxfId="4307" priority="685"/>
  </conditionalFormatting>
  <conditionalFormatting sqref="B50:K50">
    <cfRule type="top10" dxfId="4306" priority="681" bottom="1" rank="1"/>
    <cfRule type="top10" dxfId="4305" priority="682" bottom="1" rank="2"/>
    <cfRule type="top10" dxfId="4304" priority="683" bottom="1" rank="3"/>
    <cfRule type="top10" dxfId="4303" priority="684" bottom="1" rank="4"/>
  </conditionalFormatting>
  <conditionalFormatting sqref="M50 A50">
    <cfRule type="duplicateValues" dxfId="4302" priority="680"/>
  </conditionalFormatting>
  <conditionalFormatting sqref="B51:K51">
    <cfRule type="top10" dxfId="4301" priority="676" bottom="1" rank="1"/>
    <cfRule type="top10" dxfId="4300" priority="677" bottom="1" rank="2"/>
    <cfRule type="top10" dxfId="4299" priority="678" bottom="1" rank="3"/>
    <cfRule type="top10" dxfId="4298" priority="679" bottom="1" rank="4"/>
  </conditionalFormatting>
  <conditionalFormatting sqref="M51 A51">
    <cfRule type="duplicateValues" dxfId="4297" priority="675"/>
  </conditionalFormatting>
  <conditionalFormatting sqref="B52:K52">
    <cfRule type="top10" dxfId="4296" priority="671" bottom="1" rank="1"/>
    <cfRule type="top10" dxfId="4295" priority="672" bottom="1" rank="2"/>
    <cfRule type="top10" dxfId="4294" priority="673" bottom="1" rank="3"/>
    <cfRule type="top10" dxfId="4293" priority="674" bottom="1" rank="4"/>
  </conditionalFormatting>
  <conditionalFormatting sqref="M52 A52">
    <cfRule type="duplicateValues" dxfId="4292" priority="670"/>
  </conditionalFormatting>
  <conditionalFormatting sqref="B53:K53">
    <cfRule type="top10" dxfId="4291" priority="666" bottom="1" rank="1"/>
    <cfRule type="top10" dxfId="4290" priority="667" bottom="1" rank="2"/>
    <cfRule type="top10" dxfId="4289" priority="668" bottom="1" rank="3"/>
    <cfRule type="top10" dxfId="4288" priority="669" bottom="1" rank="4"/>
  </conditionalFormatting>
  <conditionalFormatting sqref="M53 A53">
    <cfRule type="duplicateValues" dxfId="4287" priority="665"/>
  </conditionalFormatting>
  <conditionalFormatting sqref="B54:K54">
    <cfRule type="top10" dxfId="4286" priority="661" bottom="1" rank="1"/>
    <cfRule type="top10" dxfId="4285" priority="662" bottom="1" rank="2"/>
    <cfRule type="top10" dxfId="4284" priority="663" bottom="1" rank="3"/>
    <cfRule type="top10" dxfId="4283" priority="664" bottom="1" rank="4"/>
  </conditionalFormatting>
  <conditionalFormatting sqref="M54 A54">
    <cfRule type="duplicateValues" dxfId="4282" priority="660"/>
  </conditionalFormatting>
  <conditionalFormatting sqref="B55:K55">
    <cfRule type="top10" dxfId="4281" priority="656" bottom="1" rank="1"/>
    <cfRule type="top10" dxfId="4280" priority="657" bottom="1" rank="2"/>
    <cfRule type="top10" dxfId="4279" priority="658" bottom="1" rank="3"/>
    <cfRule type="top10" dxfId="4278" priority="659" bottom="1" rank="4"/>
  </conditionalFormatting>
  <conditionalFormatting sqref="M55 A55">
    <cfRule type="duplicateValues" dxfId="4277" priority="655"/>
  </conditionalFormatting>
  <conditionalFormatting sqref="B56:K56">
    <cfRule type="top10" dxfId="4276" priority="651" bottom="1" rank="1"/>
    <cfRule type="top10" dxfId="4275" priority="652" bottom="1" rank="2"/>
    <cfRule type="top10" dxfId="4274" priority="653" bottom="1" rank="3"/>
    <cfRule type="top10" dxfId="4273" priority="654" bottom="1" rank="4"/>
  </conditionalFormatting>
  <conditionalFormatting sqref="M56 A56">
    <cfRule type="duplicateValues" dxfId="4272" priority="650"/>
  </conditionalFormatting>
  <conditionalFormatting sqref="B57:K57">
    <cfRule type="top10" dxfId="4271" priority="646" bottom="1" rank="1"/>
    <cfRule type="top10" dxfId="4270" priority="647" bottom="1" rank="2"/>
    <cfRule type="top10" dxfId="4269" priority="648" bottom="1" rank="3"/>
    <cfRule type="top10" dxfId="4268" priority="649" bottom="1" rank="4"/>
  </conditionalFormatting>
  <conditionalFormatting sqref="M57 A57">
    <cfRule type="duplicateValues" dxfId="4267" priority="645"/>
  </conditionalFormatting>
  <conditionalFormatting sqref="B58:K58">
    <cfRule type="top10" dxfId="4266" priority="641" bottom="1" rank="1"/>
    <cfRule type="top10" dxfId="4265" priority="642" bottom="1" rank="2"/>
    <cfRule type="top10" dxfId="4264" priority="643" bottom="1" rank="3"/>
    <cfRule type="top10" dxfId="4263" priority="644" bottom="1" rank="4"/>
  </conditionalFormatting>
  <conditionalFormatting sqref="M58 A58">
    <cfRule type="duplicateValues" dxfId="4262" priority="640"/>
  </conditionalFormatting>
  <conditionalFormatting sqref="B59:K59">
    <cfRule type="top10" dxfId="4261" priority="636" bottom="1" rank="1"/>
    <cfRule type="top10" dxfId="4260" priority="637" bottom="1" rank="2"/>
    <cfRule type="top10" dxfId="4259" priority="638" bottom="1" rank="3"/>
    <cfRule type="top10" dxfId="4258" priority="639" bottom="1" rank="4"/>
  </conditionalFormatting>
  <conditionalFormatting sqref="M59 A59">
    <cfRule type="duplicateValues" dxfId="4257" priority="635"/>
  </conditionalFormatting>
  <conditionalFormatting sqref="B60:K60">
    <cfRule type="top10" dxfId="4256" priority="631" bottom="1" rank="1"/>
    <cfRule type="top10" dxfId="4255" priority="632" bottom="1" rank="2"/>
    <cfRule type="top10" dxfId="4254" priority="633" bottom="1" rank="3"/>
    <cfRule type="top10" dxfId="4253" priority="634" bottom="1" rank="4"/>
  </conditionalFormatting>
  <conditionalFormatting sqref="M60 A60">
    <cfRule type="duplicateValues" dxfId="4252" priority="630"/>
  </conditionalFormatting>
  <conditionalFormatting sqref="B61:K61">
    <cfRule type="top10" dxfId="4251" priority="626" bottom="1" rank="1"/>
    <cfRule type="top10" dxfId="4250" priority="627" bottom="1" rank="2"/>
    <cfRule type="top10" dxfId="4249" priority="628" bottom="1" rank="3"/>
    <cfRule type="top10" dxfId="4248" priority="629" bottom="1" rank="4"/>
  </conditionalFormatting>
  <conditionalFormatting sqref="M61 A61">
    <cfRule type="duplicateValues" dxfId="4247" priority="625"/>
  </conditionalFormatting>
  <conditionalFormatting sqref="B62:K62">
    <cfRule type="top10" dxfId="4246" priority="621" bottom="1" rank="1"/>
    <cfRule type="top10" dxfId="4245" priority="622" bottom="1" rank="2"/>
    <cfRule type="top10" dxfId="4244" priority="623" bottom="1" rank="3"/>
    <cfRule type="top10" dxfId="4243" priority="624" bottom="1" rank="4"/>
  </conditionalFormatting>
  <conditionalFormatting sqref="M62 A62">
    <cfRule type="duplicateValues" dxfId="4242" priority="620"/>
  </conditionalFormatting>
  <conditionalFormatting sqref="B63:K63">
    <cfRule type="top10" dxfId="4241" priority="616" bottom="1" rank="1"/>
    <cfRule type="top10" dxfId="4240" priority="617" bottom="1" rank="2"/>
    <cfRule type="top10" dxfId="4239" priority="618" bottom="1" rank="3"/>
    <cfRule type="top10" dxfId="4238" priority="619" bottom="1" rank="4"/>
  </conditionalFormatting>
  <conditionalFormatting sqref="M63 A63">
    <cfRule type="duplicateValues" dxfId="4237" priority="615"/>
  </conditionalFormatting>
  <conditionalFormatting sqref="B64:K64">
    <cfRule type="top10" dxfId="4236" priority="611" bottom="1" rank="1"/>
    <cfRule type="top10" dxfId="4235" priority="612" bottom="1" rank="2"/>
    <cfRule type="top10" dxfId="4234" priority="613" bottom="1" rank="3"/>
    <cfRule type="top10" dxfId="4233" priority="614" bottom="1" rank="4"/>
  </conditionalFormatting>
  <conditionalFormatting sqref="M64 A64">
    <cfRule type="duplicateValues" dxfId="4232" priority="610"/>
  </conditionalFormatting>
  <conditionalFormatting sqref="B65:K65">
    <cfRule type="top10" dxfId="4231" priority="606" bottom="1" rank="1"/>
    <cfRule type="top10" dxfId="4230" priority="607" bottom="1" rank="2"/>
    <cfRule type="top10" dxfId="4229" priority="608" bottom="1" rank="3"/>
    <cfRule type="top10" dxfId="4228" priority="609" bottom="1" rank="4"/>
  </conditionalFormatting>
  <conditionalFormatting sqref="M65 A65">
    <cfRule type="duplicateValues" dxfId="4227" priority="605"/>
  </conditionalFormatting>
  <conditionalFormatting sqref="B66:K66">
    <cfRule type="top10" dxfId="4226" priority="601" bottom="1" rank="1"/>
    <cfRule type="top10" dxfId="4225" priority="602" bottom="1" rank="2"/>
    <cfRule type="top10" dxfId="4224" priority="603" bottom="1" rank="3"/>
    <cfRule type="top10" dxfId="4223" priority="604" bottom="1" rank="4"/>
  </conditionalFormatting>
  <conditionalFormatting sqref="M66 A66">
    <cfRule type="duplicateValues" dxfId="4222" priority="600"/>
  </conditionalFormatting>
  <conditionalFormatting sqref="B67:K67">
    <cfRule type="top10" dxfId="4221" priority="596" bottom="1" rank="1"/>
    <cfRule type="top10" dxfId="4220" priority="597" bottom="1" rank="2"/>
    <cfRule type="top10" dxfId="4219" priority="598" bottom="1" rank="3"/>
    <cfRule type="top10" dxfId="4218" priority="599" bottom="1" rank="4"/>
  </conditionalFormatting>
  <conditionalFormatting sqref="M67 A67">
    <cfRule type="duplicateValues" dxfId="4217" priority="595"/>
  </conditionalFormatting>
  <conditionalFormatting sqref="B68:K68">
    <cfRule type="top10" dxfId="4216" priority="591" bottom="1" rank="1"/>
    <cfRule type="top10" dxfId="4215" priority="592" bottom="1" rank="2"/>
    <cfRule type="top10" dxfId="4214" priority="593" bottom="1" rank="3"/>
    <cfRule type="top10" dxfId="4213" priority="594" bottom="1" rank="4"/>
  </conditionalFormatting>
  <conditionalFormatting sqref="M68 A68">
    <cfRule type="duplicateValues" dxfId="4212" priority="590"/>
  </conditionalFormatting>
  <conditionalFormatting sqref="B69:K69">
    <cfRule type="top10" dxfId="4211" priority="586" bottom="1" rank="1"/>
    <cfRule type="top10" dxfId="4210" priority="587" bottom="1" rank="2"/>
    <cfRule type="top10" dxfId="4209" priority="588" bottom="1" rank="3"/>
    <cfRule type="top10" dxfId="4208" priority="589" bottom="1" rank="4"/>
  </conditionalFormatting>
  <conditionalFormatting sqref="M69 A69">
    <cfRule type="duplicateValues" dxfId="4207" priority="585"/>
  </conditionalFormatting>
  <conditionalFormatting sqref="B70:K70">
    <cfRule type="top10" dxfId="4206" priority="581" bottom="1" rank="1"/>
    <cfRule type="top10" dxfId="4205" priority="582" bottom="1" rank="2"/>
    <cfRule type="top10" dxfId="4204" priority="583" bottom="1" rank="3"/>
    <cfRule type="top10" dxfId="4203" priority="584" bottom="1" rank="4"/>
  </conditionalFormatting>
  <conditionalFormatting sqref="M70 A70">
    <cfRule type="duplicateValues" dxfId="4202" priority="580"/>
  </conditionalFormatting>
  <conditionalFormatting sqref="B71:K71">
    <cfRule type="top10" dxfId="4201" priority="576" bottom="1" rank="1"/>
    <cfRule type="top10" dxfId="4200" priority="577" bottom="1" rank="2"/>
    <cfRule type="top10" dxfId="4199" priority="578" bottom="1" rank="3"/>
    <cfRule type="top10" dxfId="4198" priority="579" bottom="1" rank="4"/>
  </conditionalFormatting>
  <conditionalFormatting sqref="M71 A71">
    <cfRule type="duplicateValues" dxfId="4197" priority="575"/>
  </conditionalFormatting>
  <conditionalFormatting sqref="B72:K72">
    <cfRule type="top10" dxfId="4196" priority="571" bottom="1" rank="1"/>
    <cfRule type="top10" dxfId="4195" priority="572" bottom="1" rank="2"/>
    <cfRule type="top10" dxfId="4194" priority="573" bottom="1" rank="3"/>
    <cfRule type="top10" dxfId="4193" priority="574" bottom="1" rank="4"/>
  </conditionalFormatting>
  <conditionalFormatting sqref="M72 A72">
    <cfRule type="duplicateValues" dxfId="4192" priority="570"/>
  </conditionalFormatting>
  <conditionalFormatting sqref="B73:K73">
    <cfRule type="top10" dxfId="4191" priority="566" bottom="1" rank="1"/>
    <cfRule type="top10" dxfId="4190" priority="567" bottom="1" rank="2"/>
    <cfRule type="top10" dxfId="4189" priority="568" bottom="1" rank="3"/>
    <cfRule type="top10" dxfId="4188" priority="569" bottom="1" rank="4"/>
  </conditionalFormatting>
  <conditionalFormatting sqref="M73 A73">
    <cfRule type="duplicateValues" dxfId="4187" priority="565"/>
  </conditionalFormatting>
  <conditionalFormatting sqref="B74:K74">
    <cfRule type="top10" dxfId="4186" priority="561" bottom="1" rank="1"/>
    <cfRule type="top10" dxfId="4185" priority="562" bottom="1" rank="2"/>
    <cfRule type="top10" dxfId="4184" priority="563" bottom="1" rank="3"/>
    <cfRule type="top10" dxfId="4183" priority="564" bottom="1" rank="4"/>
  </conditionalFormatting>
  <conditionalFormatting sqref="M74 A74">
    <cfRule type="duplicateValues" dxfId="4182" priority="560"/>
  </conditionalFormatting>
  <conditionalFormatting sqref="B75:K75">
    <cfRule type="top10" dxfId="4181" priority="556" bottom="1" rank="1"/>
    <cfRule type="top10" dxfId="4180" priority="557" bottom="1" rank="2"/>
    <cfRule type="top10" dxfId="4179" priority="558" bottom="1" rank="3"/>
    <cfRule type="top10" dxfId="4178" priority="559" bottom="1" rank="4"/>
  </conditionalFormatting>
  <conditionalFormatting sqref="M75 A75">
    <cfRule type="duplicateValues" dxfId="4177" priority="555"/>
  </conditionalFormatting>
  <conditionalFormatting sqref="B76:K76">
    <cfRule type="top10" dxfId="4176" priority="551" bottom="1" rank="1"/>
    <cfRule type="top10" dxfId="4175" priority="552" bottom="1" rank="2"/>
    <cfRule type="top10" dxfId="4174" priority="553" bottom="1" rank="3"/>
    <cfRule type="top10" dxfId="4173" priority="554" bottom="1" rank="4"/>
  </conditionalFormatting>
  <conditionalFormatting sqref="M76 A76">
    <cfRule type="duplicateValues" dxfId="4172" priority="550"/>
  </conditionalFormatting>
  <conditionalFormatting sqref="B77:K77">
    <cfRule type="top10" dxfId="4171" priority="546" bottom="1" rank="1"/>
    <cfRule type="top10" dxfId="4170" priority="547" bottom="1" rank="2"/>
    <cfRule type="top10" dxfId="4169" priority="548" bottom="1" rank="3"/>
    <cfRule type="top10" dxfId="4168" priority="549" bottom="1" rank="4"/>
  </conditionalFormatting>
  <conditionalFormatting sqref="M77 A77">
    <cfRule type="duplicateValues" dxfId="4167" priority="545"/>
  </conditionalFormatting>
  <conditionalFormatting sqref="B78:K78">
    <cfRule type="top10" dxfId="4166" priority="541" bottom="1" rank="1"/>
    <cfRule type="top10" dxfId="4165" priority="542" bottom="1" rank="2"/>
    <cfRule type="top10" dxfId="4164" priority="543" bottom="1" rank="3"/>
    <cfRule type="top10" dxfId="4163" priority="544" bottom="1" rank="4"/>
  </conditionalFormatting>
  <conditionalFormatting sqref="M78 A78">
    <cfRule type="duplicateValues" dxfId="4162" priority="540"/>
  </conditionalFormatting>
  <conditionalFormatting sqref="B79:K79">
    <cfRule type="top10" dxfId="4161" priority="536" bottom="1" rank="1"/>
    <cfRule type="top10" dxfId="4160" priority="537" bottom="1" rank="2"/>
    <cfRule type="top10" dxfId="4159" priority="538" bottom="1" rank="3"/>
    <cfRule type="top10" dxfId="4158" priority="539" bottom="1" rank="4"/>
  </conditionalFormatting>
  <conditionalFormatting sqref="M79 A79">
    <cfRule type="duplicateValues" dxfId="4157" priority="535"/>
  </conditionalFormatting>
  <conditionalFormatting sqref="B80:K80">
    <cfRule type="top10" dxfId="4156" priority="531" bottom="1" rank="1"/>
    <cfRule type="top10" dxfId="4155" priority="532" bottom="1" rank="2"/>
    <cfRule type="top10" dxfId="4154" priority="533" bottom="1" rank="3"/>
    <cfRule type="top10" dxfId="4153" priority="534" bottom="1" rank="4"/>
  </conditionalFormatting>
  <conditionalFormatting sqref="M80 A80">
    <cfRule type="duplicateValues" dxfId="4152" priority="530"/>
  </conditionalFormatting>
  <conditionalFormatting sqref="B81:K81">
    <cfRule type="top10" dxfId="4151" priority="526" bottom="1" rank="1"/>
    <cfRule type="top10" dxfId="4150" priority="527" bottom="1" rank="2"/>
    <cfRule type="top10" dxfId="4149" priority="528" bottom="1" rank="3"/>
    <cfRule type="top10" dxfId="4148" priority="529" bottom="1" rank="4"/>
  </conditionalFormatting>
  <conditionalFormatting sqref="M81 A81">
    <cfRule type="duplicateValues" dxfId="4147" priority="525"/>
  </conditionalFormatting>
  <conditionalFormatting sqref="B82:K82">
    <cfRule type="top10" dxfId="4146" priority="521" bottom="1" rank="1"/>
    <cfRule type="top10" dxfId="4145" priority="522" bottom="1" rank="2"/>
    <cfRule type="top10" dxfId="4144" priority="523" bottom="1" rank="3"/>
    <cfRule type="top10" dxfId="4143" priority="524" bottom="1" rank="4"/>
  </conditionalFormatting>
  <conditionalFormatting sqref="M82 A82">
    <cfRule type="duplicateValues" dxfId="4142" priority="520"/>
  </conditionalFormatting>
  <conditionalFormatting sqref="B83:K83">
    <cfRule type="top10" dxfId="4141" priority="516" bottom="1" rank="1"/>
    <cfRule type="top10" dxfId="4140" priority="517" bottom="1" rank="2"/>
    <cfRule type="top10" dxfId="4139" priority="518" bottom="1" rank="3"/>
    <cfRule type="top10" dxfId="4138" priority="519" bottom="1" rank="4"/>
  </conditionalFormatting>
  <conditionalFormatting sqref="M83 A83">
    <cfRule type="duplicateValues" dxfId="4137" priority="515"/>
  </conditionalFormatting>
  <conditionalFormatting sqref="B84:K84">
    <cfRule type="top10" dxfId="4136" priority="511" bottom="1" rank="1"/>
    <cfRule type="top10" dxfId="4135" priority="512" bottom="1" rank="2"/>
    <cfRule type="top10" dxfId="4134" priority="513" bottom="1" rank="3"/>
    <cfRule type="top10" dxfId="4133" priority="514" bottom="1" rank="4"/>
  </conditionalFormatting>
  <conditionalFormatting sqref="M84 A84">
    <cfRule type="duplicateValues" dxfId="4132" priority="510"/>
  </conditionalFormatting>
  <conditionalFormatting sqref="B85:K85">
    <cfRule type="top10" dxfId="4131" priority="506" bottom="1" rank="1"/>
    <cfRule type="top10" dxfId="4130" priority="507" bottom="1" rank="2"/>
    <cfRule type="top10" dxfId="4129" priority="508" bottom="1" rank="3"/>
    <cfRule type="top10" dxfId="4128" priority="509" bottom="1" rank="4"/>
  </conditionalFormatting>
  <conditionalFormatting sqref="M85 A85">
    <cfRule type="duplicateValues" dxfId="4127" priority="505"/>
  </conditionalFormatting>
  <conditionalFormatting sqref="B86:K86">
    <cfRule type="top10" dxfId="4126" priority="501" bottom="1" rank="1"/>
    <cfRule type="top10" dxfId="4125" priority="502" bottom="1" rank="2"/>
    <cfRule type="top10" dxfId="4124" priority="503" bottom="1" rank="3"/>
    <cfRule type="top10" dxfId="4123" priority="504" bottom="1" rank="4"/>
  </conditionalFormatting>
  <conditionalFormatting sqref="M86 A86">
    <cfRule type="duplicateValues" dxfId="4122" priority="500"/>
  </conditionalFormatting>
  <conditionalFormatting sqref="B87:K87">
    <cfRule type="top10" dxfId="4121" priority="496" bottom="1" rank="1"/>
    <cfRule type="top10" dxfId="4120" priority="497" bottom="1" rank="2"/>
    <cfRule type="top10" dxfId="4119" priority="498" bottom="1" rank="3"/>
    <cfRule type="top10" dxfId="4118" priority="499" bottom="1" rank="4"/>
  </conditionalFormatting>
  <conditionalFormatting sqref="M87 A87">
    <cfRule type="duplicateValues" dxfId="4117" priority="495"/>
  </conditionalFormatting>
  <conditionalFormatting sqref="B88:K88">
    <cfRule type="top10" dxfId="4116" priority="491" bottom="1" rank="1"/>
    <cfRule type="top10" dxfId="4115" priority="492" bottom="1" rank="2"/>
    <cfRule type="top10" dxfId="4114" priority="493" bottom="1" rank="3"/>
    <cfRule type="top10" dxfId="4113" priority="494" bottom="1" rank="4"/>
  </conditionalFormatting>
  <conditionalFormatting sqref="M88 A88">
    <cfRule type="duplicateValues" dxfId="4112" priority="490"/>
  </conditionalFormatting>
  <conditionalFormatting sqref="B89:K89">
    <cfRule type="top10" dxfId="4111" priority="486" bottom="1" rank="1"/>
    <cfRule type="top10" dxfId="4110" priority="487" bottom="1" rank="2"/>
    <cfRule type="top10" dxfId="4109" priority="488" bottom="1" rank="3"/>
    <cfRule type="top10" dxfId="4108" priority="489" bottom="1" rank="4"/>
  </conditionalFormatting>
  <conditionalFormatting sqref="M89 A89">
    <cfRule type="duplicateValues" dxfId="4107" priority="485"/>
  </conditionalFormatting>
  <conditionalFormatting sqref="B90:K90">
    <cfRule type="top10" dxfId="4106" priority="481" bottom="1" rank="1"/>
    <cfRule type="top10" dxfId="4105" priority="482" bottom="1" rank="2"/>
    <cfRule type="top10" dxfId="4104" priority="483" bottom="1" rank="3"/>
    <cfRule type="top10" dxfId="4103" priority="484" bottom="1" rank="4"/>
  </conditionalFormatting>
  <conditionalFormatting sqref="M90 A90">
    <cfRule type="duplicateValues" dxfId="4102" priority="480"/>
  </conditionalFormatting>
  <conditionalFormatting sqref="B91:K91">
    <cfRule type="top10" dxfId="4101" priority="476" bottom="1" rank="1"/>
    <cfRule type="top10" dxfId="4100" priority="477" bottom="1" rank="2"/>
    <cfRule type="top10" dxfId="4099" priority="478" bottom="1" rank="3"/>
    <cfRule type="top10" dxfId="4098" priority="479" bottom="1" rank="4"/>
  </conditionalFormatting>
  <conditionalFormatting sqref="M91 A91">
    <cfRule type="duplicateValues" dxfId="4097" priority="475"/>
  </conditionalFormatting>
  <conditionalFormatting sqref="B92:K92">
    <cfRule type="top10" dxfId="4096" priority="471" bottom="1" rank="1"/>
    <cfRule type="top10" dxfId="4095" priority="472" bottom="1" rank="2"/>
    <cfRule type="top10" dxfId="4094" priority="473" bottom="1" rank="3"/>
    <cfRule type="top10" dxfId="4093" priority="474" bottom="1" rank="4"/>
  </conditionalFormatting>
  <conditionalFormatting sqref="M92 A92">
    <cfRule type="duplicateValues" dxfId="4092" priority="470"/>
  </conditionalFormatting>
  <conditionalFormatting sqref="B93:K93">
    <cfRule type="top10" dxfId="4091" priority="466" bottom="1" rank="1"/>
    <cfRule type="top10" dxfId="4090" priority="467" bottom="1" rank="2"/>
    <cfRule type="top10" dxfId="4089" priority="468" bottom="1" rank="3"/>
    <cfRule type="top10" dxfId="4088" priority="469" bottom="1" rank="4"/>
  </conditionalFormatting>
  <conditionalFormatting sqref="M93 A93">
    <cfRule type="duplicateValues" dxfId="4087" priority="465"/>
  </conditionalFormatting>
  <conditionalFormatting sqref="B94:K94">
    <cfRule type="top10" dxfId="4086" priority="461" bottom="1" rank="1"/>
    <cfRule type="top10" dxfId="4085" priority="462" bottom="1" rank="2"/>
    <cfRule type="top10" dxfId="4084" priority="463" bottom="1" rank="3"/>
    <cfRule type="top10" dxfId="4083" priority="464" bottom="1" rank="4"/>
  </conditionalFormatting>
  <conditionalFormatting sqref="M94 A94">
    <cfRule type="duplicateValues" dxfId="4082" priority="460"/>
  </conditionalFormatting>
  <conditionalFormatting sqref="B95:K95">
    <cfRule type="top10" dxfId="4081" priority="456" bottom="1" rank="1"/>
    <cfRule type="top10" dxfId="4080" priority="457" bottom="1" rank="2"/>
    <cfRule type="top10" dxfId="4079" priority="458" bottom="1" rank="3"/>
    <cfRule type="top10" dxfId="4078" priority="459" bottom="1" rank="4"/>
  </conditionalFormatting>
  <conditionalFormatting sqref="M95 A95">
    <cfRule type="duplicateValues" dxfId="4077" priority="455"/>
  </conditionalFormatting>
  <conditionalFormatting sqref="B96:K96">
    <cfRule type="top10" dxfId="4076" priority="451" bottom="1" rank="1"/>
    <cfRule type="top10" dxfId="4075" priority="452" bottom="1" rank="2"/>
    <cfRule type="top10" dxfId="4074" priority="453" bottom="1" rank="3"/>
    <cfRule type="top10" dxfId="4073" priority="454" bottom="1" rank="4"/>
  </conditionalFormatting>
  <conditionalFormatting sqref="M96 A96">
    <cfRule type="duplicateValues" dxfId="4072" priority="450"/>
  </conditionalFormatting>
  <conditionalFormatting sqref="B97:K97">
    <cfRule type="top10" dxfId="4071" priority="446" bottom="1" rank="1"/>
    <cfRule type="top10" dxfId="4070" priority="447" bottom="1" rank="2"/>
    <cfRule type="top10" dxfId="4069" priority="448" bottom="1" rank="3"/>
    <cfRule type="top10" dxfId="4068" priority="449" bottom="1" rank="4"/>
  </conditionalFormatting>
  <conditionalFormatting sqref="M97 A97">
    <cfRule type="duplicateValues" dxfId="4067" priority="445"/>
  </conditionalFormatting>
  <conditionalFormatting sqref="B98:K98">
    <cfRule type="top10" dxfId="4066" priority="441" bottom="1" rank="1"/>
    <cfRule type="top10" dxfId="4065" priority="442" bottom="1" rank="2"/>
    <cfRule type="top10" dxfId="4064" priority="443" bottom="1" rank="3"/>
    <cfRule type="top10" dxfId="4063" priority="444" bottom="1" rank="4"/>
  </conditionalFormatting>
  <conditionalFormatting sqref="M98 A98">
    <cfRule type="duplicateValues" dxfId="4062" priority="440"/>
  </conditionalFormatting>
  <conditionalFormatting sqref="B99:K99">
    <cfRule type="top10" dxfId="4061" priority="436" bottom="1" rank="1"/>
    <cfRule type="top10" dxfId="4060" priority="437" bottom="1" rank="2"/>
    <cfRule type="top10" dxfId="4059" priority="438" bottom="1" rank="3"/>
    <cfRule type="top10" dxfId="4058" priority="439" bottom="1" rank="4"/>
  </conditionalFormatting>
  <conditionalFormatting sqref="M99 A99">
    <cfRule type="duplicateValues" dxfId="4057" priority="435"/>
  </conditionalFormatting>
  <conditionalFormatting sqref="B100:K100">
    <cfRule type="top10" dxfId="4056" priority="431" bottom="1" rank="1"/>
    <cfRule type="top10" dxfId="4055" priority="432" bottom="1" rank="2"/>
    <cfRule type="top10" dxfId="4054" priority="433" bottom="1" rank="3"/>
    <cfRule type="top10" dxfId="4053" priority="434" bottom="1" rank="4"/>
  </conditionalFormatting>
  <conditionalFormatting sqref="M100 A100">
    <cfRule type="duplicateValues" dxfId="4052" priority="430"/>
  </conditionalFormatting>
  <conditionalFormatting sqref="B101:K101">
    <cfRule type="top10" dxfId="4051" priority="426" bottom="1" rank="1"/>
    <cfRule type="top10" dxfId="4050" priority="427" bottom="1" rank="2"/>
    <cfRule type="top10" dxfId="4049" priority="428" bottom="1" rank="3"/>
    <cfRule type="top10" dxfId="4048" priority="429" bottom="1" rank="4"/>
  </conditionalFormatting>
  <conditionalFormatting sqref="M101 A101">
    <cfRule type="duplicateValues" dxfId="4047" priority="425"/>
  </conditionalFormatting>
  <conditionalFormatting sqref="B102:K102">
    <cfRule type="top10" dxfId="4046" priority="421" bottom="1" rank="1"/>
    <cfRule type="top10" dxfId="4045" priority="422" bottom="1" rank="2"/>
    <cfRule type="top10" dxfId="4044" priority="423" bottom="1" rank="3"/>
    <cfRule type="top10" dxfId="4043" priority="424" bottom="1" rank="4"/>
  </conditionalFormatting>
  <conditionalFormatting sqref="M102 A102">
    <cfRule type="duplicateValues" dxfId="4042" priority="420"/>
  </conditionalFormatting>
  <conditionalFormatting sqref="B103:K103">
    <cfRule type="top10" dxfId="4041" priority="416" bottom="1" rank="1"/>
    <cfRule type="top10" dxfId="4040" priority="417" bottom="1" rank="2"/>
    <cfRule type="top10" dxfId="4039" priority="418" bottom="1" rank="3"/>
    <cfRule type="top10" dxfId="4038" priority="419" bottom="1" rank="4"/>
  </conditionalFormatting>
  <conditionalFormatting sqref="M103 A103">
    <cfRule type="duplicateValues" dxfId="4037" priority="415"/>
  </conditionalFormatting>
  <conditionalFormatting sqref="B104:K104">
    <cfRule type="top10" dxfId="4036" priority="411" bottom="1" rank="1"/>
    <cfRule type="top10" dxfId="4035" priority="412" bottom="1" rank="2"/>
    <cfRule type="top10" dxfId="4034" priority="413" bottom="1" rank="3"/>
    <cfRule type="top10" dxfId="4033" priority="414" bottom="1" rank="4"/>
  </conditionalFormatting>
  <conditionalFormatting sqref="M104 A104">
    <cfRule type="duplicateValues" dxfId="4032" priority="410"/>
  </conditionalFormatting>
  <conditionalFormatting sqref="B105:K105">
    <cfRule type="top10" dxfId="4031" priority="406" bottom="1" rank="1"/>
    <cfRule type="top10" dxfId="4030" priority="407" bottom="1" rank="2"/>
    <cfRule type="top10" dxfId="4029" priority="408" bottom="1" rank="3"/>
    <cfRule type="top10" dxfId="4028" priority="409" bottom="1" rank="4"/>
  </conditionalFormatting>
  <conditionalFormatting sqref="M105 A105">
    <cfRule type="duplicateValues" dxfId="4027" priority="405"/>
  </conditionalFormatting>
  <conditionalFormatting sqref="N7">
    <cfRule type="duplicateValues" dxfId="4026" priority="404"/>
  </conditionalFormatting>
  <conditionalFormatting sqref="N8">
    <cfRule type="duplicateValues" dxfId="4025" priority="403"/>
  </conditionalFormatting>
  <conditionalFormatting sqref="N9">
    <cfRule type="duplicateValues" dxfId="4024" priority="402"/>
  </conditionalFormatting>
  <conditionalFormatting sqref="N10">
    <cfRule type="duplicateValues" dxfId="4023" priority="401"/>
  </conditionalFormatting>
  <conditionalFormatting sqref="N11">
    <cfRule type="duplicateValues" dxfId="4022" priority="400"/>
  </conditionalFormatting>
  <conditionalFormatting sqref="N12">
    <cfRule type="duplicateValues" dxfId="4021" priority="399"/>
  </conditionalFormatting>
  <conditionalFormatting sqref="N13">
    <cfRule type="duplicateValues" dxfId="4020" priority="398"/>
  </conditionalFormatting>
  <conditionalFormatting sqref="N14">
    <cfRule type="duplicateValues" dxfId="4019" priority="397"/>
  </conditionalFormatting>
  <conditionalFormatting sqref="N15">
    <cfRule type="duplicateValues" dxfId="4018" priority="396"/>
  </conditionalFormatting>
  <conditionalFormatting sqref="N16">
    <cfRule type="duplicateValues" dxfId="4017" priority="395"/>
  </conditionalFormatting>
  <conditionalFormatting sqref="N17">
    <cfRule type="duplicateValues" dxfId="4016" priority="394"/>
  </conditionalFormatting>
  <conditionalFormatting sqref="N18">
    <cfRule type="duplicateValues" dxfId="4015" priority="393"/>
  </conditionalFormatting>
  <conditionalFormatting sqref="N19">
    <cfRule type="duplicateValues" dxfId="4014" priority="392"/>
  </conditionalFormatting>
  <conditionalFormatting sqref="N20">
    <cfRule type="duplicateValues" dxfId="4013" priority="391"/>
  </conditionalFormatting>
  <conditionalFormatting sqref="N21">
    <cfRule type="duplicateValues" dxfId="4012" priority="390"/>
  </conditionalFormatting>
  <conditionalFormatting sqref="N22">
    <cfRule type="duplicateValues" dxfId="4011" priority="389"/>
  </conditionalFormatting>
  <conditionalFormatting sqref="N23">
    <cfRule type="duplicateValues" dxfId="4010" priority="388"/>
  </conditionalFormatting>
  <conditionalFormatting sqref="N24">
    <cfRule type="duplicateValues" dxfId="4009" priority="387"/>
  </conditionalFormatting>
  <conditionalFormatting sqref="N25">
    <cfRule type="duplicateValues" dxfId="4008" priority="386"/>
  </conditionalFormatting>
  <conditionalFormatting sqref="N26">
    <cfRule type="duplicateValues" dxfId="4007" priority="385"/>
  </conditionalFormatting>
  <conditionalFormatting sqref="N27">
    <cfRule type="duplicateValues" dxfId="4006" priority="384"/>
  </conditionalFormatting>
  <conditionalFormatting sqref="N28">
    <cfRule type="duplicateValues" dxfId="4005" priority="383"/>
  </conditionalFormatting>
  <conditionalFormatting sqref="N29">
    <cfRule type="duplicateValues" dxfId="4004" priority="382"/>
  </conditionalFormatting>
  <conditionalFormatting sqref="N30">
    <cfRule type="duplicateValues" dxfId="4003" priority="381"/>
  </conditionalFormatting>
  <conditionalFormatting sqref="N31">
    <cfRule type="duplicateValues" dxfId="4002" priority="380"/>
  </conditionalFormatting>
  <conditionalFormatting sqref="N32">
    <cfRule type="duplicateValues" dxfId="4001" priority="379"/>
  </conditionalFormatting>
  <conditionalFormatting sqref="N33">
    <cfRule type="duplicateValues" dxfId="4000" priority="378"/>
  </conditionalFormatting>
  <conditionalFormatting sqref="N34">
    <cfRule type="duplicateValues" dxfId="3999" priority="377"/>
  </conditionalFormatting>
  <conditionalFormatting sqref="N35">
    <cfRule type="duplicateValues" dxfId="3998" priority="376"/>
  </conditionalFormatting>
  <conditionalFormatting sqref="N36">
    <cfRule type="duplicateValues" dxfId="3997" priority="375"/>
  </conditionalFormatting>
  <conditionalFormatting sqref="N37">
    <cfRule type="duplicateValues" dxfId="3996" priority="374"/>
  </conditionalFormatting>
  <conditionalFormatting sqref="N38">
    <cfRule type="duplicateValues" dxfId="3995" priority="373"/>
  </conditionalFormatting>
  <conditionalFormatting sqref="N39">
    <cfRule type="duplicateValues" dxfId="3994" priority="372"/>
  </conditionalFormatting>
  <conditionalFormatting sqref="N40">
    <cfRule type="duplicateValues" dxfId="3993" priority="371"/>
  </conditionalFormatting>
  <conditionalFormatting sqref="N41">
    <cfRule type="duplicateValues" dxfId="3992" priority="370"/>
  </conditionalFormatting>
  <conditionalFormatting sqref="N42">
    <cfRule type="duplicateValues" dxfId="3991" priority="369"/>
  </conditionalFormatting>
  <conditionalFormatting sqref="N43">
    <cfRule type="duplicateValues" dxfId="3990" priority="368"/>
  </conditionalFormatting>
  <conditionalFormatting sqref="N44">
    <cfRule type="duplicateValues" dxfId="3989" priority="367"/>
  </conditionalFormatting>
  <conditionalFormatting sqref="N45">
    <cfRule type="duplicateValues" dxfId="3988" priority="366"/>
  </conditionalFormatting>
  <conditionalFormatting sqref="N46">
    <cfRule type="duplicateValues" dxfId="3987" priority="365"/>
  </conditionalFormatting>
  <conditionalFormatting sqref="N47">
    <cfRule type="duplicateValues" dxfId="3986" priority="364"/>
  </conditionalFormatting>
  <conditionalFormatting sqref="N48">
    <cfRule type="duplicateValues" dxfId="3985" priority="363"/>
  </conditionalFormatting>
  <conditionalFormatting sqref="N49">
    <cfRule type="duplicateValues" dxfId="3984" priority="362"/>
  </conditionalFormatting>
  <conditionalFormatting sqref="N50">
    <cfRule type="duplicateValues" dxfId="3983" priority="361"/>
  </conditionalFormatting>
  <conditionalFormatting sqref="N51">
    <cfRule type="duplicateValues" dxfId="3982" priority="360"/>
  </conditionalFormatting>
  <conditionalFormatting sqref="N52">
    <cfRule type="duplicateValues" dxfId="3981" priority="359"/>
  </conditionalFormatting>
  <conditionalFormatting sqref="N53">
    <cfRule type="duplicateValues" dxfId="3980" priority="358"/>
  </conditionalFormatting>
  <conditionalFormatting sqref="N54">
    <cfRule type="duplicateValues" dxfId="3979" priority="357"/>
  </conditionalFormatting>
  <conditionalFormatting sqref="N55">
    <cfRule type="duplicateValues" dxfId="3978" priority="356"/>
  </conditionalFormatting>
  <conditionalFormatting sqref="N56">
    <cfRule type="duplicateValues" dxfId="3977" priority="355"/>
  </conditionalFormatting>
  <conditionalFormatting sqref="N57">
    <cfRule type="duplicateValues" dxfId="3976" priority="354"/>
  </conditionalFormatting>
  <conditionalFormatting sqref="N58">
    <cfRule type="duplicateValues" dxfId="3975" priority="353"/>
  </conditionalFormatting>
  <conditionalFormatting sqref="N59">
    <cfRule type="duplicateValues" dxfId="3974" priority="352"/>
  </conditionalFormatting>
  <conditionalFormatting sqref="N60">
    <cfRule type="duplicateValues" dxfId="3973" priority="351"/>
  </conditionalFormatting>
  <conditionalFormatting sqref="N61">
    <cfRule type="duplicateValues" dxfId="3972" priority="350"/>
  </conditionalFormatting>
  <conditionalFormatting sqref="N62">
    <cfRule type="duplicateValues" dxfId="3971" priority="349"/>
  </conditionalFormatting>
  <conditionalFormatting sqref="N63">
    <cfRule type="duplicateValues" dxfId="3970" priority="348"/>
  </conditionalFormatting>
  <conditionalFormatting sqref="N64">
    <cfRule type="duplicateValues" dxfId="3969" priority="347"/>
  </conditionalFormatting>
  <conditionalFormatting sqref="N65">
    <cfRule type="duplicateValues" dxfId="3968" priority="346"/>
  </conditionalFormatting>
  <conditionalFormatting sqref="N66">
    <cfRule type="duplicateValues" dxfId="3967" priority="345"/>
  </conditionalFormatting>
  <conditionalFormatting sqref="N67">
    <cfRule type="duplicateValues" dxfId="3966" priority="344"/>
  </conditionalFormatting>
  <conditionalFormatting sqref="N68">
    <cfRule type="duplicateValues" dxfId="3965" priority="343"/>
  </conditionalFormatting>
  <conditionalFormatting sqref="N69">
    <cfRule type="duplicateValues" dxfId="3964" priority="342"/>
  </conditionalFormatting>
  <conditionalFormatting sqref="N70">
    <cfRule type="duplicateValues" dxfId="3963" priority="341"/>
  </conditionalFormatting>
  <conditionalFormatting sqref="N71">
    <cfRule type="duplicateValues" dxfId="3962" priority="340"/>
  </conditionalFormatting>
  <conditionalFormatting sqref="N72">
    <cfRule type="duplicateValues" dxfId="3961" priority="339"/>
  </conditionalFormatting>
  <conditionalFormatting sqref="N73">
    <cfRule type="duplicateValues" dxfId="3960" priority="338"/>
  </conditionalFormatting>
  <conditionalFormatting sqref="N74">
    <cfRule type="duplicateValues" dxfId="3959" priority="337"/>
  </conditionalFormatting>
  <conditionalFormatting sqref="N75">
    <cfRule type="duplicateValues" dxfId="3958" priority="336"/>
  </conditionalFormatting>
  <conditionalFormatting sqref="N76">
    <cfRule type="duplicateValues" dxfId="3957" priority="335"/>
  </conditionalFormatting>
  <conditionalFormatting sqref="N77">
    <cfRule type="duplicateValues" dxfId="3956" priority="334"/>
  </conditionalFormatting>
  <conditionalFormatting sqref="N78">
    <cfRule type="duplicateValues" dxfId="3955" priority="333"/>
  </conditionalFormatting>
  <conditionalFormatting sqref="N79">
    <cfRule type="duplicateValues" dxfId="3954" priority="332"/>
  </conditionalFormatting>
  <conditionalFormatting sqref="N80">
    <cfRule type="duplicateValues" dxfId="3953" priority="331"/>
  </conditionalFormatting>
  <conditionalFormatting sqref="N81">
    <cfRule type="duplicateValues" dxfId="3952" priority="330"/>
  </conditionalFormatting>
  <conditionalFormatting sqref="N82">
    <cfRule type="duplicateValues" dxfId="3951" priority="329"/>
  </conditionalFormatting>
  <conditionalFormatting sqref="N83">
    <cfRule type="duplicateValues" dxfId="3950" priority="328"/>
  </conditionalFormatting>
  <conditionalFormatting sqref="N84">
    <cfRule type="duplicateValues" dxfId="3949" priority="327"/>
  </conditionalFormatting>
  <conditionalFormatting sqref="N85">
    <cfRule type="duplicateValues" dxfId="3948" priority="326"/>
  </conditionalFormatting>
  <conditionalFormatting sqref="N86">
    <cfRule type="duplicateValues" dxfId="3947" priority="325"/>
  </conditionalFormatting>
  <conditionalFormatting sqref="N87">
    <cfRule type="duplicateValues" dxfId="3946" priority="324"/>
  </conditionalFormatting>
  <conditionalFormatting sqref="N88">
    <cfRule type="duplicateValues" dxfId="3945" priority="323"/>
  </conditionalFormatting>
  <conditionalFormatting sqref="N89">
    <cfRule type="duplicateValues" dxfId="3944" priority="322"/>
  </conditionalFormatting>
  <conditionalFormatting sqref="N90">
    <cfRule type="duplicateValues" dxfId="3943" priority="321"/>
  </conditionalFormatting>
  <conditionalFormatting sqref="N91">
    <cfRule type="duplicateValues" dxfId="3942" priority="320"/>
  </conditionalFormatting>
  <conditionalFormatting sqref="N92">
    <cfRule type="duplicateValues" dxfId="3941" priority="319"/>
  </conditionalFormatting>
  <conditionalFormatting sqref="N93">
    <cfRule type="duplicateValues" dxfId="3940" priority="318"/>
  </conditionalFormatting>
  <conditionalFormatting sqref="N94">
    <cfRule type="duplicateValues" dxfId="3939" priority="317"/>
  </conditionalFormatting>
  <conditionalFormatting sqref="N95">
    <cfRule type="duplicateValues" dxfId="3938" priority="316"/>
  </conditionalFormatting>
  <conditionalFormatting sqref="N96">
    <cfRule type="duplicateValues" dxfId="3937" priority="315"/>
  </conditionalFormatting>
  <conditionalFormatting sqref="N97">
    <cfRule type="duplicateValues" dxfId="3936" priority="314"/>
  </conditionalFormatting>
  <conditionalFormatting sqref="N98">
    <cfRule type="duplicateValues" dxfId="3935" priority="313"/>
  </conditionalFormatting>
  <conditionalFormatting sqref="N99">
    <cfRule type="duplicateValues" dxfId="3934" priority="312"/>
  </conditionalFormatting>
  <conditionalFormatting sqref="N100">
    <cfRule type="duplicateValues" dxfId="3933" priority="311"/>
  </conditionalFormatting>
  <conditionalFormatting sqref="N101">
    <cfRule type="duplicateValues" dxfId="3932" priority="310"/>
  </conditionalFormatting>
  <conditionalFormatting sqref="N102">
    <cfRule type="duplicateValues" dxfId="3931" priority="309"/>
  </conditionalFormatting>
  <conditionalFormatting sqref="N103">
    <cfRule type="duplicateValues" dxfId="3930" priority="308"/>
  </conditionalFormatting>
  <conditionalFormatting sqref="N104">
    <cfRule type="duplicateValues" dxfId="3929" priority="307"/>
  </conditionalFormatting>
  <conditionalFormatting sqref="N105">
    <cfRule type="duplicateValues" dxfId="3928" priority="306"/>
  </conditionalFormatting>
  <conditionalFormatting sqref="M6:N105">
    <cfRule type="expression" dxfId="3927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926" priority="303"/>
  </conditionalFormatting>
  <conditionalFormatting sqref="U7">
    <cfRule type="duplicateValues" dxfId="3925" priority="302"/>
  </conditionalFormatting>
  <conditionalFormatting sqref="U8">
    <cfRule type="duplicateValues" dxfId="3924" priority="301"/>
  </conditionalFormatting>
  <conditionalFormatting sqref="U9">
    <cfRule type="duplicateValues" dxfId="3923" priority="300"/>
  </conditionalFormatting>
  <conditionalFormatting sqref="U10">
    <cfRule type="duplicateValues" dxfId="3922" priority="299"/>
  </conditionalFormatting>
  <conditionalFormatting sqref="U11">
    <cfRule type="duplicateValues" dxfId="3921" priority="298"/>
  </conditionalFormatting>
  <conditionalFormatting sqref="U12">
    <cfRule type="duplicateValues" dxfId="3920" priority="297"/>
  </conditionalFormatting>
  <conditionalFormatting sqref="U13">
    <cfRule type="duplicateValues" dxfId="3919" priority="296"/>
  </conditionalFormatting>
  <conditionalFormatting sqref="U14">
    <cfRule type="duplicateValues" dxfId="3918" priority="295"/>
  </conditionalFormatting>
  <conditionalFormatting sqref="U15">
    <cfRule type="duplicateValues" dxfId="3917" priority="294"/>
  </conditionalFormatting>
  <conditionalFormatting sqref="U16">
    <cfRule type="duplicateValues" dxfId="3916" priority="293"/>
  </conditionalFormatting>
  <conditionalFormatting sqref="U17">
    <cfRule type="duplicateValues" dxfId="3915" priority="292"/>
  </conditionalFormatting>
  <conditionalFormatting sqref="U18">
    <cfRule type="duplicateValues" dxfId="3914" priority="291"/>
  </conditionalFormatting>
  <conditionalFormatting sqref="U19">
    <cfRule type="duplicateValues" dxfId="3913" priority="290"/>
  </conditionalFormatting>
  <conditionalFormatting sqref="U20">
    <cfRule type="duplicateValues" dxfId="3912" priority="289"/>
  </conditionalFormatting>
  <conditionalFormatting sqref="U21">
    <cfRule type="duplicateValues" dxfId="3911" priority="288"/>
  </conditionalFormatting>
  <conditionalFormatting sqref="U22">
    <cfRule type="duplicateValues" dxfId="3910" priority="287"/>
  </conditionalFormatting>
  <conditionalFormatting sqref="U23">
    <cfRule type="duplicateValues" dxfId="3909" priority="286"/>
  </conditionalFormatting>
  <conditionalFormatting sqref="U24">
    <cfRule type="duplicateValues" dxfId="3908" priority="285"/>
  </conditionalFormatting>
  <conditionalFormatting sqref="U25">
    <cfRule type="duplicateValues" dxfId="3907" priority="284"/>
  </conditionalFormatting>
  <conditionalFormatting sqref="U26">
    <cfRule type="duplicateValues" dxfId="3906" priority="283"/>
  </conditionalFormatting>
  <conditionalFormatting sqref="U27">
    <cfRule type="duplicateValues" dxfId="3905" priority="282"/>
  </conditionalFormatting>
  <conditionalFormatting sqref="U28">
    <cfRule type="duplicateValues" dxfId="3904" priority="281"/>
  </conditionalFormatting>
  <conditionalFormatting sqref="U29">
    <cfRule type="duplicateValues" dxfId="3903" priority="280"/>
  </conditionalFormatting>
  <conditionalFormatting sqref="U30">
    <cfRule type="duplicateValues" dxfId="3902" priority="279"/>
  </conditionalFormatting>
  <conditionalFormatting sqref="U31">
    <cfRule type="duplicateValues" dxfId="3901" priority="278"/>
  </conditionalFormatting>
  <conditionalFormatting sqref="U32">
    <cfRule type="duplicateValues" dxfId="3900" priority="277"/>
  </conditionalFormatting>
  <conditionalFormatting sqref="U33">
    <cfRule type="duplicateValues" dxfId="3899" priority="276"/>
  </conditionalFormatting>
  <conditionalFormatting sqref="U34">
    <cfRule type="duplicateValues" dxfId="3898" priority="275"/>
  </conditionalFormatting>
  <conditionalFormatting sqref="U35">
    <cfRule type="duplicateValues" dxfId="3897" priority="274"/>
  </conditionalFormatting>
  <conditionalFormatting sqref="U36">
    <cfRule type="duplicateValues" dxfId="3896" priority="273"/>
  </conditionalFormatting>
  <conditionalFormatting sqref="U37">
    <cfRule type="duplicateValues" dxfId="3895" priority="272"/>
  </conditionalFormatting>
  <conditionalFormatting sqref="U38">
    <cfRule type="duplicateValues" dxfId="3894" priority="271"/>
  </conditionalFormatting>
  <conditionalFormatting sqref="U39">
    <cfRule type="duplicateValues" dxfId="3893" priority="270"/>
  </conditionalFormatting>
  <conditionalFormatting sqref="U40">
    <cfRule type="duplicateValues" dxfId="3892" priority="269"/>
  </conditionalFormatting>
  <conditionalFormatting sqref="U41">
    <cfRule type="duplicateValues" dxfId="3891" priority="268"/>
  </conditionalFormatting>
  <conditionalFormatting sqref="U42">
    <cfRule type="duplicateValues" dxfId="3890" priority="267"/>
  </conditionalFormatting>
  <conditionalFormatting sqref="U43">
    <cfRule type="duplicateValues" dxfId="3889" priority="266"/>
  </conditionalFormatting>
  <conditionalFormatting sqref="U44">
    <cfRule type="duplicateValues" dxfId="3888" priority="265"/>
  </conditionalFormatting>
  <conditionalFormatting sqref="U45">
    <cfRule type="duplicateValues" dxfId="3887" priority="264"/>
  </conditionalFormatting>
  <conditionalFormatting sqref="U46">
    <cfRule type="duplicateValues" dxfId="3886" priority="263"/>
  </conditionalFormatting>
  <conditionalFormatting sqref="U47">
    <cfRule type="duplicateValues" dxfId="3885" priority="262"/>
  </conditionalFormatting>
  <conditionalFormatting sqref="U48">
    <cfRule type="duplicateValues" dxfId="3884" priority="261"/>
  </conditionalFormatting>
  <conditionalFormatting sqref="U49">
    <cfRule type="duplicateValues" dxfId="3883" priority="260"/>
  </conditionalFormatting>
  <conditionalFormatting sqref="U50">
    <cfRule type="duplicateValues" dxfId="3882" priority="259"/>
  </conditionalFormatting>
  <conditionalFormatting sqref="U51">
    <cfRule type="duplicateValues" dxfId="3881" priority="258"/>
  </conditionalFormatting>
  <conditionalFormatting sqref="U52">
    <cfRule type="duplicateValues" dxfId="3880" priority="257"/>
  </conditionalFormatting>
  <conditionalFormatting sqref="U53">
    <cfRule type="duplicateValues" dxfId="3879" priority="256"/>
  </conditionalFormatting>
  <conditionalFormatting sqref="U54">
    <cfRule type="duplicateValues" dxfId="3878" priority="255"/>
  </conditionalFormatting>
  <conditionalFormatting sqref="U55">
    <cfRule type="duplicateValues" dxfId="3877" priority="254"/>
  </conditionalFormatting>
  <conditionalFormatting sqref="U56">
    <cfRule type="duplicateValues" dxfId="3876" priority="253"/>
  </conditionalFormatting>
  <conditionalFormatting sqref="U57">
    <cfRule type="duplicateValues" dxfId="3875" priority="252"/>
  </conditionalFormatting>
  <conditionalFormatting sqref="U58">
    <cfRule type="duplicateValues" dxfId="3874" priority="251"/>
  </conditionalFormatting>
  <conditionalFormatting sqref="U59">
    <cfRule type="duplicateValues" dxfId="3873" priority="250"/>
  </conditionalFormatting>
  <conditionalFormatting sqref="U60">
    <cfRule type="duplicateValues" dxfId="3872" priority="249"/>
  </conditionalFormatting>
  <conditionalFormatting sqref="U61">
    <cfRule type="duplicateValues" dxfId="3871" priority="248"/>
  </conditionalFormatting>
  <conditionalFormatting sqref="U62">
    <cfRule type="duplicateValues" dxfId="3870" priority="247"/>
  </conditionalFormatting>
  <conditionalFormatting sqref="U63">
    <cfRule type="duplicateValues" dxfId="3869" priority="246"/>
  </conditionalFormatting>
  <conditionalFormatting sqref="U64">
    <cfRule type="duplicateValues" dxfId="3868" priority="245"/>
  </conditionalFormatting>
  <conditionalFormatting sqref="U65">
    <cfRule type="duplicateValues" dxfId="3867" priority="244"/>
  </conditionalFormatting>
  <conditionalFormatting sqref="U66">
    <cfRule type="duplicateValues" dxfId="3866" priority="243"/>
  </conditionalFormatting>
  <conditionalFormatting sqref="U67">
    <cfRule type="duplicateValues" dxfId="3865" priority="242"/>
  </conditionalFormatting>
  <conditionalFormatting sqref="U68">
    <cfRule type="duplicateValues" dxfId="3864" priority="241"/>
  </conditionalFormatting>
  <conditionalFormatting sqref="U69">
    <cfRule type="duplicateValues" dxfId="3863" priority="240"/>
  </conditionalFormatting>
  <conditionalFormatting sqref="U70">
    <cfRule type="duplicateValues" dxfId="3862" priority="239"/>
  </conditionalFormatting>
  <conditionalFormatting sqref="U71">
    <cfRule type="duplicateValues" dxfId="3861" priority="238"/>
  </conditionalFormatting>
  <conditionalFormatting sqref="U72">
    <cfRule type="duplicateValues" dxfId="3860" priority="237"/>
  </conditionalFormatting>
  <conditionalFormatting sqref="U73">
    <cfRule type="duplicateValues" dxfId="3859" priority="236"/>
  </conditionalFormatting>
  <conditionalFormatting sqref="U74">
    <cfRule type="duplicateValues" dxfId="3858" priority="235"/>
  </conditionalFormatting>
  <conditionalFormatting sqref="U75">
    <cfRule type="duplicateValues" dxfId="3857" priority="234"/>
  </conditionalFormatting>
  <conditionalFormatting sqref="U76">
    <cfRule type="duplicateValues" dxfId="3856" priority="233"/>
  </conditionalFormatting>
  <conditionalFormatting sqref="U77">
    <cfRule type="duplicateValues" dxfId="3855" priority="232"/>
  </conditionalFormatting>
  <conditionalFormatting sqref="U78">
    <cfRule type="duplicateValues" dxfId="3854" priority="231"/>
  </conditionalFormatting>
  <conditionalFormatting sqref="U79">
    <cfRule type="duplicateValues" dxfId="3853" priority="230"/>
  </conditionalFormatting>
  <conditionalFormatting sqref="U80">
    <cfRule type="duplicateValues" dxfId="3852" priority="229"/>
  </conditionalFormatting>
  <conditionalFormatting sqref="U81">
    <cfRule type="duplicateValues" dxfId="3851" priority="228"/>
  </conditionalFormatting>
  <conditionalFormatting sqref="U82">
    <cfRule type="duplicateValues" dxfId="3850" priority="227"/>
  </conditionalFormatting>
  <conditionalFormatting sqref="U83">
    <cfRule type="duplicateValues" dxfId="3849" priority="226"/>
  </conditionalFormatting>
  <conditionalFormatting sqref="U84">
    <cfRule type="duplicateValues" dxfId="3848" priority="225"/>
  </conditionalFormatting>
  <conditionalFormatting sqref="U85">
    <cfRule type="duplicateValues" dxfId="3847" priority="224"/>
  </conditionalFormatting>
  <conditionalFormatting sqref="U86">
    <cfRule type="duplicateValues" dxfId="3846" priority="223"/>
  </conditionalFormatting>
  <conditionalFormatting sqref="U87">
    <cfRule type="duplicateValues" dxfId="3845" priority="222"/>
  </conditionalFormatting>
  <conditionalFormatting sqref="U88">
    <cfRule type="duplicateValues" dxfId="3844" priority="221"/>
  </conditionalFormatting>
  <conditionalFormatting sqref="U89">
    <cfRule type="duplicateValues" dxfId="3843" priority="220"/>
  </conditionalFormatting>
  <conditionalFormatting sqref="U90">
    <cfRule type="duplicateValues" dxfId="3842" priority="219"/>
  </conditionalFormatting>
  <conditionalFormatting sqref="U91">
    <cfRule type="duplicateValues" dxfId="3841" priority="218"/>
  </conditionalFormatting>
  <conditionalFormatting sqref="U92">
    <cfRule type="duplicateValues" dxfId="3840" priority="217"/>
  </conditionalFormatting>
  <conditionalFormatting sqref="U93">
    <cfRule type="duplicateValues" dxfId="3839" priority="216"/>
  </conditionalFormatting>
  <conditionalFormatting sqref="U94">
    <cfRule type="duplicateValues" dxfId="3838" priority="215"/>
  </conditionalFormatting>
  <conditionalFormatting sqref="U95">
    <cfRule type="duplicateValues" dxfId="3837" priority="214"/>
  </conditionalFormatting>
  <conditionalFormatting sqref="U96">
    <cfRule type="duplicateValues" dxfId="3836" priority="213"/>
  </conditionalFormatting>
  <conditionalFormatting sqref="U97">
    <cfRule type="duplicateValues" dxfId="3835" priority="212"/>
  </conditionalFormatting>
  <conditionalFormatting sqref="U98">
    <cfRule type="duplicateValues" dxfId="3834" priority="211"/>
  </conditionalFormatting>
  <conditionalFormatting sqref="U99">
    <cfRule type="duplicateValues" dxfId="3833" priority="210"/>
  </conditionalFormatting>
  <conditionalFormatting sqref="U100">
    <cfRule type="duplicateValues" dxfId="3832" priority="209"/>
  </conditionalFormatting>
  <conditionalFormatting sqref="U101">
    <cfRule type="duplicateValues" dxfId="3831" priority="208"/>
  </conditionalFormatting>
  <conditionalFormatting sqref="U102">
    <cfRule type="duplicateValues" dxfId="3830" priority="207"/>
  </conditionalFormatting>
  <conditionalFormatting sqref="U103">
    <cfRule type="duplicateValues" dxfId="3829" priority="206"/>
  </conditionalFormatting>
  <conditionalFormatting sqref="U104">
    <cfRule type="duplicateValues" dxfId="3828" priority="205"/>
  </conditionalFormatting>
  <conditionalFormatting sqref="U105">
    <cfRule type="duplicateValues" dxfId="3827" priority="204"/>
  </conditionalFormatting>
  <conditionalFormatting sqref="U6:U105">
    <cfRule type="expression" dxfId="3826" priority="203">
      <formula>ISNA($N6)</formula>
    </cfRule>
  </conditionalFormatting>
  <conditionalFormatting sqref="V6">
    <cfRule type="duplicateValues" dxfId="3825" priority="202"/>
  </conditionalFormatting>
  <conditionalFormatting sqref="V7">
    <cfRule type="duplicateValues" dxfId="3824" priority="201"/>
  </conditionalFormatting>
  <conditionalFormatting sqref="V8">
    <cfRule type="duplicateValues" dxfId="3823" priority="200"/>
  </conditionalFormatting>
  <conditionalFormatting sqref="V9">
    <cfRule type="duplicateValues" dxfId="3822" priority="199"/>
  </conditionalFormatting>
  <conditionalFormatting sqref="V10">
    <cfRule type="duplicateValues" dxfId="3821" priority="198"/>
  </conditionalFormatting>
  <conditionalFormatting sqref="V11">
    <cfRule type="duplicateValues" dxfId="3820" priority="197"/>
  </conditionalFormatting>
  <conditionalFormatting sqref="V12">
    <cfRule type="duplicateValues" dxfId="3819" priority="196"/>
  </conditionalFormatting>
  <conditionalFormatting sqref="V13">
    <cfRule type="duplicateValues" dxfId="3818" priority="195"/>
  </conditionalFormatting>
  <conditionalFormatting sqref="V14">
    <cfRule type="duplicateValues" dxfId="3817" priority="194"/>
  </conditionalFormatting>
  <conditionalFormatting sqref="V15">
    <cfRule type="duplicateValues" dxfId="3816" priority="193"/>
  </conditionalFormatting>
  <conditionalFormatting sqref="V16">
    <cfRule type="duplicateValues" dxfId="3815" priority="192"/>
  </conditionalFormatting>
  <conditionalFormatting sqref="V17">
    <cfRule type="duplicateValues" dxfId="3814" priority="191"/>
  </conditionalFormatting>
  <conditionalFormatting sqref="V18">
    <cfRule type="duplicateValues" dxfId="3813" priority="190"/>
  </conditionalFormatting>
  <conditionalFormatting sqref="V19">
    <cfRule type="duplicateValues" dxfId="3812" priority="189"/>
  </conditionalFormatting>
  <conditionalFormatting sqref="V20">
    <cfRule type="duplicateValues" dxfId="3811" priority="188"/>
  </conditionalFormatting>
  <conditionalFormatting sqref="V21">
    <cfRule type="duplicateValues" dxfId="3810" priority="187"/>
  </conditionalFormatting>
  <conditionalFormatting sqref="V22">
    <cfRule type="duplicateValues" dxfId="3809" priority="186"/>
  </conditionalFormatting>
  <conditionalFormatting sqref="V23">
    <cfRule type="duplicateValues" dxfId="3808" priority="185"/>
  </conditionalFormatting>
  <conditionalFormatting sqref="V24">
    <cfRule type="duplicateValues" dxfId="3807" priority="184"/>
  </conditionalFormatting>
  <conditionalFormatting sqref="V25">
    <cfRule type="duplicateValues" dxfId="3806" priority="183"/>
  </conditionalFormatting>
  <conditionalFormatting sqref="V26">
    <cfRule type="duplicateValues" dxfId="3805" priority="182"/>
  </conditionalFormatting>
  <conditionalFormatting sqref="V27">
    <cfRule type="duplicateValues" dxfId="3804" priority="181"/>
  </conditionalFormatting>
  <conditionalFormatting sqref="V28">
    <cfRule type="duplicateValues" dxfId="3803" priority="180"/>
  </conditionalFormatting>
  <conditionalFormatting sqref="V29">
    <cfRule type="duplicateValues" dxfId="3802" priority="179"/>
  </conditionalFormatting>
  <conditionalFormatting sqref="V30">
    <cfRule type="duplicateValues" dxfId="3801" priority="178"/>
  </conditionalFormatting>
  <conditionalFormatting sqref="V31">
    <cfRule type="duplicateValues" dxfId="3800" priority="177"/>
  </conditionalFormatting>
  <conditionalFormatting sqref="V32">
    <cfRule type="duplicateValues" dxfId="3799" priority="176"/>
  </conditionalFormatting>
  <conditionalFormatting sqref="V33">
    <cfRule type="duplicateValues" dxfId="3798" priority="175"/>
  </conditionalFormatting>
  <conditionalFormatting sqref="V34">
    <cfRule type="duplicateValues" dxfId="3797" priority="174"/>
  </conditionalFormatting>
  <conditionalFormatting sqref="V35">
    <cfRule type="duplicateValues" dxfId="3796" priority="173"/>
  </conditionalFormatting>
  <conditionalFormatting sqref="V36">
    <cfRule type="duplicateValues" dxfId="3795" priority="172"/>
  </conditionalFormatting>
  <conditionalFormatting sqref="V37">
    <cfRule type="duplicateValues" dxfId="3794" priority="171"/>
  </conditionalFormatting>
  <conditionalFormatting sqref="V38">
    <cfRule type="duplicateValues" dxfId="3793" priority="170"/>
  </conditionalFormatting>
  <conditionalFormatting sqref="V39">
    <cfRule type="duplicateValues" dxfId="3792" priority="169"/>
  </conditionalFormatting>
  <conditionalFormatting sqref="V40">
    <cfRule type="duplicateValues" dxfId="3791" priority="168"/>
  </conditionalFormatting>
  <conditionalFormatting sqref="V41">
    <cfRule type="duplicateValues" dxfId="3790" priority="167"/>
  </conditionalFormatting>
  <conditionalFormatting sqref="V42">
    <cfRule type="duplicateValues" dxfId="3789" priority="166"/>
  </conditionalFormatting>
  <conditionalFormatting sqref="V43">
    <cfRule type="duplicateValues" dxfId="3788" priority="165"/>
  </conditionalFormatting>
  <conditionalFormatting sqref="V44">
    <cfRule type="duplicateValues" dxfId="3787" priority="164"/>
  </conditionalFormatting>
  <conditionalFormatting sqref="V45">
    <cfRule type="duplicateValues" dxfId="3786" priority="163"/>
  </conditionalFormatting>
  <conditionalFormatting sqref="V46">
    <cfRule type="duplicateValues" dxfId="3785" priority="162"/>
  </conditionalFormatting>
  <conditionalFormatting sqref="V47">
    <cfRule type="duplicateValues" dxfId="3784" priority="161"/>
  </conditionalFormatting>
  <conditionalFormatting sqref="V48">
    <cfRule type="duplicateValues" dxfId="3783" priority="160"/>
  </conditionalFormatting>
  <conditionalFormatting sqref="V49">
    <cfRule type="duplicateValues" dxfId="3782" priority="159"/>
  </conditionalFormatting>
  <conditionalFormatting sqref="V50">
    <cfRule type="duplicateValues" dxfId="3781" priority="158"/>
  </conditionalFormatting>
  <conditionalFormatting sqref="V51">
    <cfRule type="duplicateValues" dxfId="3780" priority="157"/>
  </conditionalFormatting>
  <conditionalFormatting sqref="V52">
    <cfRule type="duplicateValues" dxfId="3779" priority="156"/>
  </conditionalFormatting>
  <conditionalFormatting sqref="V53">
    <cfRule type="duplicateValues" dxfId="3778" priority="155"/>
  </conditionalFormatting>
  <conditionalFormatting sqref="V54">
    <cfRule type="duplicateValues" dxfId="3777" priority="154"/>
  </conditionalFormatting>
  <conditionalFormatting sqref="V55">
    <cfRule type="duplicateValues" dxfId="3776" priority="153"/>
  </conditionalFormatting>
  <conditionalFormatting sqref="V56">
    <cfRule type="duplicateValues" dxfId="3775" priority="152"/>
  </conditionalFormatting>
  <conditionalFormatting sqref="V57">
    <cfRule type="duplicateValues" dxfId="3774" priority="151"/>
  </conditionalFormatting>
  <conditionalFormatting sqref="V58">
    <cfRule type="duplicateValues" dxfId="3773" priority="150"/>
  </conditionalFormatting>
  <conditionalFormatting sqref="V59">
    <cfRule type="duplicateValues" dxfId="3772" priority="149"/>
  </conditionalFormatting>
  <conditionalFormatting sqref="V60">
    <cfRule type="duplicateValues" dxfId="3771" priority="148"/>
  </conditionalFormatting>
  <conditionalFormatting sqref="V61">
    <cfRule type="duplicateValues" dxfId="3770" priority="147"/>
  </conditionalFormatting>
  <conditionalFormatting sqref="V62">
    <cfRule type="duplicateValues" dxfId="3769" priority="146"/>
  </conditionalFormatting>
  <conditionalFormatting sqref="V63">
    <cfRule type="duplicateValues" dxfId="3768" priority="145"/>
  </conditionalFormatting>
  <conditionalFormatting sqref="V64">
    <cfRule type="duplicateValues" dxfId="3767" priority="144"/>
  </conditionalFormatting>
  <conditionalFormatting sqref="V65">
    <cfRule type="duplicateValues" dxfId="3766" priority="143"/>
  </conditionalFormatting>
  <conditionalFormatting sqref="V66">
    <cfRule type="duplicateValues" dxfId="3765" priority="142"/>
  </conditionalFormatting>
  <conditionalFormatting sqref="V67">
    <cfRule type="duplicateValues" dxfId="3764" priority="141"/>
  </conditionalFormatting>
  <conditionalFormatting sqref="V68">
    <cfRule type="duplicateValues" dxfId="3763" priority="140"/>
  </conditionalFormatting>
  <conditionalFormatting sqref="V69">
    <cfRule type="duplicateValues" dxfId="3762" priority="139"/>
  </conditionalFormatting>
  <conditionalFormatting sqref="V70">
    <cfRule type="duplicateValues" dxfId="3761" priority="138"/>
  </conditionalFormatting>
  <conditionalFormatting sqref="V71">
    <cfRule type="duplicateValues" dxfId="3760" priority="137"/>
  </conditionalFormatting>
  <conditionalFormatting sqref="V72">
    <cfRule type="duplicateValues" dxfId="3759" priority="136"/>
  </conditionalFormatting>
  <conditionalFormatting sqref="V73">
    <cfRule type="duplicateValues" dxfId="3758" priority="135"/>
  </conditionalFormatting>
  <conditionalFormatting sqref="V74">
    <cfRule type="duplicateValues" dxfId="3757" priority="134"/>
  </conditionalFormatting>
  <conditionalFormatting sqref="V75">
    <cfRule type="duplicateValues" dxfId="3756" priority="133"/>
  </conditionalFormatting>
  <conditionalFormatting sqref="V76">
    <cfRule type="duplicateValues" dxfId="3755" priority="132"/>
  </conditionalFormatting>
  <conditionalFormatting sqref="V77">
    <cfRule type="duplicateValues" dxfId="3754" priority="131"/>
  </conditionalFormatting>
  <conditionalFormatting sqref="V78">
    <cfRule type="duplicateValues" dxfId="3753" priority="130"/>
  </conditionalFormatting>
  <conditionalFormatting sqref="V79">
    <cfRule type="duplicateValues" dxfId="3752" priority="129"/>
  </conditionalFormatting>
  <conditionalFormatting sqref="V80">
    <cfRule type="duplicateValues" dxfId="3751" priority="128"/>
  </conditionalFormatting>
  <conditionalFormatting sqref="V81">
    <cfRule type="duplicateValues" dxfId="3750" priority="127"/>
  </conditionalFormatting>
  <conditionalFormatting sqref="V82">
    <cfRule type="duplicateValues" dxfId="3749" priority="126"/>
  </conditionalFormatting>
  <conditionalFormatting sqref="V83">
    <cfRule type="duplicateValues" dxfId="3748" priority="125"/>
  </conditionalFormatting>
  <conditionalFormatting sqref="V84">
    <cfRule type="duplicateValues" dxfId="3747" priority="124"/>
  </conditionalFormatting>
  <conditionalFormatting sqref="V85">
    <cfRule type="duplicateValues" dxfId="3746" priority="123"/>
  </conditionalFormatting>
  <conditionalFormatting sqref="V86">
    <cfRule type="duplicateValues" dxfId="3745" priority="122"/>
  </conditionalFormatting>
  <conditionalFormatting sqref="V87">
    <cfRule type="duplicateValues" dxfId="3744" priority="121"/>
  </conditionalFormatting>
  <conditionalFormatting sqref="V88">
    <cfRule type="duplicateValues" dxfId="3743" priority="120"/>
  </conditionalFormatting>
  <conditionalFormatting sqref="V89">
    <cfRule type="duplicateValues" dxfId="3742" priority="119"/>
  </conditionalFormatting>
  <conditionalFormatting sqref="V90">
    <cfRule type="duplicateValues" dxfId="3741" priority="118"/>
  </conditionalFormatting>
  <conditionalFormatting sqref="V91">
    <cfRule type="duplicateValues" dxfId="3740" priority="117"/>
  </conditionalFormatting>
  <conditionalFormatting sqref="V92">
    <cfRule type="duplicateValues" dxfId="3739" priority="116"/>
  </conditionalFormatting>
  <conditionalFormatting sqref="V93">
    <cfRule type="duplicateValues" dxfId="3738" priority="115"/>
  </conditionalFormatting>
  <conditionalFormatting sqref="V94">
    <cfRule type="duplicateValues" dxfId="3737" priority="114"/>
  </conditionalFormatting>
  <conditionalFormatting sqref="V95">
    <cfRule type="duplicateValues" dxfId="3736" priority="113"/>
  </conditionalFormatting>
  <conditionalFormatting sqref="V96">
    <cfRule type="duplicateValues" dxfId="3735" priority="112"/>
  </conditionalFormatting>
  <conditionalFormatting sqref="V97">
    <cfRule type="duplicateValues" dxfId="3734" priority="111"/>
  </conditionalFormatting>
  <conditionalFormatting sqref="V98">
    <cfRule type="duplicateValues" dxfId="3733" priority="110"/>
  </conditionalFormatting>
  <conditionalFormatting sqref="V99">
    <cfRule type="duplicateValues" dxfId="3732" priority="109"/>
  </conditionalFormatting>
  <conditionalFormatting sqref="V100">
    <cfRule type="duplicateValues" dxfId="3731" priority="108"/>
  </conditionalFormatting>
  <conditionalFormatting sqref="V101">
    <cfRule type="duplicateValues" dxfId="3730" priority="107"/>
  </conditionalFormatting>
  <conditionalFormatting sqref="V102">
    <cfRule type="duplicateValues" dxfId="3729" priority="106"/>
  </conditionalFormatting>
  <conditionalFormatting sqref="V103">
    <cfRule type="duplicateValues" dxfId="3728" priority="105"/>
  </conditionalFormatting>
  <conditionalFormatting sqref="V104">
    <cfRule type="duplicateValues" dxfId="3727" priority="104"/>
  </conditionalFormatting>
  <conditionalFormatting sqref="V105">
    <cfRule type="duplicateValues" dxfId="3726" priority="103"/>
  </conditionalFormatting>
  <conditionalFormatting sqref="V6:V105">
    <cfRule type="expression" dxfId="3725" priority="102">
      <formula>ISNA($N6)</formula>
    </cfRule>
  </conditionalFormatting>
  <conditionalFormatting sqref="W6">
    <cfRule type="duplicateValues" dxfId="3724" priority="101"/>
  </conditionalFormatting>
  <conditionalFormatting sqref="W7">
    <cfRule type="duplicateValues" dxfId="3723" priority="100"/>
  </conditionalFormatting>
  <conditionalFormatting sqref="W8">
    <cfRule type="duplicateValues" dxfId="3722" priority="99"/>
  </conditionalFormatting>
  <conditionalFormatting sqref="W9">
    <cfRule type="duplicateValues" dxfId="3721" priority="98"/>
  </conditionalFormatting>
  <conditionalFormatting sqref="W10">
    <cfRule type="duplicateValues" dxfId="3720" priority="97"/>
  </conditionalFormatting>
  <conditionalFormatting sqref="W11">
    <cfRule type="duplicateValues" dxfId="3719" priority="96"/>
  </conditionalFormatting>
  <conditionalFormatting sqref="W12">
    <cfRule type="duplicateValues" dxfId="3718" priority="95"/>
  </conditionalFormatting>
  <conditionalFormatting sqref="W13">
    <cfRule type="duplicateValues" dxfId="3717" priority="94"/>
  </conditionalFormatting>
  <conditionalFormatting sqref="W14">
    <cfRule type="duplicateValues" dxfId="3716" priority="93"/>
  </conditionalFormatting>
  <conditionalFormatting sqref="W15">
    <cfRule type="duplicateValues" dxfId="3715" priority="92"/>
  </conditionalFormatting>
  <conditionalFormatting sqref="W16">
    <cfRule type="duplicateValues" dxfId="3714" priority="91"/>
  </conditionalFormatting>
  <conditionalFormatting sqref="W17">
    <cfRule type="duplicateValues" dxfId="3713" priority="90"/>
  </conditionalFormatting>
  <conditionalFormatting sqref="W18">
    <cfRule type="duplicateValues" dxfId="3712" priority="89"/>
  </conditionalFormatting>
  <conditionalFormatting sqref="W19">
    <cfRule type="duplicateValues" dxfId="3711" priority="88"/>
  </conditionalFormatting>
  <conditionalFormatting sqref="W20">
    <cfRule type="duplicateValues" dxfId="3710" priority="87"/>
  </conditionalFormatting>
  <conditionalFormatting sqref="W21">
    <cfRule type="duplicateValues" dxfId="3709" priority="86"/>
  </conditionalFormatting>
  <conditionalFormatting sqref="W22">
    <cfRule type="duplicateValues" dxfId="3708" priority="85"/>
  </conditionalFormatting>
  <conditionalFormatting sqref="W23">
    <cfRule type="duplicateValues" dxfId="3707" priority="84"/>
  </conditionalFormatting>
  <conditionalFormatting sqref="W24">
    <cfRule type="duplicateValues" dxfId="3706" priority="83"/>
  </conditionalFormatting>
  <conditionalFormatting sqref="W25">
    <cfRule type="duplicateValues" dxfId="3705" priority="82"/>
  </conditionalFormatting>
  <conditionalFormatting sqref="W26">
    <cfRule type="duplicateValues" dxfId="3704" priority="81"/>
  </conditionalFormatting>
  <conditionalFormatting sqref="W27">
    <cfRule type="duplicateValues" dxfId="3703" priority="80"/>
  </conditionalFormatting>
  <conditionalFormatting sqref="W28">
    <cfRule type="duplicateValues" dxfId="3702" priority="79"/>
  </conditionalFormatting>
  <conditionalFormatting sqref="W29">
    <cfRule type="duplicateValues" dxfId="3701" priority="78"/>
  </conditionalFormatting>
  <conditionalFormatting sqref="W30">
    <cfRule type="duplicateValues" dxfId="3700" priority="77"/>
  </conditionalFormatting>
  <conditionalFormatting sqref="W31">
    <cfRule type="duplicateValues" dxfId="3699" priority="76"/>
  </conditionalFormatting>
  <conditionalFormatting sqref="W32">
    <cfRule type="duplicateValues" dxfId="3698" priority="75"/>
  </conditionalFormatting>
  <conditionalFormatting sqref="W33">
    <cfRule type="duplicateValues" dxfId="3697" priority="74"/>
  </conditionalFormatting>
  <conditionalFormatting sqref="W34">
    <cfRule type="duplicateValues" dxfId="3696" priority="73"/>
  </conditionalFormatting>
  <conditionalFormatting sqref="W35">
    <cfRule type="duplicateValues" dxfId="3695" priority="72"/>
  </conditionalFormatting>
  <conditionalFormatting sqref="W36">
    <cfRule type="duplicateValues" dxfId="3694" priority="71"/>
  </conditionalFormatting>
  <conditionalFormatting sqref="W37">
    <cfRule type="duplicateValues" dxfId="3693" priority="70"/>
  </conditionalFormatting>
  <conditionalFormatting sqref="W38">
    <cfRule type="duplicateValues" dxfId="3692" priority="69"/>
  </conditionalFormatting>
  <conditionalFormatting sqref="W39">
    <cfRule type="duplicateValues" dxfId="3691" priority="68"/>
  </conditionalFormatting>
  <conditionalFormatting sqref="W40">
    <cfRule type="duplicateValues" dxfId="3690" priority="67"/>
  </conditionalFormatting>
  <conditionalFormatting sqref="W41">
    <cfRule type="duplicateValues" dxfId="3689" priority="66"/>
  </conditionalFormatting>
  <conditionalFormatting sqref="W42">
    <cfRule type="duplicateValues" dxfId="3688" priority="65"/>
  </conditionalFormatting>
  <conditionalFormatting sqref="W43">
    <cfRule type="duplicateValues" dxfId="3687" priority="64"/>
  </conditionalFormatting>
  <conditionalFormatting sqref="W44">
    <cfRule type="duplicateValues" dxfId="3686" priority="63"/>
  </conditionalFormatting>
  <conditionalFormatting sqref="W45">
    <cfRule type="duplicateValues" dxfId="3685" priority="62"/>
  </conditionalFormatting>
  <conditionalFormatting sqref="W46">
    <cfRule type="duplicateValues" dxfId="3684" priority="61"/>
  </conditionalFormatting>
  <conditionalFormatting sqref="W47">
    <cfRule type="duplicateValues" dxfId="3683" priority="60"/>
  </conditionalFormatting>
  <conditionalFormatting sqref="W48">
    <cfRule type="duplicateValues" dxfId="3682" priority="59"/>
  </conditionalFormatting>
  <conditionalFormatting sqref="W49">
    <cfRule type="duplicateValues" dxfId="3681" priority="58"/>
  </conditionalFormatting>
  <conditionalFormatting sqref="W50">
    <cfRule type="duplicateValues" dxfId="3680" priority="57"/>
  </conditionalFormatting>
  <conditionalFormatting sqref="W51">
    <cfRule type="duplicateValues" dxfId="3679" priority="56"/>
  </conditionalFormatting>
  <conditionalFormatting sqref="W52">
    <cfRule type="duplicateValues" dxfId="3678" priority="55"/>
  </conditionalFormatting>
  <conditionalFormatting sqref="W53">
    <cfRule type="duplicateValues" dxfId="3677" priority="54"/>
  </conditionalFormatting>
  <conditionalFormatting sqref="W54">
    <cfRule type="duplicateValues" dxfId="3676" priority="53"/>
  </conditionalFormatting>
  <conditionalFormatting sqref="W55">
    <cfRule type="duplicateValues" dxfId="3675" priority="52"/>
  </conditionalFormatting>
  <conditionalFormatting sqref="W56">
    <cfRule type="duplicateValues" dxfId="3674" priority="51"/>
  </conditionalFormatting>
  <conditionalFormatting sqref="W57">
    <cfRule type="duplicateValues" dxfId="3673" priority="50"/>
  </conditionalFormatting>
  <conditionalFormatting sqref="W58">
    <cfRule type="duplicateValues" dxfId="3672" priority="49"/>
  </conditionalFormatting>
  <conditionalFormatting sqref="W59">
    <cfRule type="duplicateValues" dxfId="3671" priority="48"/>
  </conditionalFormatting>
  <conditionalFormatting sqref="W60">
    <cfRule type="duplicateValues" dxfId="3670" priority="47"/>
  </conditionalFormatting>
  <conditionalFormatting sqref="W61">
    <cfRule type="duplicateValues" dxfId="3669" priority="46"/>
  </conditionalFormatting>
  <conditionalFormatting sqref="W62">
    <cfRule type="duplicateValues" dxfId="3668" priority="45"/>
  </conditionalFormatting>
  <conditionalFormatting sqref="W63">
    <cfRule type="duplicateValues" dxfId="3667" priority="44"/>
  </conditionalFormatting>
  <conditionalFormatting sqref="W64">
    <cfRule type="duplicateValues" dxfId="3666" priority="43"/>
  </conditionalFormatting>
  <conditionalFormatting sqref="W65">
    <cfRule type="duplicateValues" dxfId="3665" priority="42"/>
  </conditionalFormatting>
  <conditionalFormatting sqref="W66">
    <cfRule type="duplicateValues" dxfId="3664" priority="41"/>
  </conditionalFormatting>
  <conditionalFormatting sqref="W67">
    <cfRule type="duplicateValues" dxfId="3663" priority="40"/>
  </conditionalFormatting>
  <conditionalFormatting sqref="W68">
    <cfRule type="duplicateValues" dxfId="3662" priority="39"/>
  </conditionalFormatting>
  <conditionalFormatting sqref="W69">
    <cfRule type="duplicateValues" dxfId="3661" priority="38"/>
  </conditionalFormatting>
  <conditionalFormatting sqref="W70">
    <cfRule type="duplicateValues" dxfId="3660" priority="37"/>
  </conditionalFormatting>
  <conditionalFormatting sqref="W71">
    <cfRule type="duplicateValues" dxfId="3659" priority="36"/>
  </conditionalFormatting>
  <conditionalFormatting sqref="W72">
    <cfRule type="duplicateValues" dxfId="3658" priority="35"/>
  </conditionalFormatting>
  <conditionalFormatting sqref="W73">
    <cfRule type="duplicateValues" dxfId="3657" priority="34"/>
  </conditionalFormatting>
  <conditionalFormatting sqref="W74">
    <cfRule type="duplicateValues" dxfId="3656" priority="33"/>
  </conditionalFormatting>
  <conditionalFormatting sqref="W75">
    <cfRule type="duplicateValues" dxfId="3655" priority="32"/>
  </conditionalFormatting>
  <conditionalFormatting sqref="W76">
    <cfRule type="duplicateValues" dxfId="3654" priority="31"/>
  </conditionalFormatting>
  <conditionalFormatting sqref="W77">
    <cfRule type="duplicateValues" dxfId="3653" priority="30"/>
  </conditionalFormatting>
  <conditionalFormatting sqref="W78">
    <cfRule type="duplicateValues" dxfId="3652" priority="29"/>
  </conditionalFormatting>
  <conditionalFormatting sqref="W79">
    <cfRule type="duplicateValues" dxfId="3651" priority="28"/>
  </conditionalFormatting>
  <conditionalFormatting sqref="W80">
    <cfRule type="duplicateValues" dxfId="3650" priority="27"/>
  </conditionalFormatting>
  <conditionalFormatting sqref="W81">
    <cfRule type="duplicateValues" dxfId="3649" priority="26"/>
  </conditionalFormatting>
  <conditionalFormatting sqref="W82">
    <cfRule type="duplicateValues" dxfId="3648" priority="25"/>
  </conditionalFormatting>
  <conditionalFormatting sqref="W83">
    <cfRule type="duplicateValues" dxfId="3647" priority="24"/>
  </conditionalFormatting>
  <conditionalFormatting sqref="W84">
    <cfRule type="duplicateValues" dxfId="3646" priority="23"/>
  </conditionalFormatting>
  <conditionalFormatting sqref="W85">
    <cfRule type="duplicateValues" dxfId="3645" priority="22"/>
  </conditionalFormatting>
  <conditionalFormatting sqref="W86">
    <cfRule type="duplicateValues" dxfId="3644" priority="21"/>
  </conditionalFormatting>
  <conditionalFormatting sqref="W87">
    <cfRule type="duplicateValues" dxfId="3643" priority="20"/>
  </conditionalFormatting>
  <conditionalFormatting sqref="W88">
    <cfRule type="duplicateValues" dxfId="3642" priority="19"/>
  </conditionalFormatting>
  <conditionalFormatting sqref="W89">
    <cfRule type="duplicateValues" dxfId="3641" priority="18"/>
  </conditionalFormatting>
  <conditionalFormatting sqref="W90">
    <cfRule type="duplicateValues" dxfId="3640" priority="17"/>
  </conditionalFormatting>
  <conditionalFormatting sqref="W91">
    <cfRule type="duplicateValues" dxfId="3639" priority="16"/>
  </conditionalFormatting>
  <conditionalFormatting sqref="W92">
    <cfRule type="duplicateValues" dxfId="3638" priority="15"/>
  </conditionalFormatting>
  <conditionalFormatting sqref="W93">
    <cfRule type="duplicateValues" dxfId="3637" priority="14"/>
  </conditionalFormatting>
  <conditionalFormatting sqref="W94">
    <cfRule type="duplicateValues" dxfId="3636" priority="13"/>
  </conditionalFormatting>
  <conditionalFormatting sqref="W95">
    <cfRule type="duplicateValues" dxfId="3635" priority="12"/>
  </conditionalFormatting>
  <conditionalFormatting sqref="W96">
    <cfRule type="duplicateValues" dxfId="3634" priority="11"/>
  </conditionalFormatting>
  <conditionalFormatting sqref="W97">
    <cfRule type="duplicateValues" dxfId="3633" priority="10"/>
  </conditionalFormatting>
  <conditionalFormatting sqref="W98">
    <cfRule type="duplicateValues" dxfId="3632" priority="9"/>
  </conditionalFormatting>
  <conditionalFormatting sqref="W99">
    <cfRule type="duplicateValues" dxfId="3631" priority="8"/>
  </conditionalFormatting>
  <conditionalFormatting sqref="W100">
    <cfRule type="duplicateValues" dxfId="3630" priority="7"/>
  </conditionalFormatting>
  <conditionalFormatting sqref="W101">
    <cfRule type="duplicateValues" dxfId="3629" priority="6"/>
  </conditionalFormatting>
  <conditionalFormatting sqref="W102">
    <cfRule type="duplicateValues" dxfId="3628" priority="5"/>
  </conditionalFormatting>
  <conditionalFormatting sqref="W103">
    <cfRule type="duplicateValues" dxfId="3627" priority="4"/>
  </conditionalFormatting>
  <conditionalFormatting sqref="W104">
    <cfRule type="duplicateValues" dxfId="3626" priority="3"/>
  </conditionalFormatting>
  <conditionalFormatting sqref="W105">
    <cfRule type="duplicateValues" dxfId="3625" priority="2"/>
  </conditionalFormatting>
  <conditionalFormatting sqref="W6:W105">
    <cfRule type="expression" dxfId="3624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b">
        <v>1</v>
      </c>
      <c r="G5" s="1" t="s">
        <v>67</v>
      </c>
      <c r="H5" s="1" t="s">
        <v>68</v>
      </c>
      <c r="I5" s="1" t="s">
        <v>69</v>
      </c>
      <c r="J5" s="1" t="s">
        <v>70</v>
      </c>
      <c r="K5" s="10" t="s">
        <v>71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1.0214587879884031E-3</v>
      </c>
      <c r="C6" s="42">
        <v>9.5570920907938443E-3</v>
      </c>
      <c r="D6" s="42">
        <v>1.2071594611805552E-2</v>
      </c>
      <c r="E6" s="42">
        <v>1.6107824801875302E-2</v>
      </c>
      <c r="F6" s="42">
        <v>2.2178577218509583E-2</v>
      </c>
      <c r="G6" s="42">
        <v>2.1197203192199924E-2</v>
      </c>
      <c r="H6" s="42">
        <v>3.2085849368952375E-2</v>
      </c>
      <c r="I6" s="42">
        <v>4.6605824661884176E-3</v>
      </c>
      <c r="J6" s="42">
        <v>2.3821293178275364E-2</v>
      </c>
      <c r="K6" s="43">
        <v>5.9061987791652493E-3</v>
      </c>
      <c r="M6" s="16" t="str">
        <f t="shared" ref="M6:M69" si="0">INDEX($B$5:$K$5,MATCH(MIN($B6:$K6),$B6:$K6,0))</f>
        <v>BANANAS</v>
      </c>
      <c r="N6" s="20" t="b">
        <f t="shared" ref="N6:N69" si="1">$M6 = $A6</f>
        <v>1</v>
      </c>
      <c r="Q6" s="22" t="s">
        <v>7</v>
      </c>
      <c r="R6" s="25">
        <f>IF(ISERR($O$15)," ",$O$15)</f>
        <v>0.7</v>
      </c>
      <c r="S6" s="20">
        <f>(10 - COUNTIF($N6:$N15,"#N/A"))</f>
        <v>10</v>
      </c>
      <c r="U6" s="16" t="str">
        <f t="shared" ref="U6:U69" si="2">INDEX($B$5:$K$5,MATCH(MIN($B6:$K6),$B6:$K6,0))</f>
        <v>BANANAS</v>
      </c>
      <c r="V6" s="16">
        <f>MIN(B6:K6)</f>
        <v>1.0214587879884031E-3</v>
      </c>
      <c r="W6" s="16">
        <f>SMALL(B6:K6,2)-V6</f>
        <v>3.6391236782000146E-3</v>
      </c>
    </row>
    <row r="7" spans="1:23" x14ac:dyDescent="0.25">
      <c r="A7" s="12" t="s">
        <v>63</v>
      </c>
      <c r="B7" s="44">
        <v>1.273065751416582E-3</v>
      </c>
      <c r="C7" s="45">
        <v>9.4957209222088883E-3</v>
      </c>
      <c r="D7" s="45">
        <v>7.7316165190387739E-3</v>
      </c>
      <c r="E7" s="45">
        <v>1.5197980770510232E-2</v>
      </c>
      <c r="F7" s="45">
        <v>2.0149862764106994E-2</v>
      </c>
      <c r="G7" s="45">
        <v>1.8161917799482178E-2</v>
      </c>
      <c r="H7" s="45">
        <v>3.7240724498562951E-2</v>
      </c>
      <c r="I7" s="45">
        <v>4.5315041358398259E-3</v>
      </c>
      <c r="J7" s="45">
        <v>2.868249766290553E-2</v>
      </c>
      <c r="K7" s="46">
        <v>2.6801987782629454E-3</v>
      </c>
      <c r="M7" s="18" t="str">
        <f t="shared" si="0"/>
        <v>BANANAS</v>
      </c>
      <c r="N7" s="17" t="b">
        <f t="shared" si="1"/>
        <v>1</v>
      </c>
      <c r="Q7" s="23" t="s">
        <v>6</v>
      </c>
      <c r="R7" s="26">
        <f>IF(ISERR($O$25)," ",$O$25)</f>
        <v>0.8</v>
      </c>
      <c r="S7" s="17">
        <f>(10 - COUNTIF($N16:$N25,"#N/A"))</f>
        <v>10</v>
      </c>
      <c r="U7" s="18" t="str">
        <f t="shared" si="2"/>
        <v>BANANAS</v>
      </c>
      <c r="V7" s="18">
        <f t="shared" ref="V7:V70" si="3">MIN(B7:K7)</f>
        <v>1.273065751416582E-3</v>
      </c>
      <c r="W7" s="18">
        <f t="shared" ref="W7:W70" si="4">SMALL(B7:K7,2)-V7</f>
        <v>1.4071330268463633E-3</v>
      </c>
    </row>
    <row r="8" spans="1:23" x14ac:dyDescent="0.25">
      <c r="A8" s="12" t="s">
        <v>63</v>
      </c>
      <c r="B8" s="44">
        <v>1.1265056102962544E-3</v>
      </c>
      <c r="C8" s="45">
        <v>1.0597859195512312E-2</v>
      </c>
      <c r="D8" s="45">
        <v>6.3301188968396815E-3</v>
      </c>
      <c r="E8" s="45">
        <v>1.3500944144093419E-2</v>
      </c>
      <c r="F8" s="45">
        <v>2.3810107099253248E-2</v>
      </c>
      <c r="G8" s="45">
        <v>1.9169623318953569E-2</v>
      </c>
      <c r="H8" s="45">
        <v>4.1308946936755686E-2</v>
      </c>
      <c r="I8" s="45">
        <v>4.4982151365058846E-3</v>
      </c>
      <c r="J8" s="45">
        <v>3.1751127177769504E-2</v>
      </c>
      <c r="K8" s="46">
        <v>2.5069931127680717E-3</v>
      </c>
      <c r="M8" s="18" t="str">
        <f t="shared" si="0"/>
        <v>BANANAS</v>
      </c>
      <c r="N8" s="17" t="b">
        <f t="shared" si="1"/>
        <v>1</v>
      </c>
      <c r="Q8" s="23" t="s">
        <v>8</v>
      </c>
      <c r="R8" s="26">
        <f>IF(ISERR($O$35)," ",$O$35)</f>
        <v>0.1</v>
      </c>
      <c r="S8" s="17">
        <f>(10 - COUNTIF($N26:$N35,"#N/A"))</f>
        <v>10</v>
      </c>
      <c r="U8" s="18" t="str">
        <f t="shared" si="2"/>
        <v>BANANAS</v>
      </c>
      <c r="V8" s="18">
        <f t="shared" si="3"/>
        <v>1.1265056102962544E-3</v>
      </c>
      <c r="W8" s="18">
        <f t="shared" si="4"/>
        <v>1.3804875024718173E-3</v>
      </c>
    </row>
    <row r="9" spans="1:23" x14ac:dyDescent="0.25">
      <c r="A9" s="12" t="s">
        <v>63</v>
      </c>
      <c r="B9" s="44">
        <v>7.9912310058111672E-3</v>
      </c>
      <c r="C9" s="45">
        <v>1.2301155829769417E-2</v>
      </c>
      <c r="D9" s="45">
        <v>9.9927604405851429E-3</v>
      </c>
      <c r="E9" s="45">
        <v>1.1204160346502241E-2</v>
      </c>
      <c r="F9" s="45">
        <v>2.2884916986939195E-2</v>
      </c>
      <c r="G9" s="45">
        <v>2.0803864363895572E-2</v>
      </c>
      <c r="H9" s="45">
        <v>3.4463574860088123E-2</v>
      </c>
      <c r="I9" s="45">
        <v>2.8179135896392099E-3</v>
      </c>
      <c r="J9" s="45">
        <v>2.6028032567802027E-2</v>
      </c>
      <c r="K9" s="46">
        <v>4.5165926333331271E-3</v>
      </c>
      <c r="M9" s="18" t="str">
        <f t="shared" si="0"/>
        <v>SCOTT</v>
      </c>
      <c r="N9" s="17" t="b">
        <f t="shared" si="1"/>
        <v>0</v>
      </c>
      <c r="Q9" s="23" t="s">
        <v>9</v>
      </c>
      <c r="R9" s="26">
        <f>IF(ISERR($O$45)," ",$O$45)</f>
        <v>0.2</v>
      </c>
      <c r="S9" s="17">
        <f>(10 - COUNTIF($N36:$N45,"#N/A"))</f>
        <v>10</v>
      </c>
      <c r="U9" s="18" t="str">
        <f t="shared" si="2"/>
        <v>SCOTT</v>
      </c>
      <c r="V9" s="18">
        <f t="shared" si="3"/>
        <v>2.8179135896392099E-3</v>
      </c>
      <c r="W9" s="18">
        <f t="shared" si="4"/>
        <v>1.6986790436939172E-3</v>
      </c>
    </row>
    <row r="10" spans="1:23" x14ac:dyDescent="0.25">
      <c r="A10" s="12" t="s">
        <v>63</v>
      </c>
      <c r="B10" s="44">
        <v>4.5881646544738176E-3</v>
      </c>
      <c r="C10" s="45">
        <v>8.0856061357612238E-3</v>
      </c>
      <c r="D10" s="45">
        <v>1.0049660091474694E-2</v>
      </c>
      <c r="E10" s="45">
        <v>1.2209547397213969E-2</v>
      </c>
      <c r="F10" s="45">
        <v>2.1396347054876284E-2</v>
      </c>
      <c r="G10" s="45">
        <v>2.4156990243054496E-2</v>
      </c>
      <c r="H10" s="45">
        <v>2.9761567917735338E-2</v>
      </c>
      <c r="I10" s="45">
        <v>3.568935285022572E-3</v>
      </c>
      <c r="J10" s="45">
        <v>2.1034530423557747E-2</v>
      </c>
      <c r="K10" s="46">
        <v>4.96467707437033E-3</v>
      </c>
      <c r="M10" s="18" t="str">
        <f t="shared" si="0"/>
        <v>SCOTT</v>
      </c>
      <c r="N10" s="17" t="b">
        <f t="shared" si="1"/>
        <v>0</v>
      </c>
      <c r="Q10" s="23" t="s">
        <v>10</v>
      </c>
      <c r="R10" s="26">
        <f>IF(ISERR($O$55)," ",$O$55)</f>
        <v>0</v>
      </c>
      <c r="S10" s="17">
        <f>(10 - COUNTIF($N46:$N55,"#N/A"))</f>
        <v>10</v>
      </c>
      <c r="U10" s="18" t="str">
        <f t="shared" si="2"/>
        <v>SCOTT</v>
      </c>
      <c r="V10" s="18">
        <f t="shared" si="3"/>
        <v>3.568935285022572E-3</v>
      </c>
      <c r="W10" s="18">
        <f t="shared" si="4"/>
        <v>1.0192293694512456E-3</v>
      </c>
    </row>
    <row r="11" spans="1:23" x14ac:dyDescent="0.25">
      <c r="A11" s="12" t="s">
        <v>63</v>
      </c>
      <c r="B11" s="44">
        <v>5.2402632120042772E-4</v>
      </c>
      <c r="C11" s="45">
        <v>7.276464899339051E-3</v>
      </c>
      <c r="D11" s="45">
        <v>8.2475847177911794E-3</v>
      </c>
      <c r="E11" s="45">
        <v>1.2450662276602187E-2</v>
      </c>
      <c r="F11" s="45">
        <v>1.7569558624531457E-2</v>
      </c>
      <c r="G11" s="45">
        <v>2.0564734075826627E-2</v>
      </c>
      <c r="H11" s="45">
        <v>2.9669048112870872E-2</v>
      </c>
      <c r="I11" s="45">
        <v>2.4339923421411724E-3</v>
      </c>
      <c r="J11" s="45">
        <v>2.1186391901300807E-2</v>
      </c>
      <c r="K11" s="46">
        <v>2.5881793365312451E-3</v>
      </c>
      <c r="M11" s="18" t="str">
        <f t="shared" si="0"/>
        <v>BANANAS</v>
      </c>
      <c r="N11" s="17" t="b">
        <f t="shared" si="1"/>
        <v>1</v>
      </c>
      <c r="Q11" s="23" t="s">
        <v>11</v>
      </c>
      <c r="R11" s="26">
        <f>IF(ISERR($O$65)," ",$O$65)</f>
        <v>0</v>
      </c>
      <c r="S11" s="17">
        <f>(10 - COUNTIF($N56:$N65,"#N/A"))</f>
        <v>10</v>
      </c>
      <c r="U11" s="18" t="str">
        <f t="shared" si="2"/>
        <v>BANANAS</v>
      </c>
      <c r="V11" s="18">
        <f t="shared" si="3"/>
        <v>5.2402632120042772E-4</v>
      </c>
      <c r="W11" s="18">
        <f t="shared" si="4"/>
        <v>1.9099660209407447E-3</v>
      </c>
    </row>
    <row r="12" spans="1:23" x14ac:dyDescent="0.25">
      <c r="A12" s="12" t="s">
        <v>63</v>
      </c>
      <c r="B12" s="44">
        <v>1.1914122554850318E-3</v>
      </c>
      <c r="C12" s="45">
        <v>1.0101755124627645E-2</v>
      </c>
      <c r="D12" s="45">
        <v>9.1591519269130298E-3</v>
      </c>
      <c r="E12" s="45">
        <v>1.3949929482368E-2</v>
      </c>
      <c r="F12" s="45">
        <v>1.8784335454485955E-2</v>
      </c>
      <c r="G12" s="45">
        <v>1.631556482293052E-2</v>
      </c>
      <c r="H12" s="45">
        <v>3.3103521618845055E-2</v>
      </c>
      <c r="I12" s="45">
        <v>2.1188407796165817E-3</v>
      </c>
      <c r="J12" s="45">
        <v>2.474398577347451E-2</v>
      </c>
      <c r="K12" s="46">
        <v>2.1445518016001523E-3</v>
      </c>
      <c r="M12" s="18" t="str">
        <f t="shared" si="0"/>
        <v>BANANAS</v>
      </c>
      <c r="N12" s="17" t="b">
        <f t="shared" si="1"/>
        <v>1</v>
      </c>
      <c r="Q12" s="23" t="s">
        <v>12</v>
      </c>
      <c r="R12" s="26">
        <f>IF(ISERR($O$75)," ",$O$75)</f>
        <v>0</v>
      </c>
      <c r="S12" s="17">
        <f>(10 - COUNTIF($N66:$N75,"#N/A"))</f>
        <v>10</v>
      </c>
      <c r="U12" s="18" t="str">
        <f t="shared" si="2"/>
        <v>BANANAS</v>
      </c>
      <c r="V12" s="18">
        <f t="shared" si="3"/>
        <v>1.1914122554850318E-3</v>
      </c>
      <c r="W12" s="18">
        <f t="shared" si="4"/>
        <v>9.274285241315499E-4</v>
      </c>
    </row>
    <row r="13" spans="1:23" x14ac:dyDescent="0.25">
      <c r="A13" s="12" t="s">
        <v>63</v>
      </c>
      <c r="B13" s="44">
        <v>2.5344678650275274E-4</v>
      </c>
      <c r="C13" s="45">
        <v>1.0196287465952447E-2</v>
      </c>
      <c r="D13" s="45">
        <v>4.912845596566795E-3</v>
      </c>
      <c r="E13" s="45">
        <v>6.9306329879268956E-3</v>
      </c>
      <c r="F13" s="45">
        <v>1.8591247275285466E-2</v>
      </c>
      <c r="G13" s="45">
        <v>1.2142286326989868E-2</v>
      </c>
      <c r="H13" s="45">
        <v>3.390844406319049E-2</v>
      </c>
      <c r="I13" s="45">
        <v>1.6641609427886419E-3</v>
      </c>
      <c r="J13" s="45">
        <v>2.3562288355395488E-2</v>
      </c>
      <c r="K13" s="46">
        <v>1.298255244921602E-3</v>
      </c>
      <c r="M13" s="18" t="str">
        <f t="shared" si="0"/>
        <v>BANANAS</v>
      </c>
      <c r="N13" s="17" t="b">
        <f t="shared" si="1"/>
        <v>1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BANANAS</v>
      </c>
      <c r="V13" s="18">
        <f t="shared" si="3"/>
        <v>2.5344678650275274E-4</v>
      </c>
      <c r="W13" s="18">
        <f t="shared" si="4"/>
        <v>1.0448084584188493E-3</v>
      </c>
    </row>
    <row r="14" spans="1:23" ht="15.75" thickBot="1" x14ac:dyDescent="0.3">
      <c r="A14" s="12" t="s">
        <v>63</v>
      </c>
      <c r="B14" s="44">
        <v>2.6312422047617256E-3</v>
      </c>
      <c r="C14" s="45">
        <v>1.027476517981445E-2</v>
      </c>
      <c r="D14" s="45">
        <v>8.4642766146400955E-3</v>
      </c>
      <c r="E14" s="45">
        <v>1.3040674535298625E-2</v>
      </c>
      <c r="F14" s="45">
        <v>2.3880021884055806E-2</v>
      </c>
      <c r="G14" s="45">
        <v>2.0537447142481565E-2</v>
      </c>
      <c r="H14" s="45">
        <v>3.6589712875530644E-2</v>
      </c>
      <c r="I14" s="45">
        <v>3.9775933446804168E-3</v>
      </c>
      <c r="J14" s="45">
        <v>2.7635910857364394E-2</v>
      </c>
      <c r="K14" s="46">
        <v>3.8760111980133162E-3</v>
      </c>
      <c r="M14" s="18" t="str">
        <f t="shared" si="0"/>
        <v>BANANAS</v>
      </c>
      <c r="N14" s="17" t="b">
        <f t="shared" si="1"/>
        <v>1</v>
      </c>
      <c r="Q14" s="23" t="s">
        <v>14</v>
      </c>
      <c r="R14" s="26">
        <f>IF(ISERR($O$95)," ",$O$95)</f>
        <v>0.4</v>
      </c>
      <c r="S14" s="17">
        <f>(10 - COUNTIF($N86:$N95,"#N/A"))</f>
        <v>10</v>
      </c>
      <c r="U14" s="18" t="str">
        <f t="shared" si="2"/>
        <v>BANANAS</v>
      </c>
      <c r="V14" s="18">
        <f t="shared" si="3"/>
        <v>2.6312422047617256E-3</v>
      </c>
      <c r="W14" s="18">
        <f t="shared" si="4"/>
        <v>1.2447689932515906E-3</v>
      </c>
    </row>
    <row r="15" spans="1:23" ht="15.75" thickBot="1" x14ac:dyDescent="0.3">
      <c r="A15" s="13" t="s">
        <v>63</v>
      </c>
      <c r="B15" s="47">
        <v>4.12054175587326E-3</v>
      </c>
      <c r="C15" s="48">
        <v>7.3906146782488392E-3</v>
      </c>
      <c r="D15" s="48">
        <v>4.3985229946981452E-3</v>
      </c>
      <c r="E15" s="48">
        <v>5.9071404138630046E-3</v>
      </c>
      <c r="F15" s="48">
        <v>2.1680838504531532E-2</v>
      </c>
      <c r="G15" s="48">
        <v>1.933825799277248E-2</v>
      </c>
      <c r="H15" s="48">
        <v>3.4238061821726021E-2</v>
      </c>
      <c r="I15" s="48">
        <v>2.6654946994855979E-3</v>
      </c>
      <c r="J15" s="48">
        <v>2.2672433489207409E-2</v>
      </c>
      <c r="K15" s="49">
        <v>9.4404862574100877E-4</v>
      </c>
      <c r="M15" s="19" t="str">
        <f t="shared" si="0"/>
        <v>ANTONIA</v>
      </c>
      <c r="N15" s="21" t="b">
        <f t="shared" si="1"/>
        <v>0</v>
      </c>
      <c r="O15" s="30">
        <f>COUNTIF($N6:$N15,TRUE)/(10 - COUNTIF($N6:$N15,"#N/A"))</f>
        <v>0.7</v>
      </c>
      <c r="Q15" s="24" t="s">
        <v>15</v>
      </c>
      <c r="R15" s="27">
        <f>IF(ISERR($O$105)," ",$O$105)</f>
        <v>0.2</v>
      </c>
      <c r="S15" s="21">
        <f>(10 - COUNTIF($N96:$N105,"#N/A"))</f>
        <v>10</v>
      </c>
      <c r="U15" s="19" t="str">
        <f t="shared" si="2"/>
        <v>ANTONIA</v>
      </c>
      <c r="V15" s="19">
        <f t="shared" si="3"/>
        <v>9.4404862574100877E-4</v>
      </c>
      <c r="W15" s="19">
        <f t="shared" si="4"/>
        <v>1.7214460737445892E-3</v>
      </c>
    </row>
    <row r="16" spans="1:23" ht="15.75" thickBot="1" x14ac:dyDescent="0.3">
      <c r="A16" s="11" t="s">
        <v>64</v>
      </c>
      <c r="B16" s="41">
        <v>3.0628770827221333E-3</v>
      </c>
      <c r="C16" s="42">
        <v>2.2430044675992439E-4</v>
      </c>
      <c r="D16" s="42">
        <v>6.2150332372741014E-3</v>
      </c>
      <c r="E16" s="42">
        <v>1.0755151643507994E-2</v>
      </c>
      <c r="F16" s="42">
        <v>1.5153188305977755E-2</v>
      </c>
      <c r="G16" s="42">
        <v>2.8543655135227521E-2</v>
      </c>
      <c r="H16" s="42">
        <v>2.1737421661456015E-2</v>
      </c>
      <c r="I16" s="42">
        <v>8.8328698969818431E-3</v>
      </c>
      <c r="J16" s="42">
        <v>1.432049837041801E-2</v>
      </c>
      <c r="K16" s="43">
        <v>5.7503489923559567E-3</v>
      </c>
      <c r="M16" s="16" t="str">
        <f t="shared" si="0"/>
        <v>MISSISSIPPI</v>
      </c>
      <c r="N16" s="20" t="b">
        <f t="shared" si="1"/>
        <v>1</v>
      </c>
      <c r="U16" s="16" t="str">
        <f t="shared" si="2"/>
        <v>MISSISSIPPI</v>
      </c>
      <c r="V16" s="16">
        <f t="shared" si="3"/>
        <v>2.2430044675992439E-4</v>
      </c>
      <c r="W16" s="16">
        <f t="shared" si="4"/>
        <v>2.8385766359622089E-3</v>
      </c>
    </row>
    <row r="17" spans="1:23" ht="15.75" thickBot="1" x14ac:dyDescent="0.3">
      <c r="A17" s="12" t="s">
        <v>64</v>
      </c>
      <c r="B17" s="44">
        <v>7.0430120445670284E-3</v>
      </c>
      <c r="C17" s="45">
        <v>5.1465023405691188E-3</v>
      </c>
      <c r="D17" s="45">
        <v>8.8701476930754287E-3</v>
      </c>
      <c r="E17" s="45">
        <v>1.0924769414949249E-2</v>
      </c>
      <c r="F17" s="45">
        <v>1.8740486446920227E-2</v>
      </c>
      <c r="G17" s="45">
        <v>2.6366570679303352E-2</v>
      </c>
      <c r="H17" s="45">
        <v>2.6748374603249164E-2</v>
      </c>
      <c r="I17" s="45">
        <v>7.7916658392028788E-3</v>
      </c>
      <c r="J17" s="45">
        <v>1.8418860565607507E-2</v>
      </c>
      <c r="K17" s="46">
        <v>6.2869944068736344E-3</v>
      </c>
      <c r="M17" s="18" t="str">
        <f t="shared" si="0"/>
        <v>MISSISSIPPI</v>
      </c>
      <c r="N17" s="17" t="b">
        <f t="shared" si="1"/>
        <v>1</v>
      </c>
      <c r="Q17" s="61" t="s">
        <v>21</v>
      </c>
      <c r="R17" s="126">
        <f>COUNTIF($N6:$N105,TRUE)/(100 - COUNTIF($N6:$N105,"#N/A"))</f>
        <v>0.34</v>
      </c>
      <c r="S17" s="127"/>
      <c r="U17" s="18" t="str">
        <f t="shared" si="2"/>
        <v>MISSISSIPPI</v>
      </c>
      <c r="V17" s="18">
        <f t="shared" si="3"/>
        <v>5.1465023405691188E-3</v>
      </c>
      <c r="W17" s="18">
        <f t="shared" si="4"/>
        <v>1.1404920663045156E-3</v>
      </c>
    </row>
    <row r="18" spans="1:23" x14ac:dyDescent="0.25">
      <c r="A18" s="12" t="s">
        <v>64</v>
      </c>
      <c r="B18" s="44">
        <v>1.100737777016386E-2</v>
      </c>
      <c r="C18" s="45">
        <v>8.054825554188471E-3</v>
      </c>
      <c r="D18" s="45">
        <v>1.0892019394122227E-2</v>
      </c>
      <c r="E18" s="45">
        <v>1.3744611142884415E-2</v>
      </c>
      <c r="F18" s="45">
        <v>2.2387576123101615E-2</v>
      </c>
      <c r="G18" s="45">
        <v>2.9846547220338242E-2</v>
      </c>
      <c r="H18" s="45">
        <v>3.1487384581641374E-2</v>
      </c>
      <c r="I18" s="45">
        <v>9.5293057828342281E-3</v>
      </c>
      <c r="J18" s="45">
        <v>2.419265378823901E-2</v>
      </c>
      <c r="K18" s="46">
        <v>8.619396926536748E-3</v>
      </c>
      <c r="M18" s="18" t="str">
        <f t="shared" si="0"/>
        <v>MISSISSIPPI</v>
      </c>
      <c r="N18" s="17" t="b">
        <f t="shared" si="1"/>
        <v>1</v>
      </c>
      <c r="U18" s="18" t="str">
        <f t="shared" si="2"/>
        <v>MISSISSIPPI</v>
      </c>
      <c r="V18" s="18">
        <f t="shared" si="3"/>
        <v>8.054825554188471E-3</v>
      </c>
      <c r="W18" s="18">
        <f t="shared" si="4"/>
        <v>5.6457137234827703E-4</v>
      </c>
    </row>
    <row r="19" spans="1:23" x14ac:dyDescent="0.25">
      <c r="A19" s="12" t="s">
        <v>64</v>
      </c>
      <c r="B19" s="44">
        <v>1.1614692783598448E-2</v>
      </c>
      <c r="C19" s="45">
        <v>9.9568152578829554E-3</v>
      </c>
      <c r="D19" s="45">
        <v>1.179199178132906E-2</v>
      </c>
      <c r="E19" s="45">
        <v>1.4029637371895009E-2</v>
      </c>
      <c r="F19" s="45">
        <v>2.126918263785749E-2</v>
      </c>
      <c r="G19" s="45">
        <v>2.7291806275832008E-2</v>
      </c>
      <c r="H19" s="45">
        <v>3.0266816651567205E-2</v>
      </c>
      <c r="I19" s="45">
        <v>9.0171390200624209E-3</v>
      </c>
      <c r="J19" s="45">
        <v>2.4382644193205825E-2</v>
      </c>
      <c r="K19" s="46">
        <v>8.4859653894060472E-3</v>
      </c>
      <c r="M19" s="18" t="str">
        <f t="shared" si="0"/>
        <v>ANTONIA</v>
      </c>
      <c r="N19" s="17" t="b">
        <f t="shared" si="1"/>
        <v>0</v>
      </c>
      <c r="U19" s="18" t="str">
        <f t="shared" si="2"/>
        <v>ANTONIA</v>
      </c>
      <c r="V19" s="18">
        <f t="shared" si="3"/>
        <v>8.4859653894060472E-3</v>
      </c>
      <c r="W19" s="18">
        <f t="shared" si="4"/>
        <v>5.3117363065637371E-4</v>
      </c>
    </row>
    <row r="20" spans="1:23" x14ac:dyDescent="0.25">
      <c r="A20" s="12" t="s">
        <v>64</v>
      </c>
      <c r="B20" s="44">
        <v>1.1861332473053994E-2</v>
      </c>
      <c r="C20" s="45">
        <v>8.9166063127993668E-3</v>
      </c>
      <c r="D20" s="45">
        <v>8.82786477922054E-3</v>
      </c>
      <c r="E20" s="45">
        <v>8.3836083501535701E-3</v>
      </c>
      <c r="F20" s="45">
        <v>2.2556108600700418E-2</v>
      </c>
      <c r="G20" s="45">
        <v>2.5952135359624841E-2</v>
      </c>
      <c r="H20" s="45">
        <v>3.203927112624335E-2</v>
      </c>
      <c r="I20" s="45">
        <v>6.108453551372464E-3</v>
      </c>
      <c r="J20" s="45">
        <v>2.3944281951881811E-2</v>
      </c>
      <c r="K20" s="46">
        <v>5.8626896943943345E-3</v>
      </c>
      <c r="M20" s="18" t="str">
        <f t="shared" si="0"/>
        <v>ANTONIA</v>
      </c>
      <c r="N20" s="17" t="b">
        <f t="shared" si="1"/>
        <v>0</v>
      </c>
      <c r="U20" s="18" t="str">
        <f t="shared" si="2"/>
        <v>ANTONIA</v>
      </c>
      <c r="V20" s="18">
        <f t="shared" si="3"/>
        <v>5.8626896943943345E-3</v>
      </c>
      <c r="W20" s="18">
        <f t="shared" si="4"/>
        <v>2.4576385697812949E-4</v>
      </c>
    </row>
    <row r="21" spans="1:23" x14ac:dyDescent="0.25">
      <c r="A21" s="12" t="s">
        <v>64</v>
      </c>
      <c r="B21" s="44">
        <v>1.243984042949091E-2</v>
      </c>
      <c r="C21" s="45">
        <v>4.9819633906523254E-3</v>
      </c>
      <c r="D21" s="45">
        <v>8.8981744945325347E-3</v>
      </c>
      <c r="E21" s="45">
        <v>9.5871709066784709E-3</v>
      </c>
      <c r="F21" s="45">
        <v>1.9921675063474489E-2</v>
      </c>
      <c r="G21" s="45">
        <v>3.1740776070742535E-2</v>
      </c>
      <c r="H21" s="45">
        <v>2.4027673377938027E-2</v>
      </c>
      <c r="I21" s="45">
        <v>9.0879814060021939E-3</v>
      </c>
      <c r="J21" s="45">
        <v>1.7181004134229287E-2</v>
      </c>
      <c r="K21" s="46">
        <v>7.4056306861163407E-3</v>
      </c>
      <c r="M21" s="18" t="str">
        <f t="shared" si="0"/>
        <v>MISSISSIPPI</v>
      </c>
      <c r="N21" s="17" t="b">
        <f t="shared" si="1"/>
        <v>1</v>
      </c>
      <c r="U21" s="18" t="str">
        <f t="shared" si="2"/>
        <v>MISSISSIPPI</v>
      </c>
      <c r="V21" s="18">
        <f t="shared" si="3"/>
        <v>4.9819633906523254E-3</v>
      </c>
      <c r="W21" s="18">
        <f t="shared" si="4"/>
        <v>2.4236672954640152E-3</v>
      </c>
    </row>
    <row r="22" spans="1:23" x14ac:dyDescent="0.25">
      <c r="A22" s="12" t="s">
        <v>64</v>
      </c>
      <c r="B22" s="44">
        <v>1.1368295508548752E-2</v>
      </c>
      <c r="C22" s="45">
        <v>3.7273648856386635E-3</v>
      </c>
      <c r="D22" s="45">
        <v>1.030117756413927E-2</v>
      </c>
      <c r="E22" s="45">
        <v>1.1114014990588249E-2</v>
      </c>
      <c r="F22" s="45">
        <v>2.0196897332689839E-2</v>
      </c>
      <c r="G22" s="45">
        <v>3.2784536267460571E-2</v>
      </c>
      <c r="H22" s="45">
        <v>2.1510190719103289E-2</v>
      </c>
      <c r="I22" s="45">
        <v>9.905446221683557E-3</v>
      </c>
      <c r="J22" s="45">
        <v>1.4329981183468392E-2</v>
      </c>
      <c r="K22" s="46">
        <v>9.2605770160997681E-3</v>
      </c>
      <c r="M22" s="18" t="str">
        <f t="shared" si="0"/>
        <v>MISSISSIPPI</v>
      </c>
      <c r="N22" s="17" t="b">
        <f t="shared" si="1"/>
        <v>1</v>
      </c>
      <c r="U22" s="18" t="str">
        <f t="shared" si="2"/>
        <v>MISSISSIPPI</v>
      </c>
      <c r="V22" s="18">
        <f t="shared" si="3"/>
        <v>3.7273648856386635E-3</v>
      </c>
      <c r="W22" s="18">
        <f t="shared" si="4"/>
        <v>5.5332121304611046E-3</v>
      </c>
    </row>
    <row r="23" spans="1:23" x14ac:dyDescent="0.25">
      <c r="A23" s="12" t="s">
        <v>64</v>
      </c>
      <c r="B23" s="44">
        <v>7.2534813333802878E-3</v>
      </c>
      <c r="C23" s="45">
        <v>2.851062120561576E-4</v>
      </c>
      <c r="D23" s="45">
        <v>6.2816808378010937E-3</v>
      </c>
      <c r="E23" s="45">
        <v>9.5171502427942381E-3</v>
      </c>
      <c r="F23" s="45">
        <v>1.7688059401185972E-2</v>
      </c>
      <c r="G23" s="45">
        <v>3.3470104495850028E-2</v>
      </c>
      <c r="H23" s="45">
        <v>2.3634441035990765E-2</v>
      </c>
      <c r="I23" s="45">
        <v>8.7192855059506705E-3</v>
      </c>
      <c r="J23" s="45">
        <v>1.6234282184581346E-2</v>
      </c>
      <c r="K23" s="46">
        <v>6.034425887060723E-3</v>
      </c>
      <c r="M23" s="18" t="str">
        <f t="shared" si="0"/>
        <v>MISSISSIPPI</v>
      </c>
      <c r="N23" s="17" t="b">
        <f t="shared" si="1"/>
        <v>1</v>
      </c>
      <c r="U23" s="18" t="str">
        <f t="shared" si="2"/>
        <v>MISSISSIPPI</v>
      </c>
      <c r="V23" s="18">
        <f t="shared" si="3"/>
        <v>2.851062120561576E-4</v>
      </c>
      <c r="W23" s="18">
        <f t="shared" si="4"/>
        <v>5.7493196750045654E-3</v>
      </c>
    </row>
    <row r="24" spans="1:23" ht="15.75" thickBot="1" x14ac:dyDescent="0.3">
      <c r="A24" s="12" t="s">
        <v>64</v>
      </c>
      <c r="B24" s="44">
        <v>4.7713744215969415E-3</v>
      </c>
      <c r="C24" s="45">
        <v>5.6901652873613331E-4</v>
      </c>
      <c r="D24" s="45">
        <v>6.8686415593952471E-3</v>
      </c>
      <c r="E24" s="45">
        <v>9.5237318445772316E-3</v>
      </c>
      <c r="F24" s="45">
        <v>1.6897052277910926E-2</v>
      </c>
      <c r="G24" s="45">
        <v>2.9145281081688918E-2</v>
      </c>
      <c r="H24" s="50">
        <v>2.2709152809657074E-2</v>
      </c>
      <c r="I24" s="45">
        <v>7.62798410268066E-3</v>
      </c>
      <c r="J24" s="45">
        <v>1.3605652715569072E-2</v>
      </c>
      <c r="K24" s="46">
        <v>5.7984187172453999E-3</v>
      </c>
      <c r="M24" s="18" t="str">
        <f t="shared" si="0"/>
        <v>MISSISSIPPI</v>
      </c>
      <c r="N24" s="17" t="b">
        <f t="shared" si="1"/>
        <v>1</v>
      </c>
      <c r="U24" s="18" t="str">
        <f t="shared" si="2"/>
        <v>MISSISSIPPI</v>
      </c>
      <c r="V24" s="18">
        <f t="shared" si="3"/>
        <v>5.6901652873613331E-4</v>
      </c>
      <c r="W24" s="18">
        <f t="shared" si="4"/>
        <v>4.2023578928608082E-3</v>
      </c>
    </row>
    <row r="25" spans="1:23" ht="15.75" thickBot="1" x14ac:dyDescent="0.3">
      <c r="A25" s="13" t="s">
        <v>64</v>
      </c>
      <c r="B25" s="47">
        <v>6.8782455976561258E-3</v>
      </c>
      <c r="C25" s="48">
        <v>3.3096614205376171E-3</v>
      </c>
      <c r="D25" s="48">
        <v>7.8105083119966029E-3</v>
      </c>
      <c r="E25" s="48">
        <v>1.1118299822864237E-2</v>
      </c>
      <c r="F25" s="48">
        <v>1.7710628563389223E-2</v>
      </c>
      <c r="G25" s="48">
        <v>2.9972867737137945E-2</v>
      </c>
      <c r="H25" s="48">
        <v>2.7890136458218862E-2</v>
      </c>
      <c r="I25" s="48">
        <v>7.8912415698406714E-3</v>
      </c>
      <c r="J25" s="48">
        <v>1.9771930522178637E-2</v>
      </c>
      <c r="K25" s="49">
        <v>5.7683635362267508E-3</v>
      </c>
      <c r="M25" s="19" t="str">
        <f t="shared" si="0"/>
        <v>MISSISSIPPI</v>
      </c>
      <c r="N25" s="21" t="b">
        <f t="shared" si="1"/>
        <v>1</v>
      </c>
      <c r="O25" s="30">
        <f>COUNTIF($N16:$N25,TRUE)/(10 - COUNTIF($N16:$N25,"#N/A"))</f>
        <v>0.8</v>
      </c>
      <c r="U25" s="19" t="str">
        <f t="shared" si="2"/>
        <v>MISSISSIPPI</v>
      </c>
      <c r="V25" s="19">
        <f t="shared" si="3"/>
        <v>3.3096614205376171E-3</v>
      </c>
      <c r="W25" s="19">
        <f t="shared" si="4"/>
        <v>2.4587021156891337E-3</v>
      </c>
    </row>
    <row r="26" spans="1:23" x14ac:dyDescent="0.25">
      <c r="A26" s="11" t="s">
        <v>65</v>
      </c>
      <c r="B26" s="41">
        <v>3.4804845025926887E-3</v>
      </c>
      <c r="C26" s="42">
        <v>7.7078071120783159E-3</v>
      </c>
      <c r="D26" s="42">
        <v>1.1333683149893602E-3</v>
      </c>
      <c r="E26" s="42">
        <v>6.4042554702752746E-5</v>
      </c>
      <c r="F26" s="42">
        <v>2.0431500833086202E-2</v>
      </c>
      <c r="G26" s="42">
        <v>1.2982867348470211E-2</v>
      </c>
      <c r="H26" s="42">
        <v>3.7751065478522632E-2</v>
      </c>
      <c r="I26" s="42">
        <v>2.5444523968686664E-3</v>
      </c>
      <c r="J26" s="42">
        <v>2.3935406832780937E-2</v>
      </c>
      <c r="K26" s="43">
        <v>4.0918183403607297E-3</v>
      </c>
      <c r="M26" s="16" t="str">
        <f t="shared" si="0"/>
        <v>BLOOM</v>
      </c>
      <c r="N26" s="20" t="b">
        <f t="shared" si="1"/>
        <v>0</v>
      </c>
      <c r="U26" s="16" t="str">
        <f t="shared" si="2"/>
        <v>BLOOM</v>
      </c>
      <c r="V26" s="16">
        <f t="shared" si="3"/>
        <v>6.4042554702752746E-5</v>
      </c>
      <c r="W26" s="16">
        <f t="shared" si="4"/>
        <v>1.0693257602866074E-3</v>
      </c>
    </row>
    <row r="27" spans="1:23" x14ac:dyDescent="0.25">
      <c r="A27" s="12" t="s">
        <v>65</v>
      </c>
      <c r="B27" s="44">
        <v>6.7856255359316497E-4</v>
      </c>
      <c r="C27" s="45">
        <v>5.6405963287231506E-3</v>
      </c>
      <c r="D27" s="45">
        <v>1.5522097447015458E-3</v>
      </c>
      <c r="E27" s="45">
        <v>2.6385422722582201E-3</v>
      </c>
      <c r="F27" s="45">
        <v>1.7015794856227152E-2</v>
      </c>
      <c r="G27" s="45">
        <v>1.3345184472885577E-2</v>
      </c>
      <c r="H27" s="45">
        <v>3.911987171130251E-2</v>
      </c>
      <c r="I27" s="45">
        <v>4.5075045083322321E-3</v>
      </c>
      <c r="J27" s="45">
        <v>2.5449444655419592E-2</v>
      </c>
      <c r="K27" s="46">
        <v>3.6676101688414113E-3</v>
      </c>
      <c r="M27" s="18" t="str">
        <f t="shared" si="0"/>
        <v>BANANAS</v>
      </c>
      <c r="N27" s="17" t="b">
        <f t="shared" si="1"/>
        <v>0</v>
      </c>
      <c r="U27" s="18" t="str">
        <f t="shared" si="2"/>
        <v>BANANAS</v>
      </c>
      <c r="V27" s="18">
        <f t="shared" si="3"/>
        <v>6.7856255359316497E-4</v>
      </c>
      <c r="W27" s="18">
        <f t="shared" si="4"/>
        <v>8.7364719110838082E-4</v>
      </c>
    </row>
    <row r="28" spans="1:23" x14ac:dyDescent="0.25">
      <c r="A28" s="12" t="s">
        <v>65</v>
      </c>
      <c r="B28" s="44">
        <v>1.1449588323459846E-2</v>
      </c>
      <c r="C28" s="45">
        <v>1.122521591251625E-2</v>
      </c>
      <c r="D28" s="45">
        <v>4.4627688508483976E-3</v>
      </c>
      <c r="E28" s="45">
        <v>2.0262982013239984E-3</v>
      </c>
      <c r="F28" s="45">
        <v>1.9512225406719406E-2</v>
      </c>
      <c r="G28" s="45">
        <v>1.5761108428233025E-2</v>
      </c>
      <c r="H28" s="45">
        <v>3.2885826340919508E-2</v>
      </c>
      <c r="I28" s="45">
        <v>2.5889543251121101E-3</v>
      </c>
      <c r="J28" s="45">
        <v>2.2653659695942734E-2</v>
      </c>
      <c r="K28" s="46">
        <v>4.3216539454220965E-4</v>
      </c>
      <c r="M28" s="18" t="str">
        <f t="shared" si="0"/>
        <v>ANTONIA</v>
      </c>
      <c r="N28" s="17" t="b">
        <f t="shared" si="1"/>
        <v>0</v>
      </c>
      <c r="U28" s="18" t="str">
        <f t="shared" si="2"/>
        <v>ANTONIA</v>
      </c>
      <c r="V28" s="18">
        <f t="shared" si="3"/>
        <v>4.3216539454220965E-4</v>
      </c>
      <c r="W28" s="18">
        <f t="shared" si="4"/>
        <v>1.5941328067817888E-3</v>
      </c>
    </row>
    <row r="29" spans="1:23" x14ac:dyDescent="0.25">
      <c r="A29" s="12" t="s">
        <v>65</v>
      </c>
      <c r="B29" s="44">
        <v>1.0862420075762226E-2</v>
      </c>
      <c r="C29" s="45">
        <v>7.9266218721647068E-3</v>
      </c>
      <c r="D29" s="45">
        <v>4.2502627823689659E-3</v>
      </c>
      <c r="E29" s="45">
        <v>2.5057619462919914E-3</v>
      </c>
      <c r="F29" s="45">
        <v>1.8137628120725002E-2</v>
      </c>
      <c r="G29" s="45">
        <v>1.9426414670833541E-2</v>
      </c>
      <c r="H29" s="45">
        <v>2.7070863460270118E-2</v>
      </c>
      <c r="I29" s="45">
        <v>4.1283613521877751E-3</v>
      </c>
      <c r="J29" s="45">
        <v>1.778774968247631E-2</v>
      </c>
      <c r="K29" s="46">
        <v>1.5888089542006566E-3</v>
      </c>
      <c r="M29" s="18" t="str">
        <f t="shared" si="0"/>
        <v>ANTONIA</v>
      </c>
      <c r="N29" s="17" t="b">
        <f t="shared" si="1"/>
        <v>0</v>
      </c>
      <c r="U29" s="18" t="str">
        <f t="shared" si="2"/>
        <v>ANTONIA</v>
      </c>
      <c r="V29" s="18">
        <f t="shared" si="3"/>
        <v>1.5888089542006566E-3</v>
      </c>
      <c r="W29" s="18">
        <f t="shared" si="4"/>
        <v>9.1695299209133482E-4</v>
      </c>
    </row>
    <row r="30" spans="1:23" x14ac:dyDescent="0.25">
      <c r="A30" s="12" t="s">
        <v>65</v>
      </c>
      <c r="B30" s="44">
        <v>7.8272940194572087E-3</v>
      </c>
      <c r="C30" s="45">
        <v>7.9541621930708274E-3</v>
      </c>
      <c r="D30" s="45">
        <v>2.7701302551935286E-3</v>
      </c>
      <c r="E30" s="45">
        <v>5.1680440914286113E-5</v>
      </c>
      <c r="F30" s="45">
        <v>1.9845068801337407E-2</v>
      </c>
      <c r="G30" s="45">
        <v>1.5718985979767855E-2</v>
      </c>
      <c r="H30" s="45">
        <v>2.9360110931522996E-2</v>
      </c>
      <c r="I30" s="45">
        <v>8.9910469310367034E-4</v>
      </c>
      <c r="J30" s="45">
        <v>1.7260223460006774E-2</v>
      </c>
      <c r="K30" s="46">
        <v>6.974031671198519E-4</v>
      </c>
      <c r="M30" s="18" t="str">
        <f t="shared" si="0"/>
        <v>BLOOM</v>
      </c>
      <c r="N30" s="17" t="b">
        <f t="shared" si="1"/>
        <v>0</v>
      </c>
      <c r="U30" s="18" t="str">
        <f t="shared" si="2"/>
        <v>BLOOM</v>
      </c>
      <c r="V30" s="18">
        <f t="shared" si="3"/>
        <v>5.1680440914286113E-5</v>
      </c>
      <c r="W30" s="18">
        <f t="shared" si="4"/>
        <v>6.4572272620556578E-4</v>
      </c>
    </row>
    <row r="31" spans="1:23" x14ac:dyDescent="0.25">
      <c r="A31" s="12" t="s">
        <v>65</v>
      </c>
      <c r="B31" s="44">
        <v>9.2209541461410905E-3</v>
      </c>
      <c r="C31" s="45">
        <v>7.0980655481140409E-3</v>
      </c>
      <c r="D31" s="45">
        <v>1.6026156158381773E-3</v>
      </c>
      <c r="E31" s="45">
        <v>2.6334803302077714E-4</v>
      </c>
      <c r="F31" s="45">
        <v>1.6709422365836706E-2</v>
      </c>
      <c r="G31" s="45">
        <v>1.6876562924035755E-2</v>
      </c>
      <c r="H31" s="45">
        <v>2.9417219727701865E-2</v>
      </c>
      <c r="I31" s="45">
        <v>2.4490985676346002E-3</v>
      </c>
      <c r="J31" s="45">
        <v>1.8892289033160693E-2</v>
      </c>
      <c r="K31" s="46">
        <v>1.0613530254133634E-3</v>
      </c>
      <c r="M31" s="18" t="str">
        <f t="shared" si="0"/>
        <v>BLOOM</v>
      </c>
      <c r="N31" s="17" t="b">
        <f t="shared" si="1"/>
        <v>0</v>
      </c>
      <c r="U31" s="18" t="str">
        <f t="shared" si="2"/>
        <v>BLOOM</v>
      </c>
      <c r="V31" s="18">
        <f t="shared" si="3"/>
        <v>2.6334803302077714E-4</v>
      </c>
      <c r="W31" s="18">
        <f t="shared" si="4"/>
        <v>7.9800499239258624E-4</v>
      </c>
    </row>
    <row r="32" spans="1:23" x14ac:dyDescent="0.25">
      <c r="A32" s="12" t="s">
        <v>65</v>
      </c>
      <c r="B32" s="44">
        <v>8.2163431628524686E-3</v>
      </c>
      <c r="C32" s="45">
        <v>9.0655155412553493E-3</v>
      </c>
      <c r="D32" s="45">
        <v>3.8293075590327408E-4</v>
      </c>
      <c r="E32" s="45">
        <v>1.4966387462748525E-3</v>
      </c>
      <c r="F32" s="45">
        <v>1.8720335398812182E-2</v>
      </c>
      <c r="G32" s="45">
        <v>1.378097953501913E-2</v>
      </c>
      <c r="H32" s="45">
        <v>3.4338099340810987E-2</v>
      </c>
      <c r="I32" s="45">
        <v>1.0732255787736112E-3</v>
      </c>
      <c r="J32" s="45">
        <v>2.285030027980154E-2</v>
      </c>
      <c r="K32" s="46">
        <v>3.3380452791597175E-3</v>
      </c>
      <c r="M32" s="18" t="str">
        <f t="shared" si="0"/>
        <v>BLUE</v>
      </c>
      <c r="N32" s="17" t="b">
        <f t="shared" si="1"/>
        <v>1</v>
      </c>
      <c r="U32" s="18" t="str">
        <f t="shared" si="2"/>
        <v>BLUE</v>
      </c>
      <c r="V32" s="18">
        <f t="shared" si="3"/>
        <v>3.8293075590327408E-4</v>
      </c>
      <c r="W32" s="18">
        <f t="shared" si="4"/>
        <v>6.9029482287033712E-4</v>
      </c>
    </row>
    <row r="33" spans="1:23" x14ac:dyDescent="0.25">
      <c r="A33" s="12" t="s">
        <v>65</v>
      </c>
      <c r="B33" s="44">
        <v>6.4989233158665501E-3</v>
      </c>
      <c r="C33" s="45">
        <v>6.8501746038187664E-3</v>
      </c>
      <c r="D33" s="45">
        <v>1.3282267517225367E-3</v>
      </c>
      <c r="E33" s="45">
        <v>1.7573625625442318E-4</v>
      </c>
      <c r="F33" s="45">
        <v>1.8878369336060505E-2</v>
      </c>
      <c r="G33" s="45">
        <v>1.5215192801899728E-2</v>
      </c>
      <c r="H33" s="45">
        <v>3.1542181513552175E-2</v>
      </c>
      <c r="I33" s="45">
        <v>3.1048326616429653E-3</v>
      </c>
      <c r="J33" s="45">
        <v>1.9095945730451168E-2</v>
      </c>
      <c r="K33" s="46">
        <v>1.2520340528698014E-3</v>
      </c>
      <c r="M33" s="18" t="str">
        <f t="shared" si="0"/>
        <v>BLOOM</v>
      </c>
      <c r="N33" s="17" t="b">
        <f t="shared" si="1"/>
        <v>0</v>
      </c>
      <c r="U33" s="18" t="str">
        <f t="shared" si="2"/>
        <v>BLOOM</v>
      </c>
      <c r="V33" s="18">
        <f t="shared" si="3"/>
        <v>1.7573625625442318E-4</v>
      </c>
      <c r="W33" s="18">
        <f t="shared" si="4"/>
        <v>1.0762977966153782E-3</v>
      </c>
    </row>
    <row r="34" spans="1:23" ht="15.75" thickBot="1" x14ac:dyDescent="0.3">
      <c r="A34" s="12" t="s">
        <v>65</v>
      </c>
      <c r="B34" s="44">
        <v>7.781940219006675E-3</v>
      </c>
      <c r="C34" s="45">
        <v>6.7571414239592439E-3</v>
      </c>
      <c r="D34" s="45">
        <v>2.6711903122867975E-3</v>
      </c>
      <c r="E34" s="45">
        <v>7.742713995260303E-5</v>
      </c>
      <c r="F34" s="45">
        <v>2.0053290833810054E-2</v>
      </c>
      <c r="G34" s="45">
        <v>1.6061736711249486E-2</v>
      </c>
      <c r="H34" s="45">
        <v>2.8490626354983058E-2</v>
      </c>
      <c r="I34" s="45">
        <v>3.5950891257144476E-3</v>
      </c>
      <c r="J34" s="45">
        <v>1.6089896888612017E-2</v>
      </c>
      <c r="K34" s="46">
        <v>3.2128330609094979E-4</v>
      </c>
      <c r="M34" s="18" t="str">
        <f t="shared" si="0"/>
        <v>BLOOM</v>
      </c>
      <c r="N34" s="17" t="b">
        <f t="shared" si="1"/>
        <v>0</v>
      </c>
      <c r="U34" s="18" t="str">
        <f t="shared" si="2"/>
        <v>BLOOM</v>
      </c>
      <c r="V34" s="18">
        <f t="shared" si="3"/>
        <v>7.742713995260303E-5</v>
      </c>
      <c r="W34" s="18">
        <f t="shared" si="4"/>
        <v>2.4385616613834676E-4</v>
      </c>
    </row>
    <row r="35" spans="1:23" ht="15.75" thickBot="1" x14ac:dyDescent="0.3">
      <c r="A35" s="13" t="s">
        <v>65</v>
      </c>
      <c r="B35" s="47">
        <v>8.3217386589894589E-3</v>
      </c>
      <c r="C35" s="48">
        <v>9.0435551585242371E-3</v>
      </c>
      <c r="D35" s="48">
        <v>4.2753033581811109E-3</v>
      </c>
      <c r="E35" s="48">
        <v>2.6759236887321756E-3</v>
      </c>
      <c r="F35" s="48">
        <v>2.1923539083329689E-2</v>
      </c>
      <c r="G35" s="48">
        <v>1.7177563096387113E-2</v>
      </c>
      <c r="H35" s="48">
        <v>3.154282249663487E-2</v>
      </c>
      <c r="I35" s="48">
        <v>3.7120735051551484E-3</v>
      </c>
      <c r="J35" s="48">
        <v>2.0163970790488709E-2</v>
      </c>
      <c r="K35" s="49">
        <v>8.8909289382871869E-4</v>
      </c>
      <c r="M35" s="19" t="str">
        <f t="shared" si="0"/>
        <v>ANTONIA</v>
      </c>
      <c r="N35" s="21" t="b">
        <f t="shared" si="1"/>
        <v>0</v>
      </c>
      <c r="O35" s="30">
        <f>COUNTIF($N26:$N35,TRUE)/(10 - COUNTIF($N26:$N35,"#N/A"))</f>
        <v>0.1</v>
      </c>
      <c r="U35" s="19" t="str">
        <f t="shared" si="2"/>
        <v>ANTONIA</v>
      </c>
      <c r="V35" s="19">
        <f t="shared" si="3"/>
        <v>8.8909289382871869E-4</v>
      </c>
      <c r="W35" s="19">
        <f t="shared" si="4"/>
        <v>1.786830794903457E-3</v>
      </c>
    </row>
    <row r="36" spans="1:23" x14ac:dyDescent="0.25">
      <c r="A36" s="11" t="s">
        <v>66</v>
      </c>
      <c r="B36" s="41">
        <v>6.1845888390627563E-3</v>
      </c>
      <c r="C36" s="42">
        <v>1.0700901403261237E-2</v>
      </c>
      <c r="D36" s="42">
        <v>1.1543999030848157E-3</v>
      </c>
      <c r="E36" s="42">
        <v>1.8081872558672989E-3</v>
      </c>
      <c r="F36" s="42">
        <v>2.0881931954675872E-2</v>
      </c>
      <c r="G36" s="42">
        <v>1.315700127660018E-2</v>
      </c>
      <c r="H36" s="42">
        <v>3.8791528795390676E-2</v>
      </c>
      <c r="I36" s="42">
        <v>2.6640344684490539E-3</v>
      </c>
      <c r="J36" s="42">
        <v>2.6776366084819592E-2</v>
      </c>
      <c r="K36" s="43">
        <v>2.9294149065263869E-3</v>
      </c>
      <c r="M36" s="16" t="str">
        <f t="shared" si="0"/>
        <v>BLUE</v>
      </c>
      <c r="N36" s="20" t="b">
        <f t="shared" si="1"/>
        <v>0</v>
      </c>
      <c r="U36" s="16" t="str">
        <f t="shared" si="2"/>
        <v>BLUE</v>
      </c>
      <c r="V36" s="16">
        <f t="shared" si="3"/>
        <v>1.1543999030848157E-3</v>
      </c>
      <c r="W36" s="16">
        <f t="shared" si="4"/>
        <v>6.5378735278248321E-4</v>
      </c>
    </row>
    <row r="37" spans="1:23" x14ac:dyDescent="0.25">
      <c r="A37" s="12" t="s">
        <v>66</v>
      </c>
      <c r="B37" s="44">
        <v>2.6670518644992917E-3</v>
      </c>
      <c r="C37" s="45">
        <v>6.253092097009201E-3</v>
      </c>
      <c r="D37" s="45">
        <v>6.9355908721581774E-4</v>
      </c>
      <c r="E37" s="45">
        <v>1.8387704095022515E-3</v>
      </c>
      <c r="F37" s="45">
        <v>1.6145302362292752E-2</v>
      </c>
      <c r="G37" s="45">
        <v>1.4092265369944061E-2</v>
      </c>
      <c r="H37" s="45">
        <v>3.2547798230226979E-2</v>
      </c>
      <c r="I37" s="45">
        <v>3.4768003010447069E-3</v>
      </c>
      <c r="J37" s="45">
        <v>2.0745827315954441E-2</v>
      </c>
      <c r="K37" s="46">
        <v>3.8019915889575574E-3</v>
      </c>
      <c r="M37" s="18" t="str">
        <f t="shared" si="0"/>
        <v>BLUE</v>
      </c>
      <c r="N37" s="17" t="b">
        <f t="shared" si="1"/>
        <v>0</v>
      </c>
      <c r="U37" s="18" t="str">
        <f t="shared" si="2"/>
        <v>BLUE</v>
      </c>
      <c r="V37" s="18">
        <f t="shared" si="3"/>
        <v>6.9355908721581774E-4</v>
      </c>
      <c r="W37" s="18">
        <f t="shared" si="4"/>
        <v>1.1452113222864338E-3</v>
      </c>
    </row>
    <row r="38" spans="1:23" x14ac:dyDescent="0.25">
      <c r="A38" s="12" t="s">
        <v>66</v>
      </c>
      <c r="B38" s="44">
        <v>6.5154956663896722E-3</v>
      </c>
      <c r="C38" s="45">
        <v>1.0188841852184683E-2</v>
      </c>
      <c r="D38" s="45">
        <v>1.0796632661770507E-3</v>
      </c>
      <c r="E38" s="45">
        <v>4.6761704009662397E-5</v>
      </c>
      <c r="F38" s="45">
        <v>2.2312715831460148E-2</v>
      </c>
      <c r="G38" s="45">
        <v>1.1629893209104385E-2</v>
      </c>
      <c r="H38" s="45">
        <v>3.6085387238391761E-2</v>
      </c>
      <c r="I38" s="45">
        <v>2.132092455563765E-3</v>
      </c>
      <c r="J38" s="45">
        <v>2.2630838241752733E-2</v>
      </c>
      <c r="K38" s="46">
        <v>2.0980916230496915E-3</v>
      </c>
      <c r="M38" s="18" t="str">
        <f t="shared" si="0"/>
        <v>BLOOM</v>
      </c>
      <c r="N38" s="17" t="b">
        <f t="shared" si="1"/>
        <v>1</v>
      </c>
      <c r="U38" s="18" t="str">
        <f t="shared" si="2"/>
        <v>BLOOM</v>
      </c>
      <c r="V38" s="18">
        <f t="shared" si="3"/>
        <v>4.6761704009662397E-5</v>
      </c>
      <c r="W38" s="18">
        <f t="shared" si="4"/>
        <v>1.0329015621673883E-3</v>
      </c>
    </row>
    <row r="39" spans="1:23" x14ac:dyDescent="0.25">
      <c r="A39" s="12" t="s">
        <v>66</v>
      </c>
      <c r="B39" s="44">
        <v>1.2860613868218884E-2</v>
      </c>
      <c r="C39" s="45">
        <v>1.3687644487754612E-2</v>
      </c>
      <c r="D39" s="45">
        <v>9.2895898291087652E-3</v>
      </c>
      <c r="E39" s="45">
        <v>6.6780680327114296E-3</v>
      </c>
      <c r="F39" s="45">
        <v>2.2708705672678294E-2</v>
      </c>
      <c r="G39" s="45">
        <v>1.7921485978949499E-2</v>
      </c>
      <c r="H39" s="45">
        <v>3.2394576256309357E-2</v>
      </c>
      <c r="I39" s="45">
        <v>3.9136573975651224E-3</v>
      </c>
      <c r="J39" s="45">
        <v>2.3686637909929725E-2</v>
      </c>
      <c r="K39" s="46">
        <v>4.2382716234719946E-3</v>
      </c>
      <c r="M39" s="18" t="str">
        <f t="shared" si="0"/>
        <v>SCOTT</v>
      </c>
      <c r="N39" s="17" t="b">
        <f t="shared" si="1"/>
        <v>0</v>
      </c>
      <c r="U39" s="18" t="str">
        <f t="shared" si="2"/>
        <v>SCOTT</v>
      </c>
      <c r="V39" s="18">
        <f t="shared" si="3"/>
        <v>3.9136573975651224E-3</v>
      </c>
      <c r="W39" s="18">
        <f t="shared" si="4"/>
        <v>3.2461422590687218E-4</v>
      </c>
    </row>
    <row r="40" spans="1:23" x14ac:dyDescent="0.25">
      <c r="A40" s="12" t="s">
        <v>66</v>
      </c>
      <c r="B40" s="44">
        <v>5.2866284437682147E-3</v>
      </c>
      <c r="C40" s="45">
        <v>1.0516641898451289E-2</v>
      </c>
      <c r="D40" s="45">
        <v>2.6400790694288828E-3</v>
      </c>
      <c r="E40" s="45">
        <v>3.6486281972126187E-3</v>
      </c>
      <c r="F40" s="45">
        <v>2.057932262725223E-2</v>
      </c>
      <c r="G40" s="45">
        <v>1.391779617930681E-2</v>
      </c>
      <c r="H40" s="45">
        <v>3.6644153614738363E-2</v>
      </c>
      <c r="I40" s="45">
        <v>2.226819990070834E-3</v>
      </c>
      <c r="J40" s="45">
        <v>2.4306538146889003E-2</v>
      </c>
      <c r="K40" s="46">
        <v>2.0995012267720492E-3</v>
      </c>
      <c r="M40" s="18" t="str">
        <f t="shared" si="0"/>
        <v>ANTONIA</v>
      </c>
      <c r="N40" s="17" t="b">
        <f t="shared" si="1"/>
        <v>0</v>
      </c>
      <c r="U40" s="18" t="str">
        <f t="shared" si="2"/>
        <v>ANTONIA</v>
      </c>
      <c r="V40" s="18">
        <f t="shared" si="3"/>
        <v>2.0995012267720492E-3</v>
      </c>
      <c r="W40" s="18">
        <f t="shared" si="4"/>
        <v>1.2731876329878482E-4</v>
      </c>
    </row>
    <row r="41" spans="1:23" x14ac:dyDescent="0.25">
      <c r="A41" s="12" t="s">
        <v>66</v>
      </c>
      <c r="B41" s="44">
        <v>1.171982699243485E-2</v>
      </c>
      <c r="C41" s="45">
        <v>1.4215410400926406E-2</v>
      </c>
      <c r="D41" s="45">
        <v>6.6053849704153338E-3</v>
      </c>
      <c r="E41" s="45">
        <v>3.4033539048310031E-3</v>
      </c>
      <c r="F41" s="45">
        <v>2.3837536219399748E-2</v>
      </c>
      <c r="G41" s="45">
        <v>1.4334350170097744E-2</v>
      </c>
      <c r="H41" s="45">
        <v>3.5306760456894612E-2</v>
      </c>
      <c r="I41" s="45">
        <v>2.0545170804578362E-3</v>
      </c>
      <c r="J41" s="45">
        <v>2.4426829362968694E-2</v>
      </c>
      <c r="K41" s="46">
        <v>1.4955976476878283E-3</v>
      </c>
      <c r="M41" s="18" t="str">
        <f t="shared" si="0"/>
        <v>ANTONIA</v>
      </c>
      <c r="N41" s="17" t="b">
        <f t="shared" si="1"/>
        <v>0</v>
      </c>
      <c r="U41" s="18" t="str">
        <f t="shared" si="2"/>
        <v>ANTONIA</v>
      </c>
      <c r="V41" s="18">
        <f t="shared" si="3"/>
        <v>1.4955976476878283E-3</v>
      </c>
      <c r="W41" s="18">
        <f t="shared" si="4"/>
        <v>5.5891943277000793E-4</v>
      </c>
    </row>
    <row r="42" spans="1:23" x14ac:dyDescent="0.25">
      <c r="A42" s="12" t="s">
        <v>66</v>
      </c>
      <c r="B42" s="44">
        <v>1.1268156129869061E-2</v>
      </c>
      <c r="C42" s="45">
        <v>1.1555726880527176E-2</v>
      </c>
      <c r="D42" s="45">
        <v>5.4455093668614556E-3</v>
      </c>
      <c r="E42" s="45">
        <v>2.1136045145781837E-3</v>
      </c>
      <c r="F42" s="45">
        <v>2.0162611156575382E-2</v>
      </c>
      <c r="G42" s="45">
        <v>1.5816180770769524E-2</v>
      </c>
      <c r="H42" s="45">
        <v>3.2474346515213331E-2</v>
      </c>
      <c r="I42" s="45">
        <v>1.6217091277269825E-3</v>
      </c>
      <c r="J42" s="45">
        <v>2.1891937077301183E-2</v>
      </c>
      <c r="K42" s="46">
        <v>6.2155164170716454E-4</v>
      </c>
      <c r="M42" s="18" t="str">
        <f t="shared" si="0"/>
        <v>ANTONIA</v>
      </c>
      <c r="N42" s="17" t="b">
        <f t="shared" si="1"/>
        <v>0</v>
      </c>
      <c r="U42" s="18" t="str">
        <f t="shared" si="2"/>
        <v>ANTONIA</v>
      </c>
      <c r="V42" s="18">
        <f t="shared" si="3"/>
        <v>6.2155164170716454E-4</v>
      </c>
      <c r="W42" s="18">
        <f t="shared" si="4"/>
        <v>1.0001574860198179E-3</v>
      </c>
    </row>
    <row r="43" spans="1:23" x14ac:dyDescent="0.25">
      <c r="A43" s="12" t="s">
        <v>66</v>
      </c>
      <c r="B43" s="44">
        <v>8.1994082282895817E-3</v>
      </c>
      <c r="C43" s="45">
        <v>6.5638700425626542E-3</v>
      </c>
      <c r="D43" s="45">
        <v>4.0194402260729963E-3</v>
      </c>
      <c r="E43" s="45">
        <v>1.6656567437743977E-3</v>
      </c>
      <c r="F43" s="45">
        <v>1.9167126947922164E-2</v>
      </c>
      <c r="G43" s="45">
        <v>1.9006958866353958E-2</v>
      </c>
      <c r="H43" s="45">
        <v>2.6438097006231485E-2</v>
      </c>
      <c r="I43" s="45">
        <v>2.2975353116822259E-3</v>
      </c>
      <c r="J43" s="45">
        <v>1.5573946940183773E-2</v>
      </c>
      <c r="K43" s="46">
        <v>9.6762980443733382E-4</v>
      </c>
      <c r="M43" s="18" t="str">
        <f t="shared" si="0"/>
        <v>ANTONIA</v>
      </c>
      <c r="N43" s="17" t="b">
        <f t="shared" si="1"/>
        <v>0</v>
      </c>
      <c r="U43" s="18" t="str">
        <f t="shared" si="2"/>
        <v>ANTONIA</v>
      </c>
      <c r="V43" s="18">
        <f t="shared" si="3"/>
        <v>9.6762980443733382E-4</v>
      </c>
      <c r="W43" s="18">
        <f t="shared" si="4"/>
        <v>6.9802693933706389E-4</v>
      </c>
    </row>
    <row r="44" spans="1:23" ht="15.75" thickBot="1" x14ac:dyDescent="0.3">
      <c r="A44" s="12" t="s">
        <v>66</v>
      </c>
      <c r="B44" s="44">
        <v>9.8129848987769039E-3</v>
      </c>
      <c r="C44" s="45">
        <v>1.067476837111144E-2</v>
      </c>
      <c r="D44" s="45">
        <v>4.7254897055978295E-3</v>
      </c>
      <c r="E44" s="45">
        <v>2.2675865765264085E-3</v>
      </c>
      <c r="F44" s="45">
        <v>2.2064618989845103E-2</v>
      </c>
      <c r="G44" s="45">
        <v>1.6049612677931663E-2</v>
      </c>
      <c r="H44" s="45">
        <v>3.0857400272850284E-2</v>
      </c>
      <c r="I44" s="45">
        <v>2.3391022645543984E-3</v>
      </c>
      <c r="J44" s="45">
        <v>1.9884463132419573E-2</v>
      </c>
      <c r="K44" s="46">
        <v>9.1450773733552267E-4</v>
      </c>
      <c r="M44" s="18" t="str">
        <f t="shared" si="0"/>
        <v>ANTONIA</v>
      </c>
      <c r="N44" s="17" t="b">
        <f t="shared" si="1"/>
        <v>0</v>
      </c>
      <c r="U44" s="18" t="str">
        <f t="shared" si="2"/>
        <v>ANTONIA</v>
      </c>
      <c r="V44" s="18">
        <f t="shared" si="3"/>
        <v>9.1450773733552267E-4</v>
      </c>
      <c r="W44" s="18">
        <f t="shared" si="4"/>
        <v>1.3530788391908858E-3</v>
      </c>
    </row>
    <row r="45" spans="1:23" ht="15.75" thickBot="1" x14ac:dyDescent="0.3">
      <c r="A45" s="13" t="s">
        <v>66</v>
      </c>
      <c r="B45" s="47">
        <v>9.5329157876910403E-3</v>
      </c>
      <c r="C45" s="48">
        <v>1.112506022720546E-2</v>
      </c>
      <c r="D45" s="48">
        <v>5.285984574621809E-4</v>
      </c>
      <c r="E45" s="48">
        <v>1.7719163873086696E-4</v>
      </c>
      <c r="F45" s="48">
        <v>2.0838919620596922E-2</v>
      </c>
      <c r="G45" s="48">
        <v>1.3673535817843358E-2</v>
      </c>
      <c r="H45" s="48">
        <v>3.2639399150609219E-2</v>
      </c>
      <c r="I45" s="48">
        <v>2.685320016821118E-3</v>
      </c>
      <c r="J45" s="48">
        <v>2.258756594916328E-2</v>
      </c>
      <c r="K45" s="49">
        <v>2.5781121162911542E-3</v>
      </c>
      <c r="M45" s="19" t="str">
        <f t="shared" si="0"/>
        <v>BLOOM</v>
      </c>
      <c r="N45" s="21" t="b">
        <f t="shared" si="1"/>
        <v>1</v>
      </c>
      <c r="O45" s="30">
        <f>COUNTIF($N36:$N45,TRUE)/(10 - COUNTIF($N36:$N45,"#N/A"))</f>
        <v>0.2</v>
      </c>
      <c r="U45" s="19" t="str">
        <f t="shared" si="2"/>
        <v>BLOOM</v>
      </c>
      <c r="V45" s="19">
        <f t="shared" si="3"/>
        <v>1.7719163873086696E-4</v>
      </c>
      <c r="W45" s="19">
        <f t="shared" si="4"/>
        <v>3.5140681873131394E-4</v>
      </c>
    </row>
    <row r="46" spans="1:23" x14ac:dyDescent="0.25">
      <c r="A46" s="11" t="b">
        <v>1</v>
      </c>
      <c r="B46" s="41">
        <v>4.670985396057559E-3</v>
      </c>
      <c r="C46" s="42">
        <v>8.8602222840663721E-3</v>
      </c>
      <c r="D46" s="42">
        <v>7.4835403213323326E-3</v>
      </c>
      <c r="E46" s="42">
        <v>9.6668442466394736E-3</v>
      </c>
      <c r="F46" s="42">
        <v>6.9661480461576525E-3</v>
      </c>
      <c r="G46" s="42">
        <v>1.5712258171041549E-2</v>
      </c>
      <c r="H46" s="42">
        <v>2.4715458484416128E-2</v>
      </c>
      <c r="I46" s="42">
        <v>3.0211985219207706E-3</v>
      </c>
      <c r="J46" s="42">
        <v>1.9314346685789331E-2</v>
      </c>
      <c r="K46" s="43">
        <v>3.2012075962583805E-4</v>
      </c>
      <c r="M46" s="16" t="str">
        <f t="shared" si="0"/>
        <v>ANTONIA</v>
      </c>
      <c r="N46" s="20" t="b">
        <f t="shared" si="1"/>
        <v>0</v>
      </c>
      <c r="U46" s="16" t="str">
        <f t="shared" si="2"/>
        <v>ANTONIA</v>
      </c>
      <c r="V46" s="16">
        <f t="shared" si="3"/>
        <v>3.2012075962583805E-4</v>
      </c>
      <c r="W46" s="16">
        <f t="shared" si="4"/>
        <v>2.7010777622949326E-3</v>
      </c>
    </row>
    <row r="47" spans="1:23" x14ac:dyDescent="0.25">
      <c r="A47" s="12" t="b">
        <v>1</v>
      </c>
      <c r="B47" s="44">
        <v>4.5296035569359384E-3</v>
      </c>
      <c r="C47" s="45">
        <v>9.1981905429710728E-3</v>
      </c>
      <c r="D47" s="45">
        <v>8.7809051480013493E-3</v>
      </c>
      <c r="E47" s="45">
        <v>1.0941896275195529E-2</v>
      </c>
      <c r="F47" s="45">
        <v>9.4873590095880082E-3</v>
      </c>
      <c r="G47" s="45">
        <v>1.624675430409708E-2</v>
      </c>
      <c r="H47" s="45">
        <v>2.4807043701532295E-2</v>
      </c>
      <c r="I47" s="45">
        <v>2.9466629519716327E-3</v>
      </c>
      <c r="J47" s="45">
        <v>2.0141432745058061E-2</v>
      </c>
      <c r="K47" s="46">
        <v>1.6891063958970522E-3</v>
      </c>
      <c r="M47" s="18" t="str">
        <f t="shared" si="0"/>
        <v>ANTONIA</v>
      </c>
      <c r="N47" s="17" t="b">
        <f t="shared" si="1"/>
        <v>0</v>
      </c>
      <c r="U47" s="18" t="str">
        <f t="shared" si="2"/>
        <v>ANTONIA</v>
      </c>
      <c r="V47" s="18">
        <f t="shared" si="3"/>
        <v>1.6891063958970522E-3</v>
      </c>
      <c r="W47" s="18">
        <f t="shared" si="4"/>
        <v>1.2575565560745804E-3</v>
      </c>
    </row>
    <row r="48" spans="1:23" x14ac:dyDescent="0.25">
      <c r="A48" s="12" t="b">
        <v>1</v>
      </c>
      <c r="B48" s="44">
        <v>8.1449250020296481E-3</v>
      </c>
      <c r="C48" s="45">
        <v>1.1227882436373099E-2</v>
      </c>
      <c r="D48" s="45">
        <v>1.2046166144706501E-2</v>
      </c>
      <c r="E48" s="45">
        <v>1.2397913320921432E-2</v>
      </c>
      <c r="F48" s="45">
        <v>8.373002947044763E-3</v>
      </c>
      <c r="G48" s="45">
        <v>1.7452228057368777E-2</v>
      </c>
      <c r="H48" s="45">
        <v>2.3996072680690914E-2</v>
      </c>
      <c r="I48" s="45">
        <v>2.9673851727618477E-3</v>
      </c>
      <c r="J48" s="45">
        <v>1.9835293545454106E-2</v>
      </c>
      <c r="K48" s="46">
        <v>3.3642812421940151E-3</v>
      </c>
      <c r="M48" s="18" t="str">
        <f t="shared" si="0"/>
        <v>SCOTT</v>
      </c>
      <c r="N48" s="17" t="b">
        <f t="shared" si="1"/>
        <v>0</v>
      </c>
      <c r="U48" s="18" t="str">
        <f t="shared" si="2"/>
        <v>SCOTT</v>
      </c>
      <c r="V48" s="18">
        <f t="shared" si="3"/>
        <v>2.9673851727618477E-3</v>
      </c>
      <c r="W48" s="18">
        <f t="shared" si="4"/>
        <v>3.9689606943216736E-4</v>
      </c>
    </row>
    <row r="49" spans="1:23" x14ac:dyDescent="0.25">
      <c r="A49" s="12" t="b">
        <v>1</v>
      </c>
      <c r="B49" s="44">
        <v>1.0813735568133828E-2</v>
      </c>
      <c r="C49" s="45">
        <v>9.4571192651249983E-3</v>
      </c>
      <c r="D49" s="45">
        <v>7.8729125383146664E-3</v>
      </c>
      <c r="E49" s="45">
        <v>6.8893646869578086E-3</v>
      </c>
      <c r="F49" s="45">
        <v>1.3728815167989242E-2</v>
      </c>
      <c r="G49" s="45">
        <v>1.9409649013611956E-2</v>
      </c>
      <c r="H49" s="45">
        <v>2.5748963304457535E-2</v>
      </c>
      <c r="I49" s="45">
        <v>4.2010890767106577E-3</v>
      </c>
      <c r="J49" s="45">
        <v>1.9263275486863747E-2</v>
      </c>
      <c r="K49" s="46">
        <v>2.7639609504172373E-3</v>
      </c>
      <c r="M49" s="18" t="str">
        <f t="shared" si="0"/>
        <v>ANTONIA</v>
      </c>
      <c r="N49" s="17" t="b">
        <f t="shared" si="1"/>
        <v>0</v>
      </c>
      <c r="U49" s="18" t="str">
        <f t="shared" si="2"/>
        <v>ANTONIA</v>
      </c>
      <c r="V49" s="18">
        <f t="shared" si="3"/>
        <v>2.7639609504172373E-3</v>
      </c>
      <c r="W49" s="18">
        <f t="shared" si="4"/>
        <v>1.4371281262934204E-3</v>
      </c>
    </row>
    <row r="50" spans="1:23" x14ac:dyDescent="0.25">
      <c r="A50" s="12" t="b">
        <v>1</v>
      </c>
      <c r="B50" s="44">
        <v>9.4402886887547909E-3</v>
      </c>
      <c r="C50" s="45">
        <v>1.0356209919977368E-2</v>
      </c>
      <c r="D50" s="45">
        <v>6.8943291658327688E-3</v>
      </c>
      <c r="E50" s="45">
        <v>6.2429998991906654E-3</v>
      </c>
      <c r="F50" s="45">
        <v>1.2257249528522203E-2</v>
      </c>
      <c r="G50" s="45">
        <v>1.7111391736469847E-2</v>
      </c>
      <c r="H50" s="45">
        <v>2.7998336475988983E-2</v>
      </c>
      <c r="I50" s="45">
        <v>2.0872805873069474E-3</v>
      </c>
      <c r="J50" s="45">
        <v>2.1029578192261318E-2</v>
      </c>
      <c r="K50" s="46">
        <v>4.6200853142464547E-4</v>
      </c>
      <c r="M50" s="18" t="str">
        <f t="shared" si="0"/>
        <v>ANTONIA</v>
      </c>
      <c r="N50" s="17" t="b">
        <f t="shared" si="1"/>
        <v>0</v>
      </c>
      <c r="U50" s="18" t="str">
        <f t="shared" si="2"/>
        <v>ANTONIA</v>
      </c>
      <c r="V50" s="18">
        <f t="shared" si="3"/>
        <v>4.6200853142464547E-4</v>
      </c>
      <c r="W50" s="18">
        <f t="shared" si="4"/>
        <v>1.6252720558823019E-3</v>
      </c>
    </row>
    <row r="51" spans="1:23" x14ac:dyDescent="0.25">
      <c r="A51" s="12" t="b">
        <v>1</v>
      </c>
      <c r="B51" s="44">
        <v>7.9209685280704385E-3</v>
      </c>
      <c r="C51" s="45">
        <v>9.2259446186157418E-3</v>
      </c>
      <c r="D51" s="45">
        <v>7.5116785639011002E-3</v>
      </c>
      <c r="E51" s="45">
        <v>7.7324933803424867E-3</v>
      </c>
      <c r="F51" s="45">
        <v>1.2715634921111694E-2</v>
      </c>
      <c r="G51" s="45">
        <v>1.7255795149923359E-2</v>
      </c>
      <c r="H51" s="45">
        <v>2.7502626948064698E-2</v>
      </c>
      <c r="I51" s="45">
        <v>4.1715917251806209E-3</v>
      </c>
      <c r="J51" s="45">
        <v>2.0391997164965005E-2</v>
      </c>
      <c r="K51" s="46">
        <v>1.811451010361436E-3</v>
      </c>
      <c r="M51" s="18" t="str">
        <f t="shared" si="0"/>
        <v>ANTONIA</v>
      </c>
      <c r="N51" s="17" t="b">
        <f t="shared" si="1"/>
        <v>0</v>
      </c>
      <c r="U51" s="18" t="str">
        <f t="shared" si="2"/>
        <v>ANTONIA</v>
      </c>
      <c r="V51" s="18">
        <f t="shared" si="3"/>
        <v>1.811451010361436E-3</v>
      </c>
      <c r="W51" s="18">
        <f t="shared" si="4"/>
        <v>2.3601407148191849E-3</v>
      </c>
    </row>
    <row r="52" spans="1:23" x14ac:dyDescent="0.25">
      <c r="A52" s="12" t="b">
        <v>1</v>
      </c>
      <c r="B52" s="44">
        <v>6.7555793373519253E-3</v>
      </c>
      <c r="C52" s="45">
        <v>8.3478739413625977E-3</v>
      </c>
      <c r="D52" s="45">
        <v>7.7773538787609502E-3</v>
      </c>
      <c r="E52" s="45">
        <v>7.2116358842829083E-3</v>
      </c>
      <c r="F52" s="45">
        <v>6.9355492840167746E-3</v>
      </c>
      <c r="G52" s="45">
        <v>1.6371662729201118E-2</v>
      </c>
      <c r="H52" s="45">
        <v>2.2551121119795375E-2</v>
      </c>
      <c r="I52" s="45">
        <v>6.9039038656685918E-4</v>
      </c>
      <c r="J52" s="45">
        <v>1.7050075265481225E-2</v>
      </c>
      <c r="K52" s="46">
        <v>2.2010719488454664E-4</v>
      </c>
      <c r="M52" s="18" t="str">
        <f t="shared" si="0"/>
        <v>ANTONIA</v>
      </c>
      <c r="N52" s="17" t="b">
        <f t="shared" si="1"/>
        <v>0</v>
      </c>
      <c r="U52" s="18" t="str">
        <f t="shared" si="2"/>
        <v>ANTONIA</v>
      </c>
      <c r="V52" s="18">
        <f t="shared" si="3"/>
        <v>2.2010719488454664E-4</v>
      </c>
      <c r="W52" s="18">
        <f t="shared" si="4"/>
        <v>4.7028319168231254E-4</v>
      </c>
    </row>
    <row r="53" spans="1:23" x14ac:dyDescent="0.25">
      <c r="A53" s="12" t="b">
        <v>1</v>
      </c>
      <c r="B53" s="44">
        <v>9.7756062025479359E-3</v>
      </c>
      <c r="C53" s="45">
        <v>1.1007215911395311E-2</v>
      </c>
      <c r="D53" s="45">
        <v>6.9934833687003081E-3</v>
      </c>
      <c r="E53" s="45">
        <v>4.6932645058485982E-3</v>
      </c>
      <c r="F53" s="45">
        <v>2.0126171437939915E-2</v>
      </c>
      <c r="G53" s="45">
        <v>1.5758331114489335E-2</v>
      </c>
      <c r="H53" s="45">
        <v>2.9140094958180377E-2</v>
      </c>
      <c r="I53" s="45">
        <v>3.244784864264303E-3</v>
      </c>
      <c r="J53" s="45">
        <v>2.0785616218189966E-2</v>
      </c>
      <c r="K53" s="46">
        <v>2.7785467740862151E-3</v>
      </c>
      <c r="M53" s="18" t="str">
        <f t="shared" si="0"/>
        <v>ANTONIA</v>
      </c>
      <c r="N53" s="17" t="b">
        <f t="shared" si="1"/>
        <v>0</v>
      </c>
      <c r="U53" s="18" t="str">
        <f t="shared" si="2"/>
        <v>ANTONIA</v>
      </c>
      <c r="V53" s="18">
        <f t="shared" si="3"/>
        <v>2.7785467740862151E-3</v>
      </c>
      <c r="W53" s="18">
        <f t="shared" si="4"/>
        <v>4.6623809017808798E-4</v>
      </c>
    </row>
    <row r="54" spans="1:23" ht="15.75" thickBot="1" x14ac:dyDescent="0.3">
      <c r="A54" s="12" t="b">
        <v>1</v>
      </c>
      <c r="B54" s="44">
        <v>9.5976400859276046E-3</v>
      </c>
      <c r="C54" s="45">
        <v>8.9589625916816525E-3</v>
      </c>
      <c r="D54" s="45">
        <v>9.6680322251397298E-3</v>
      </c>
      <c r="E54" s="45">
        <v>9.0688712262930703E-3</v>
      </c>
      <c r="F54" s="45">
        <v>9.875271931002981E-3</v>
      </c>
      <c r="G54" s="45">
        <v>2.0510787291698952E-2</v>
      </c>
      <c r="H54" s="45">
        <v>2.2401177683927964E-2</v>
      </c>
      <c r="I54" s="45">
        <v>3.4462278961057986E-3</v>
      </c>
      <c r="J54" s="45">
        <v>1.668583342447633E-2</v>
      </c>
      <c r="K54" s="46">
        <v>2.5046966094284962E-3</v>
      </c>
      <c r="M54" s="18" t="str">
        <f t="shared" si="0"/>
        <v>ANTONIA</v>
      </c>
      <c r="N54" s="17" t="b">
        <f t="shared" si="1"/>
        <v>0</v>
      </c>
      <c r="U54" s="18" t="str">
        <f t="shared" si="2"/>
        <v>ANTONIA</v>
      </c>
      <c r="V54" s="18">
        <f t="shared" si="3"/>
        <v>2.5046966094284962E-3</v>
      </c>
      <c r="W54" s="18">
        <f t="shared" si="4"/>
        <v>9.4153128667730235E-4</v>
      </c>
    </row>
    <row r="55" spans="1:23" ht="15.75" thickBot="1" x14ac:dyDescent="0.3">
      <c r="A55" s="13" t="b">
        <v>1</v>
      </c>
      <c r="B55" s="47">
        <v>7.7478003482168208E-3</v>
      </c>
      <c r="C55" s="48">
        <v>5.1694029938987203E-3</v>
      </c>
      <c r="D55" s="48">
        <v>9.7436012518114339E-3</v>
      </c>
      <c r="E55" s="48">
        <v>1.0397925244373005E-2</v>
      </c>
      <c r="F55" s="48">
        <v>5.5411558131464311E-3</v>
      </c>
      <c r="G55" s="48">
        <v>2.4492937150729241E-2</v>
      </c>
      <c r="H55" s="48">
        <v>1.9965245397482765E-2</v>
      </c>
      <c r="I55" s="48">
        <v>3.4389616345195306E-3</v>
      </c>
      <c r="J55" s="48">
        <v>1.4808022310209511E-2</v>
      </c>
      <c r="K55" s="49">
        <v>2.7367450890972249E-3</v>
      </c>
      <c r="M55" s="19" t="str">
        <f t="shared" si="0"/>
        <v>ANTONIA</v>
      </c>
      <c r="N55" s="21" t="b">
        <f t="shared" si="1"/>
        <v>0</v>
      </c>
      <c r="O55" s="30">
        <f>COUNTIF($N46:$N55,TRUE)/(10 - COUNTIF($N46:$N55,"#N/A"))</f>
        <v>0</v>
      </c>
      <c r="U55" s="19" t="str">
        <f t="shared" si="2"/>
        <v>ANTONIA</v>
      </c>
      <c r="V55" s="19">
        <f t="shared" si="3"/>
        <v>2.7367450890972249E-3</v>
      </c>
      <c r="W55" s="19">
        <f t="shared" si="4"/>
        <v>7.0221654542230571E-4</v>
      </c>
    </row>
    <row r="56" spans="1:23" x14ac:dyDescent="0.25">
      <c r="A56" s="11" t="s">
        <v>67</v>
      </c>
      <c r="B56" s="41">
        <v>9.8565510227906043E-3</v>
      </c>
      <c r="C56" s="42">
        <v>2.3554678770961832E-2</v>
      </c>
      <c r="D56" s="42">
        <v>1.66330367445016E-2</v>
      </c>
      <c r="E56" s="42">
        <v>1.542884687220401E-2</v>
      </c>
      <c r="F56" s="42">
        <v>2.341312178834408E-2</v>
      </c>
      <c r="G56" s="42">
        <v>8.3086848417615079E-3</v>
      </c>
      <c r="H56" s="42">
        <v>3.9650835614931976E-2</v>
      </c>
      <c r="I56" s="42">
        <v>1.2376738242005393E-3</v>
      </c>
      <c r="J56" s="42">
        <v>3.1777251690808452E-2</v>
      </c>
      <c r="K56" s="43">
        <v>5.2892190505864408E-3</v>
      </c>
      <c r="M56" s="16" t="str">
        <f t="shared" si="0"/>
        <v>SCOTT</v>
      </c>
      <c r="N56" s="20" t="b">
        <f t="shared" si="1"/>
        <v>0</v>
      </c>
      <c r="U56" s="16" t="str">
        <f t="shared" si="2"/>
        <v>SCOTT</v>
      </c>
      <c r="V56" s="16">
        <f t="shared" si="3"/>
        <v>1.2376738242005393E-3</v>
      </c>
      <c r="W56" s="16">
        <f t="shared" si="4"/>
        <v>4.0515452263859015E-3</v>
      </c>
    </row>
    <row r="57" spans="1:23" x14ac:dyDescent="0.25">
      <c r="A57" s="12" t="s">
        <v>67</v>
      </c>
      <c r="B57" s="44">
        <v>1.2222408425841358E-2</v>
      </c>
      <c r="C57" s="45">
        <v>2.9858784838490811E-2</v>
      </c>
      <c r="D57" s="45">
        <v>1.6627883353969489E-2</v>
      </c>
      <c r="E57" s="45">
        <v>1.539947868355873E-2</v>
      </c>
      <c r="F57" s="45">
        <v>3.0566340693895536E-2</v>
      </c>
      <c r="G57" s="45">
        <v>3.5058279773899116E-3</v>
      </c>
      <c r="H57" s="45">
        <v>4.9191425454877313E-2</v>
      </c>
      <c r="I57" s="45">
        <v>1.8683362097833833E-3</v>
      </c>
      <c r="J57" s="45">
        <v>4.082963931885928E-2</v>
      </c>
      <c r="K57" s="46">
        <v>5.2323110811524701E-3</v>
      </c>
      <c r="M57" s="18" t="str">
        <f t="shared" si="0"/>
        <v>SCOTT</v>
      </c>
      <c r="N57" s="17" t="b">
        <f t="shared" si="1"/>
        <v>0</v>
      </c>
      <c r="U57" s="18" t="str">
        <f t="shared" si="2"/>
        <v>SCOTT</v>
      </c>
      <c r="V57" s="18">
        <f t="shared" si="3"/>
        <v>1.8683362097833833E-3</v>
      </c>
      <c r="W57" s="18">
        <f t="shared" si="4"/>
        <v>1.6374917676065283E-3</v>
      </c>
    </row>
    <row r="58" spans="1:23" x14ac:dyDescent="0.25">
      <c r="A58" s="12" t="s">
        <v>67</v>
      </c>
      <c r="B58" s="44">
        <v>1.1517369948267148E-2</v>
      </c>
      <c r="C58" s="45">
        <v>2.059098990823869E-2</v>
      </c>
      <c r="D58" s="45">
        <v>1.5643187746652201E-2</v>
      </c>
      <c r="E58" s="45">
        <v>1.5149606797755236E-2</v>
      </c>
      <c r="F58" s="45">
        <v>2.3011301459413325E-2</v>
      </c>
      <c r="G58" s="45">
        <v>1.5320922915597486E-2</v>
      </c>
      <c r="H58" s="45">
        <v>3.9732506258475582E-2</v>
      </c>
      <c r="I58" s="45">
        <v>1.893508432439993E-3</v>
      </c>
      <c r="J58" s="45">
        <v>3.2329999904046905E-2</v>
      </c>
      <c r="K58" s="46">
        <v>5.6582781776237431E-3</v>
      </c>
      <c r="M58" s="18" t="str">
        <f t="shared" si="0"/>
        <v>SCOTT</v>
      </c>
      <c r="N58" s="17" t="b">
        <f t="shared" si="1"/>
        <v>0</v>
      </c>
      <c r="U58" s="18" t="str">
        <f t="shared" si="2"/>
        <v>SCOTT</v>
      </c>
      <c r="V58" s="18">
        <f t="shared" si="3"/>
        <v>1.893508432439993E-3</v>
      </c>
      <c r="W58" s="18">
        <f t="shared" si="4"/>
        <v>3.7647697451837501E-3</v>
      </c>
    </row>
    <row r="59" spans="1:23" x14ac:dyDescent="0.25">
      <c r="A59" s="12" t="s">
        <v>67</v>
      </c>
      <c r="B59" s="44">
        <v>1.236712671401095E-2</v>
      </c>
      <c r="C59" s="45">
        <v>1.4988306075165018E-2</v>
      </c>
      <c r="D59" s="45">
        <v>1.5263013341102822E-2</v>
      </c>
      <c r="E59" s="45">
        <v>1.5000445105829265E-2</v>
      </c>
      <c r="F59" s="45">
        <v>1.9283872734582454E-2</v>
      </c>
      <c r="G59" s="45">
        <v>2.3267422999721357E-2</v>
      </c>
      <c r="H59" s="45">
        <v>3.1214258181445215E-2</v>
      </c>
      <c r="I59" s="45">
        <v>2.9998377141410787E-3</v>
      </c>
      <c r="J59" s="45">
        <v>2.5026509725031156E-2</v>
      </c>
      <c r="K59" s="46">
        <v>6.9616528071974864E-3</v>
      </c>
      <c r="M59" s="18" t="str">
        <f t="shared" si="0"/>
        <v>SCOTT</v>
      </c>
      <c r="N59" s="17" t="b">
        <f t="shared" si="1"/>
        <v>0</v>
      </c>
      <c r="U59" s="18" t="str">
        <f t="shared" si="2"/>
        <v>SCOTT</v>
      </c>
      <c r="V59" s="18">
        <f t="shared" si="3"/>
        <v>2.9998377141410787E-3</v>
      </c>
      <c r="W59" s="18">
        <f t="shared" si="4"/>
        <v>3.9618150930564077E-3</v>
      </c>
    </row>
    <row r="60" spans="1:23" x14ac:dyDescent="0.25">
      <c r="A60" s="12" t="s">
        <v>67</v>
      </c>
      <c r="B60" s="44">
        <v>1.2560551365249278E-2</v>
      </c>
      <c r="C60" s="45">
        <v>2.6865479259713797E-2</v>
      </c>
      <c r="D60" s="45">
        <v>1.5393378351637801E-2</v>
      </c>
      <c r="E60" s="45">
        <v>1.1672315394915833E-2</v>
      </c>
      <c r="F60" s="45">
        <v>3.0504802659753968E-2</v>
      </c>
      <c r="G60" s="45">
        <v>5.283340151229797E-3</v>
      </c>
      <c r="H60" s="45">
        <v>4.5700642335071567E-2</v>
      </c>
      <c r="I60" s="45">
        <v>2.3117861476321458E-4</v>
      </c>
      <c r="J60" s="45">
        <v>3.6048117337266185E-2</v>
      </c>
      <c r="K60" s="46">
        <v>4.9624539060334968E-3</v>
      </c>
      <c r="M60" s="18" t="str">
        <f t="shared" si="0"/>
        <v>SCOTT</v>
      </c>
      <c r="N60" s="17" t="b">
        <f t="shared" si="1"/>
        <v>0</v>
      </c>
      <c r="U60" s="18" t="str">
        <f t="shared" si="2"/>
        <v>SCOTT</v>
      </c>
      <c r="V60" s="18">
        <f t="shared" si="3"/>
        <v>2.3117861476321458E-4</v>
      </c>
      <c r="W60" s="18">
        <f t="shared" si="4"/>
        <v>4.7312752912702823E-3</v>
      </c>
    </row>
    <row r="61" spans="1:23" x14ac:dyDescent="0.25">
      <c r="A61" s="12" t="s">
        <v>67</v>
      </c>
      <c r="B61" s="44">
        <v>1.1323774801942299E-2</v>
      </c>
      <c r="C61" s="45">
        <v>2.0031419702367638E-2</v>
      </c>
      <c r="D61" s="45">
        <v>1.0883960550997933E-2</v>
      </c>
      <c r="E61" s="45">
        <v>1.0461958145429388E-2</v>
      </c>
      <c r="F61" s="45">
        <v>2.3008691724234916E-2</v>
      </c>
      <c r="G61" s="45">
        <v>1.2757208701067935E-2</v>
      </c>
      <c r="H61" s="45">
        <v>4.5771648588847323E-2</v>
      </c>
      <c r="I61" s="45">
        <v>9.227804520984895E-4</v>
      </c>
      <c r="J61" s="45">
        <v>3.5923156181239847E-2</v>
      </c>
      <c r="K61" s="46">
        <v>2.1003725934291805E-3</v>
      </c>
      <c r="M61" s="18" t="str">
        <f t="shared" si="0"/>
        <v>SCOTT</v>
      </c>
      <c r="N61" s="17" t="b">
        <f t="shared" si="1"/>
        <v>0</v>
      </c>
      <c r="U61" s="18" t="str">
        <f t="shared" si="2"/>
        <v>SCOTT</v>
      </c>
      <c r="V61" s="18">
        <f t="shared" si="3"/>
        <v>9.227804520984895E-4</v>
      </c>
      <c r="W61" s="18">
        <f t="shared" si="4"/>
        <v>1.1775921413306909E-3</v>
      </c>
    </row>
    <row r="62" spans="1:23" x14ac:dyDescent="0.25">
      <c r="A62" s="12" t="s">
        <v>67</v>
      </c>
      <c r="B62" s="44">
        <v>1.059485432050573E-2</v>
      </c>
      <c r="C62" s="45">
        <v>2.0395526863516332E-2</v>
      </c>
      <c r="D62" s="45">
        <v>1.4104012485263131E-2</v>
      </c>
      <c r="E62" s="45">
        <v>1.3674298581006944E-2</v>
      </c>
      <c r="F62" s="45">
        <v>2.54439366515187E-2</v>
      </c>
      <c r="G62" s="45">
        <v>1.3646498137302707E-2</v>
      </c>
      <c r="H62" s="45">
        <v>4.1103136090471747E-2</v>
      </c>
      <c r="I62" s="45">
        <v>2.1782888310551193E-3</v>
      </c>
      <c r="J62" s="45">
        <v>3.2851824664490159E-2</v>
      </c>
      <c r="K62" s="46">
        <v>5.3294481014866096E-3</v>
      </c>
      <c r="M62" s="18" t="str">
        <f t="shared" si="0"/>
        <v>SCOTT</v>
      </c>
      <c r="N62" s="17" t="b">
        <f t="shared" si="1"/>
        <v>0</v>
      </c>
      <c r="U62" s="18" t="str">
        <f t="shared" si="2"/>
        <v>SCOTT</v>
      </c>
      <c r="V62" s="18">
        <f t="shared" si="3"/>
        <v>2.1782888310551193E-3</v>
      </c>
      <c r="W62" s="18">
        <f t="shared" si="4"/>
        <v>3.1511592704314903E-3</v>
      </c>
    </row>
    <row r="63" spans="1:23" x14ac:dyDescent="0.25">
      <c r="A63" s="12" t="s">
        <v>67</v>
      </c>
      <c r="B63" s="44">
        <v>1.1536959378771285E-2</v>
      </c>
      <c r="C63" s="45">
        <v>2.7473143765280574E-2</v>
      </c>
      <c r="D63" s="45">
        <v>1.9460365700676323E-2</v>
      </c>
      <c r="E63" s="45">
        <v>1.698593642069153E-2</v>
      </c>
      <c r="F63" s="45">
        <v>2.4531567587160144E-2</v>
      </c>
      <c r="G63" s="45">
        <v>6.9421326680155875E-3</v>
      </c>
      <c r="H63" s="45">
        <v>3.8320111172348702E-2</v>
      </c>
      <c r="I63" s="45">
        <v>5.4721155534476554E-4</v>
      </c>
      <c r="J63" s="45">
        <v>3.170509992156649E-2</v>
      </c>
      <c r="K63" s="46">
        <v>5.5899186330290764E-3</v>
      </c>
      <c r="M63" s="18" t="str">
        <f t="shared" si="0"/>
        <v>SCOTT</v>
      </c>
      <c r="N63" s="17" t="b">
        <f t="shared" si="1"/>
        <v>0</v>
      </c>
      <c r="U63" s="18" t="str">
        <f t="shared" si="2"/>
        <v>SCOTT</v>
      </c>
      <c r="V63" s="18">
        <f t="shared" si="3"/>
        <v>5.4721155534476554E-4</v>
      </c>
      <c r="W63" s="18">
        <f t="shared" si="4"/>
        <v>5.0427070776843108E-3</v>
      </c>
    </row>
    <row r="64" spans="1:23" ht="15.75" thickBot="1" x14ac:dyDescent="0.3">
      <c r="A64" s="12" t="s">
        <v>67</v>
      </c>
      <c r="B64" s="44">
        <v>1.370840873310512E-2</v>
      </c>
      <c r="C64" s="45">
        <v>1.9098775293016543E-2</v>
      </c>
      <c r="D64" s="45">
        <v>1.7264450492871085E-2</v>
      </c>
      <c r="E64" s="45">
        <v>1.5097264530980101E-2</v>
      </c>
      <c r="F64" s="45">
        <v>2.2283402172616675E-2</v>
      </c>
      <c r="G64" s="45">
        <v>1.9017543528944348E-2</v>
      </c>
      <c r="H64" s="45">
        <v>3.3556077623011361E-2</v>
      </c>
      <c r="I64" s="45">
        <v>2.2339414674295384E-3</v>
      </c>
      <c r="J64" s="45">
        <v>2.6875981210233883E-2</v>
      </c>
      <c r="K64" s="46">
        <v>7.4938446011803272E-3</v>
      </c>
      <c r="M64" s="18" t="str">
        <f t="shared" si="0"/>
        <v>SCOTT</v>
      </c>
      <c r="N64" s="17" t="b">
        <f t="shared" si="1"/>
        <v>0</v>
      </c>
      <c r="U64" s="18" t="str">
        <f t="shared" si="2"/>
        <v>SCOTT</v>
      </c>
      <c r="V64" s="18">
        <f t="shared" si="3"/>
        <v>2.2339414674295384E-3</v>
      </c>
      <c r="W64" s="18">
        <f t="shared" si="4"/>
        <v>5.2599031337507889E-3</v>
      </c>
    </row>
    <row r="65" spans="1:23" ht="15.75" thickBot="1" x14ac:dyDescent="0.3">
      <c r="A65" s="13" t="s">
        <v>67</v>
      </c>
      <c r="B65" s="47">
        <v>1.1178141381971384E-2</v>
      </c>
      <c r="C65" s="48">
        <v>2.5356216080913326E-2</v>
      </c>
      <c r="D65" s="48">
        <v>1.6750435102472372E-2</v>
      </c>
      <c r="E65" s="48">
        <v>1.3702784871775411E-2</v>
      </c>
      <c r="F65" s="48">
        <v>2.8475860151804474E-2</v>
      </c>
      <c r="G65" s="48">
        <v>6.2044225357814169E-3</v>
      </c>
      <c r="H65" s="48">
        <v>4.0424887297898213E-2</v>
      </c>
      <c r="I65" s="48">
        <v>1.7957244541152873E-3</v>
      </c>
      <c r="J65" s="48">
        <v>3.16332804990734E-2</v>
      </c>
      <c r="K65" s="49">
        <v>6.0598253370776883E-3</v>
      </c>
      <c r="M65" s="19" t="str">
        <f t="shared" si="0"/>
        <v>SCOTT</v>
      </c>
      <c r="N65" s="21" t="b">
        <f t="shared" si="1"/>
        <v>0</v>
      </c>
      <c r="O65" s="30">
        <f>COUNTIF($N56:$N65,TRUE)/(10 - COUNTIF($N56:$N65,"#N/A"))</f>
        <v>0</v>
      </c>
      <c r="U65" s="19" t="str">
        <f t="shared" si="2"/>
        <v>SCOTT</v>
      </c>
      <c r="V65" s="19">
        <f t="shared" si="3"/>
        <v>1.7957244541152873E-3</v>
      </c>
      <c r="W65" s="19">
        <f t="shared" si="4"/>
        <v>4.2641008829624009E-3</v>
      </c>
    </row>
    <row r="66" spans="1:23" x14ac:dyDescent="0.25">
      <c r="A66" s="11" t="s">
        <v>68</v>
      </c>
      <c r="B66" s="41">
        <v>7.1659679614156785E-3</v>
      </c>
      <c r="C66" s="42">
        <v>1.2357017263675101E-3</v>
      </c>
      <c r="D66" s="42">
        <v>9.3398033778477173E-3</v>
      </c>
      <c r="E66" s="42">
        <v>7.6409052235113066E-3</v>
      </c>
      <c r="F66" s="42">
        <v>8.7364104222248939E-3</v>
      </c>
      <c r="G66" s="42">
        <v>2.8808859126058045E-2</v>
      </c>
      <c r="H66" s="42">
        <v>3.3074337550916127E-3</v>
      </c>
      <c r="I66" s="42">
        <v>7.3224141556818773E-3</v>
      </c>
      <c r="J66" s="42">
        <v>1.4926484220902508E-3</v>
      </c>
      <c r="K66" s="43">
        <v>6.0981437989884035E-3</v>
      </c>
      <c r="M66" s="16" t="str">
        <f t="shared" si="0"/>
        <v>MISSISSIPPI</v>
      </c>
      <c r="N66" s="20" t="b">
        <f t="shared" si="1"/>
        <v>0</v>
      </c>
      <c r="U66" s="16" t="str">
        <f t="shared" si="2"/>
        <v>MISSISSIPPI</v>
      </c>
      <c r="V66" s="16">
        <f t="shared" si="3"/>
        <v>1.2357017263675101E-3</v>
      </c>
      <c r="W66" s="16">
        <f t="shared" si="4"/>
        <v>2.5694669572274079E-4</v>
      </c>
    </row>
    <row r="67" spans="1:23" x14ac:dyDescent="0.25">
      <c r="A67" s="12" t="s">
        <v>68</v>
      </c>
      <c r="B67" s="44">
        <v>1.0823608447224679E-2</v>
      </c>
      <c r="C67" s="45">
        <v>6.3705676190063711E-3</v>
      </c>
      <c r="D67" s="45">
        <v>1.6871214619079502E-2</v>
      </c>
      <c r="E67" s="45">
        <v>1.7023370740488483E-2</v>
      </c>
      <c r="F67" s="45">
        <v>9.2916130880837076E-3</v>
      </c>
      <c r="G67" s="45">
        <v>2.9984429561258522E-2</v>
      </c>
      <c r="H67" s="45">
        <v>9.8636626727985136E-3</v>
      </c>
      <c r="I67" s="45">
        <v>7.9256904947397361E-3</v>
      </c>
      <c r="J67" s="45">
        <v>8.6840675552878159E-3</v>
      </c>
      <c r="K67" s="46">
        <v>9.9867156900132897E-3</v>
      </c>
      <c r="M67" s="18" t="str">
        <f t="shared" si="0"/>
        <v>MISSISSIPPI</v>
      </c>
      <c r="N67" s="17" t="b">
        <f t="shared" si="1"/>
        <v>0</v>
      </c>
      <c r="U67" s="18" t="str">
        <f t="shared" si="2"/>
        <v>MISSISSIPPI</v>
      </c>
      <c r="V67" s="18">
        <f t="shared" si="3"/>
        <v>6.3705676190063711E-3</v>
      </c>
      <c r="W67" s="18">
        <f t="shared" si="4"/>
        <v>1.5551228757333651E-3</v>
      </c>
    </row>
    <row r="68" spans="1:23" x14ac:dyDescent="0.25">
      <c r="A68" s="12" t="s">
        <v>68</v>
      </c>
      <c r="B68" s="44">
        <v>1.09731048242858E-2</v>
      </c>
      <c r="C68" s="45">
        <v>7.7037292991982351E-3</v>
      </c>
      <c r="D68" s="45">
        <v>1.6797359699867877E-2</v>
      </c>
      <c r="E68" s="45">
        <v>1.6625325541506114E-2</v>
      </c>
      <c r="F68" s="45">
        <v>1.3581463177343565E-2</v>
      </c>
      <c r="G68" s="45">
        <v>2.9143727647672559E-2</v>
      </c>
      <c r="H68" s="45">
        <v>1.7944447121941848E-2</v>
      </c>
      <c r="I68" s="45">
        <v>7.657294653521868E-3</v>
      </c>
      <c r="J68" s="45">
        <v>1.4082928401852095E-2</v>
      </c>
      <c r="K68" s="46">
        <v>1.0412275203502441E-2</v>
      </c>
      <c r="M68" s="18" t="str">
        <f t="shared" si="0"/>
        <v>SCOTT</v>
      </c>
      <c r="N68" s="17" t="b">
        <f t="shared" si="1"/>
        <v>0</v>
      </c>
      <c r="U68" s="18" t="str">
        <f t="shared" si="2"/>
        <v>SCOTT</v>
      </c>
      <c r="V68" s="18">
        <f t="shared" si="3"/>
        <v>7.657294653521868E-3</v>
      </c>
      <c r="W68" s="18">
        <f t="shared" si="4"/>
        <v>4.6434645676367119E-5</v>
      </c>
    </row>
    <row r="69" spans="1:23" x14ac:dyDescent="0.25">
      <c r="A69" s="12" t="s">
        <v>68</v>
      </c>
      <c r="B69" s="44">
        <v>1.1302957429502752E-2</v>
      </c>
      <c r="C69" s="45">
        <v>5.3968160604580748E-3</v>
      </c>
      <c r="D69" s="45">
        <v>1.5676669408640601E-2</v>
      </c>
      <c r="E69" s="45">
        <v>1.6956377863282839E-2</v>
      </c>
      <c r="F69" s="45">
        <v>1.0931235108840736E-2</v>
      </c>
      <c r="G69" s="45">
        <v>3.2411475065991596E-2</v>
      </c>
      <c r="H69" s="45">
        <v>9.9599199680579856E-3</v>
      </c>
      <c r="I69" s="45">
        <v>9.8675781264082451E-3</v>
      </c>
      <c r="J69" s="45">
        <v>8.6871020687389992E-3</v>
      </c>
      <c r="K69" s="46">
        <v>1.0130558875434497E-2</v>
      </c>
      <c r="M69" s="18" t="str">
        <f t="shared" si="0"/>
        <v>MISSISSIPPI</v>
      </c>
      <c r="N69" s="17" t="b">
        <f t="shared" si="1"/>
        <v>0</v>
      </c>
      <c r="U69" s="18" t="str">
        <f t="shared" si="2"/>
        <v>MISSISSIPPI</v>
      </c>
      <c r="V69" s="18">
        <f t="shared" si="3"/>
        <v>5.3968160604580748E-3</v>
      </c>
      <c r="W69" s="18">
        <f t="shared" si="4"/>
        <v>3.2902860082809245E-3</v>
      </c>
    </row>
    <row r="70" spans="1:23" x14ac:dyDescent="0.25">
      <c r="A70" s="12" t="s">
        <v>68</v>
      </c>
      <c r="B70" s="44">
        <v>1.1568700737105263E-2</v>
      </c>
      <c r="C70" s="45">
        <v>1.6151156913627659E-3</v>
      </c>
      <c r="D70" s="45">
        <v>1.5425401173652648E-2</v>
      </c>
      <c r="E70" s="45">
        <v>1.4157565982643342E-2</v>
      </c>
      <c r="F70" s="45">
        <v>5.0635771152846634E-3</v>
      </c>
      <c r="G70" s="45">
        <v>3.4372869992811902E-2</v>
      </c>
      <c r="H70" s="45">
        <v>4.0236524236788584E-3</v>
      </c>
      <c r="I70" s="45">
        <v>8.2473338201930271E-3</v>
      </c>
      <c r="J70" s="45">
        <v>1.8332069534177098E-3</v>
      </c>
      <c r="K70" s="46">
        <v>9.0616726624192026E-3</v>
      </c>
      <c r="M70" s="18" t="str">
        <f t="shared" ref="M70:M105" si="5">INDEX($B$5:$K$5,MATCH(MIN($B70:$K70),$B70:$K70,0))</f>
        <v>MISSISSIPPI</v>
      </c>
      <c r="N70" s="17" t="b">
        <f t="shared" ref="N70:N105" si="6">$M70 = $A70</f>
        <v>0</v>
      </c>
      <c r="U70" s="18" t="str">
        <f t="shared" ref="U70:U105" si="7">INDEX($B$5:$K$5,MATCH(MIN($B70:$K70),$B70:$K70,0))</f>
        <v>MISSISSIPPI</v>
      </c>
      <c r="V70" s="18">
        <f t="shared" si="3"/>
        <v>1.6151156913627659E-3</v>
      </c>
      <c r="W70" s="18">
        <f t="shared" si="4"/>
        <v>2.1809126205494384E-4</v>
      </c>
    </row>
    <row r="71" spans="1:23" x14ac:dyDescent="0.25">
      <c r="A71" s="12" t="s">
        <v>68</v>
      </c>
      <c r="B71" s="44">
        <v>9.6654804434836671E-3</v>
      </c>
      <c r="C71" s="45">
        <v>4.625142497298871E-3</v>
      </c>
      <c r="D71" s="45">
        <v>1.9602667776810676E-2</v>
      </c>
      <c r="E71" s="45">
        <v>1.8971788110554694E-2</v>
      </c>
      <c r="F71" s="45">
        <v>1.3461011463354745E-2</v>
      </c>
      <c r="G71" s="45">
        <v>3.163623666687345E-2</v>
      </c>
      <c r="H71" s="45">
        <v>8.3878553274533349E-3</v>
      </c>
      <c r="I71" s="45">
        <v>1.051436547666525E-2</v>
      </c>
      <c r="J71" s="45">
        <v>5.2853763034526394E-3</v>
      </c>
      <c r="K71" s="46">
        <v>1.4168749441443095E-2</v>
      </c>
      <c r="M71" s="18" t="str">
        <f t="shared" si="5"/>
        <v>MISSISSIPPI</v>
      </c>
      <c r="N71" s="17" t="b">
        <f t="shared" si="6"/>
        <v>0</v>
      </c>
      <c r="U71" s="18" t="str">
        <f t="shared" si="7"/>
        <v>MISSISSIPPI</v>
      </c>
      <c r="V71" s="18">
        <f t="shared" ref="V71:V105" si="8">MIN(B71:K71)</f>
        <v>4.625142497298871E-3</v>
      </c>
      <c r="W71" s="18">
        <f t="shared" ref="W71:W105" si="9">SMALL(B71:K71,2)-V71</f>
        <v>6.6023380615376839E-4</v>
      </c>
    </row>
    <row r="72" spans="1:23" x14ac:dyDescent="0.25">
      <c r="A72" s="12" t="s">
        <v>68</v>
      </c>
      <c r="B72" s="44">
        <v>1.166496228640233E-2</v>
      </c>
      <c r="C72" s="45">
        <v>4.004446408200215E-3</v>
      </c>
      <c r="D72" s="45">
        <v>1.6743942550195567E-2</v>
      </c>
      <c r="E72" s="45">
        <v>1.734226010862424E-2</v>
      </c>
      <c r="F72" s="45">
        <v>9.6614965436214034E-3</v>
      </c>
      <c r="G72" s="45">
        <v>3.3868036869636395E-2</v>
      </c>
      <c r="H72" s="45">
        <v>7.128182487847752E-3</v>
      </c>
      <c r="I72" s="45">
        <v>1.0579035695536027E-2</v>
      </c>
      <c r="J72" s="45">
        <v>5.8213619499390135E-3</v>
      </c>
      <c r="K72" s="46">
        <v>1.1426951156627778E-2</v>
      </c>
      <c r="M72" s="18" t="str">
        <f t="shared" si="5"/>
        <v>MISSISSIPPI</v>
      </c>
      <c r="N72" s="17" t="b">
        <f t="shared" si="6"/>
        <v>0</v>
      </c>
      <c r="U72" s="18" t="str">
        <f t="shared" si="7"/>
        <v>MISSISSIPPI</v>
      </c>
      <c r="V72" s="18">
        <f t="shared" si="8"/>
        <v>4.004446408200215E-3</v>
      </c>
      <c r="W72" s="18">
        <f t="shared" si="9"/>
        <v>1.8169155417387985E-3</v>
      </c>
    </row>
    <row r="73" spans="1:23" x14ac:dyDescent="0.25">
      <c r="A73" s="12" t="s">
        <v>68</v>
      </c>
      <c r="B73" s="44">
        <v>1.1458894545604498E-2</v>
      </c>
      <c r="C73" s="45">
        <v>3.9699467066368066E-3</v>
      </c>
      <c r="D73" s="45">
        <v>1.7380295973954987E-2</v>
      </c>
      <c r="E73" s="45">
        <v>1.7252302793820666E-2</v>
      </c>
      <c r="F73" s="45">
        <v>1.1354103972306309E-2</v>
      </c>
      <c r="G73" s="45">
        <v>3.3945721772197741E-2</v>
      </c>
      <c r="H73" s="45">
        <v>5.0234821797260562E-3</v>
      </c>
      <c r="I73" s="45">
        <v>1.0430817699007007E-2</v>
      </c>
      <c r="J73" s="45">
        <v>4.2800020034953132E-3</v>
      </c>
      <c r="K73" s="46">
        <v>1.2252816276777679E-2</v>
      </c>
      <c r="M73" s="18" t="str">
        <f t="shared" si="5"/>
        <v>MISSISSIPPI</v>
      </c>
      <c r="N73" s="17" t="b">
        <f t="shared" si="6"/>
        <v>0</v>
      </c>
      <c r="U73" s="18" t="str">
        <f t="shared" si="7"/>
        <v>MISSISSIPPI</v>
      </c>
      <c r="V73" s="18">
        <f t="shared" si="8"/>
        <v>3.9699467066368066E-3</v>
      </c>
      <c r="W73" s="18">
        <f t="shared" si="9"/>
        <v>3.1005529685850658E-4</v>
      </c>
    </row>
    <row r="74" spans="1:23" ht="15.75" thickBot="1" x14ac:dyDescent="0.3">
      <c r="A74" s="12" t="s">
        <v>68</v>
      </c>
      <c r="B74" s="44">
        <v>1.0508647123180531E-2</v>
      </c>
      <c r="C74" s="45">
        <v>3.3122485980578639E-3</v>
      </c>
      <c r="D74" s="45">
        <v>1.4019985533659214E-2</v>
      </c>
      <c r="E74" s="45">
        <v>1.3997928354006289E-2</v>
      </c>
      <c r="F74" s="45">
        <v>1.2028737374582307E-2</v>
      </c>
      <c r="G74" s="45">
        <v>3.239818716124071E-2</v>
      </c>
      <c r="H74" s="45">
        <v>8.6975620769881232E-3</v>
      </c>
      <c r="I74" s="45">
        <v>9.1083724643991198E-3</v>
      </c>
      <c r="J74" s="45">
        <v>6.1054727219299748E-3</v>
      </c>
      <c r="K74" s="46">
        <v>9.6014652037985909E-3</v>
      </c>
      <c r="M74" s="18" t="str">
        <f t="shared" si="5"/>
        <v>MISSISSIPPI</v>
      </c>
      <c r="N74" s="17" t="b">
        <f t="shared" si="6"/>
        <v>0</v>
      </c>
      <c r="U74" s="18" t="str">
        <f t="shared" si="7"/>
        <v>MISSISSIPPI</v>
      </c>
      <c r="V74" s="18">
        <f t="shared" si="8"/>
        <v>3.3122485980578639E-3</v>
      </c>
      <c r="W74" s="18">
        <f t="shared" si="9"/>
        <v>2.7932241238721109E-3</v>
      </c>
    </row>
    <row r="75" spans="1:23" ht="15.75" thickBot="1" x14ac:dyDescent="0.3">
      <c r="A75" s="13" t="s">
        <v>68</v>
      </c>
      <c r="B75" s="47">
        <v>6.7598798242366719E-3</v>
      </c>
      <c r="C75" s="48">
        <v>1.4789187085156377E-3</v>
      </c>
      <c r="D75" s="48">
        <v>1.3239514923703909E-2</v>
      </c>
      <c r="E75" s="48">
        <v>1.2866491913569346E-2</v>
      </c>
      <c r="F75" s="48">
        <v>7.6237019852869493E-3</v>
      </c>
      <c r="G75" s="48">
        <v>3.3622656414431101E-2</v>
      </c>
      <c r="H75" s="48">
        <v>2.2282081652367711E-3</v>
      </c>
      <c r="I75" s="48">
        <v>7.7309036777516238E-3</v>
      </c>
      <c r="J75" s="48">
        <v>1.3490461702768061E-3</v>
      </c>
      <c r="K75" s="49">
        <v>8.4827447848959039E-3</v>
      </c>
      <c r="M75" s="19" t="str">
        <f t="shared" si="5"/>
        <v>DAVE</v>
      </c>
      <c r="N75" s="21" t="b">
        <f t="shared" si="6"/>
        <v>0</v>
      </c>
      <c r="O75" s="30">
        <f>COUNTIF($N66:$N75,TRUE)/(10 - COUNTIF($N66:$N75,"#N/A"))</f>
        <v>0</v>
      </c>
      <c r="U75" s="19" t="str">
        <f t="shared" si="7"/>
        <v>DAVE</v>
      </c>
      <c r="V75" s="19">
        <f t="shared" si="8"/>
        <v>1.3490461702768061E-3</v>
      </c>
      <c r="W75" s="19">
        <f t="shared" si="9"/>
        <v>1.298725382388316E-4</v>
      </c>
    </row>
    <row r="76" spans="1:23" x14ac:dyDescent="0.25">
      <c r="A76" s="11" t="s">
        <v>69</v>
      </c>
      <c r="B76" s="41">
        <v>1.4605146273335876E-2</v>
      </c>
      <c r="C76" s="42">
        <v>2.6053906793768088E-2</v>
      </c>
      <c r="D76" s="42">
        <v>2.2147856514232376E-2</v>
      </c>
      <c r="E76" s="42">
        <v>2.1091261945967867E-2</v>
      </c>
      <c r="F76" s="42">
        <v>2.9962441443402935E-2</v>
      </c>
      <c r="G76" s="42">
        <v>1.8239830302436411E-2</v>
      </c>
      <c r="H76" s="42">
        <v>4.3635331468004586E-2</v>
      </c>
      <c r="I76" s="42">
        <v>1.8274037367246223E-3</v>
      </c>
      <c r="J76" s="42">
        <v>3.8409504173023024E-2</v>
      </c>
      <c r="K76" s="43">
        <v>1.0459303380317619E-2</v>
      </c>
      <c r="M76" s="16" t="str">
        <f t="shared" si="5"/>
        <v>SCOTT</v>
      </c>
      <c r="N76" s="20" t="b">
        <f t="shared" si="6"/>
        <v>1</v>
      </c>
      <c r="U76" s="16" t="str">
        <f t="shared" si="7"/>
        <v>SCOTT</v>
      </c>
      <c r="V76" s="16">
        <f t="shared" si="8"/>
        <v>1.8274037367246223E-3</v>
      </c>
      <c r="W76" s="16">
        <f t="shared" si="9"/>
        <v>8.6318996435929968E-3</v>
      </c>
    </row>
    <row r="77" spans="1:23" x14ac:dyDescent="0.25">
      <c r="A77" s="12" t="s">
        <v>69</v>
      </c>
      <c r="B77" s="44">
        <v>1.1030488803684459E-2</v>
      </c>
      <c r="C77" s="45">
        <v>2.3133772442204679E-2</v>
      </c>
      <c r="D77" s="45">
        <v>2.0397338889019644E-2</v>
      </c>
      <c r="E77" s="45">
        <v>2.1097910089960044E-2</v>
      </c>
      <c r="F77" s="45">
        <v>2.6164903736780577E-2</v>
      </c>
      <c r="G77" s="45">
        <v>1.7012216479926571E-2</v>
      </c>
      <c r="H77" s="45">
        <v>4.363005705330919E-2</v>
      </c>
      <c r="I77" s="45">
        <v>2.4619284947592383E-3</v>
      </c>
      <c r="J77" s="45">
        <v>3.7379573548656182E-2</v>
      </c>
      <c r="K77" s="46">
        <v>9.22963685137459E-3</v>
      </c>
      <c r="M77" s="18" t="str">
        <f t="shared" si="5"/>
        <v>SCOTT</v>
      </c>
      <c r="N77" s="17" t="b">
        <f t="shared" si="6"/>
        <v>1</v>
      </c>
      <c r="U77" s="18" t="str">
        <f t="shared" si="7"/>
        <v>SCOTT</v>
      </c>
      <c r="V77" s="18">
        <f t="shared" si="8"/>
        <v>2.4619284947592383E-3</v>
      </c>
      <c r="W77" s="18">
        <f t="shared" si="9"/>
        <v>6.7677083566153517E-3</v>
      </c>
    </row>
    <row r="78" spans="1:23" x14ac:dyDescent="0.25">
      <c r="A78" s="12" t="s">
        <v>69</v>
      </c>
      <c r="B78" s="44">
        <v>1.3009135259731134E-2</v>
      </c>
      <c r="C78" s="45">
        <v>2.0686656908477277E-2</v>
      </c>
      <c r="D78" s="45">
        <v>1.8845487017037442E-2</v>
      </c>
      <c r="E78" s="45">
        <v>1.6960536380848198E-2</v>
      </c>
      <c r="F78" s="45">
        <v>2.7495445422380815E-2</v>
      </c>
      <c r="G78" s="45">
        <v>1.8370023793570819E-2</v>
      </c>
      <c r="H78" s="45">
        <v>3.8169036451637814E-2</v>
      </c>
      <c r="I78" s="45">
        <v>2.9431425096611797E-3</v>
      </c>
      <c r="J78" s="45">
        <v>3.099543036154145E-2</v>
      </c>
      <c r="K78" s="46">
        <v>9.6500407957724223E-3</v>
      </c>
      <c r="M78" s="18" t="str">
        <f t="shared" si="5"/>
        <v>SCOTT</v>
      </c>
      <c r="N78" s="17" t="b">
        <f t="shared" si="6"/>
        <v>1</v>
      </c>
      <c r="U78" s="18" t="str">
        <f t="shared" si="7"/>
        <v>SCOTT</v>
      </c>
      <c r="V78" s="18">
        <f t="shared" si="8"/>
        <v>2.9431425096611797E-3</v>
      </c>
      <c r="W78" s="18">
        <f t="shared" si="9"/>
        <v>6.7068982861112425E-3</v>
      </c>
    </row>
    <row r="79" spans="1:23" x14ac:dyDescent="0.25">
      <c r="A79" s="12" t="s">
        <v>69</v>
      </c>
      <c r="B79" s="44">
        <v>1.42004033314877E-2</v>
      </c>
      <c r="C79" s="45">
        <v>2.2436274945957537E-2</v>
      </c>
      <c r="D79" s="45">
        <v>1.8428881671995526E-2</v>
      </c>
      <c r="E79" s="45">
        <v>1.6682091299983652E-2</v>
      </c>
      <c r="F79" s="45">
        <v>2.934708333979141E-2</v>
      </c>
      <c r="G79" s="45">
        <v>1.7241157631852182E-2</v>
      </c>
      <c r="H79" s="45">
        <v>3.9963028496748473E-2</v>
      </c>
      <c r="I79" s="45">
        <v>3.4073790939674773E-3</v>
      </c>
      <c r="J79" s="45">
        <v>3.2801538965085045E-2</v>
      </c>
      <c r="K79" s="46">
        <v>9.5158736415664278E-3</v>
      </c>
      <c r="M79" s="18" t="str">
        <f t="shared" si="5"/>
        <v>SCOTT</v>
      </c>
      <c r="N79" s="17" t="b">
        <f t="shared" si="6"/>
        <v>1</v>
      </c>
      <c r="U79" s="18" t="str">
        <f t="shared" si="7"/>
        <v>SCOTT</v>
      </c>
      <c r="V79" s="18">
        <f t="shared" si="8"/>
        <v>3.4073790939674773E-3</v>
      </c>
      <c r="W79" s="18">
        <f t="shared" si="9"/>
        <v>6.1084945475989505E-3</v>
      </c>
    </row>
    <row r="80" spans="1:23" x14ac:dyDescent="0.25">
      <c r="A80" s="12" t="s">
        <v>69</v>
      </c>
      <c r="B80" s="44">
        <v>1.3231271505149373E-2</v>
      </c>
      <c r="C80" s="45">
        <v>2.2424695961487898E-2</v>
      </c>
      <c r="D80" s="45">
        <v>2.1220389657355617E-2</v>
      </c>
      <c r="E80" s="45">
        <v>2.087789970548596E-2</v>
      </c>
      <c r="F80" s="45">
        <v>2.2806502632827085E-2</v>
      </c>
      <c r="G80" s="45">
        <v>2.0586279912052412E-2</v>
      </c>
      <c r="H80" s="45">
        <v>3.9286023772240372E-2</v>
      </c>
      <c r="I80" s="45">
        <v>5.4653430187363676E-4</v>
      </c>
      <c r="J80" s="45">
        <v>3.4645197236046636E-2</v>
      </c>
      <c r="K80" s="46">
        <v>9.0164164757443356E-3</v>
      </c>
      <c r="M80" s="18" t="str">
        <f t="shared" si="5"/>
        <v>SCOTT</v>
      </c>
      <c r="N80" s="17" t="b">
        <f t="shared" si="6"/>
        <v>1</v>
      </c>
      <c r="U80" s="18" t="str">
        <f t="shared" si="7"/>
        <v>SCOTT</v>
      </c>
      <c r="V80" s="18">
        <f t="shared" si="8"/>
        <v>5.4653430187363676E-4</v>
      </c>
      <c r="W80" s="18">
        <f t="shared" si="9"/>
        <v>8.4698821738706988E-3</v>
      </c>
    </row>
    <row r="81" spans="1:23" x14ac:dyDescent="0.25">
      <c r="A81" s="12" t="s">
        <v>69</v>
      </c>
      <c r="B81" s="44">
        <v>1.3463824022316176E-2</v>
      </c>
      <c r="C81" s="45">
        <v>2.1034140690218445E-2</v>
      </c>
      <c r="D81" s="45">
        <v>2.1290398712137386E-2</v>
      </c>
      <c r="E81" s="45">
        <v>2.2174056202151255E-2</v>
      </c>
      <c r="F81" s="45">
        <v>2.3531787687793248E-2</v>
      </c>
      <c r="G81" s="45">
        <v>2.2957623314380105E-2</v>
      </c>
      <c r="H81" s="45">
        <v>3.8568542218238799E-2</v>
      </c>
      <c r="I81" s="45">
        <v>3.7612846863050008E-3</v>
      </c>
      <c r="J81" s="45">
        <v>3.4235803416788661E-2</v>
      </c>
      <c r="K81" s="46">
        <v>1.0559630583230456E-2</v>
      </c>
      <c r="M81" s="18" t="str">
        <f t="shared" si="5"/>
        <v>SCOTT</v>
      </c>
      <c r="N81" s="17" t="b">
        <f t="shared" si="6"/>
        <v>1</v>
      </c>
      <c r="U81" s="18" t="str">
        <f t="shared" si="7"/>
        <v>SCOTT</v>
      </c>
      <c r="V81" s="18">
        <f t="shared" si="8"/>
        <v>3.7612846863050008E-3</v>
      </c>
      <c r="W81" s="18">
        <f t="shared" si="9"/>
        <v>6.7983458969254548E-3</v>
      </c>
    </row>
    <row r="82" spans="1:23" x14ac:dyDescent="0.25">
      <c r="A82" s="12" t="s">
        <v>69</v>
      </c>
      <c r="B82" s="44">
        <v>1.4670541701442743E-2</v>
      </c>
      <c r="C82" s="45">
        <v>2.2443239343285133E-2</v>
      </c>
      <c r="D82" s="45">
        <v>2.3090054094965513E-2</v>
      </c>
      <c r="E82" s="45">
        <v>2.2946365213620205E-2</v>
      </c>
      <c r="F82" s="45">
        <v>2.7962246193040455E-2</v>
      </c>
      <c r="G82" s="45">
        <v>2.4788275155395712E-2</v>
      </c>
      <c r="H82" s="45">
        <v>4.2465377714431908E-2</v>
      </c>
      <c r="I82" s="45">
        <v>3.5269959340107227E-3</v>
      </c>
      <c r="J82" s="45">
        <v>3.6992036601554298E-2</v>
      </c>
      <c r="K82" s="46">
        <v>1.2023280225869048E-2</v>
      </c>
      <c r="M82" s="18" t="str">
        <f t="shared" si="5"/>
        <v>SCOTT</v>
      </c>
      <c r="N82" s="17" t="b">
        <f t="shared" si="6"/>
        <v>1</v>
      </c>
      <c r="U82" s="18" t="str">
        <f t="shared" si="7"/>
        <v>SCOTT</v>
      </c>
      <c r="V82" s="18">
        <f t="shared" si="8"/>
        <v>3.5269959340107227E-3</v>
      </c>
      <c r="W82" s="18">
        <f t="shared" si="9"/>
        <v>8.4962842918583255E-3</v>
      </c>
    </row>
    <row r="83" spans="1:23" x14ac:dyDescent="0.25">
      <c r="A83" s="12" t="s">
        <v>69</v>
      </c>
      <c r="B83" s="44">
        <v>1.2950054377722361E-2</v>
      </c>
      <c r="C83" s="45">
        <v>2.0731821929244935E-2</v>
      </c>
      <c r="D83" s="45">
        <v>1.8973548926489649E-2</v>
      </c>
      <c r="E83" s="45">
        <v>1.7766275672016638E-2</v>
      </c>
      <c r="F83" s="45">
        <v>2.3369880543969171E-2</v>
      </c>
      <c r="G83" s="45">
        <v>1.9874386879799151E-2</v>
      </c>
      <c r="H83" s="45">
        <v>3.7843415390941042E-2</v>
      </c>
      <c r="I83" s="45">
        <v>1.5807000512638343E-4</v>
      </c>
      <c r="J83" s="45">
        <v>3.1945961094676005E-2</v>
      </c>
      <c r="K83" s="46">
        <v>8.1374481623674323E-3</v>
      </c>
      <c r="M83" s="18" t="str">
        <f t="shared" si="5"/>
        <v>SCOTT</v>
      </c>
      <c r="N83" s="17" t="b">
        <f t="shared" si="6"/>
        <v>1</v>
      </c>
      <c r="U83" s="18" t="str">
        <f t="shared" si="7"/>
        <v>SCOTT</v>
      </c>
      <c r="V83" s="18">
        <f t="shared" si="8"/>
        <v>1.5807000512638343E-4</v>
      </c>
      <c r="W83" s="18">
        <f t="shared" si="9"/>
        <v>7.9793781572410488E-3</v>
      </c>
    </row>
    <row r="84" spans="1:23" ht="15.75" thickBot="1" x14ac:dyDescent="0.3">
      <c r="A84" s="12" t="s">
        <v>69</v>
      </c>
      <c r="B84" s="44">
        <v>1.4161728938842866E-2</v>
      </c>
      <c r="C84" s="45">
        <v>2.1662314491271734E-2</v>
      </c>
      <c r="D84" s="45">
        <v>1.915645882032202E-2</v>
      </c>
      <c r="E84" s="45">
        <v>1.7965079919137969E-2</v>
      </c>
      <c r="F84" s="45">
        <v>2.7901896650692586E-2</v>
      </c>
      <c r="G84" s="45">
        <v>1.906407397194624E-2</v>
      </c>
      <c r="H84" s="45">
        <v>3.8500450605530222E-2</v>
      </c>
      <c r="I84" s="45">
        <v>3.8638941168042517E-3</v>
      </c>
      <c r="J84" s="45">
        <v>3.2458161023204049E-2</v>
      </c>
      <c r="K84" s="46">
        <v>1.0124678574910576E-2</v>
      </c>
      <c r="M84" s="18" t="str">
        <f t="shared" si="5"/>
        <v>SCOTT</v>
      </c>
      <c r="N84" s="17" t="b">
        <f t="shared" si="6"/>
        <v>1</v>
      </c>
      <c r="U84" s="18" t="str">
        <f t="shared" si="7"/>
        <v>SCOTT</v>
      </c>
      <c r="V84" s="18">
        <f t="shared" si="8"/>
        <v>3.8638941168042517E-3</v>
      </c>
      <c r="W84" s="18">
        <f t="shared" si="9"/>
        <v>6.2607844581063238E-3</v>
      </c>
    </row>
    <row r="85" spans="1:23" ht="15.75" thickBot="1" x14ac:dyDescent="0.3">
      <c r="A85" s="13" t="s">
        <v>69</v>
      </c>
      <c r="B85" s="47">
        <v>1.223320961356366E-2</v>
      </c>
      <c r="C85" s="48">
        <v>2.2905477346110266E-2</v>
      </c>
      <c r="D85" s="48">
        <v>2.1441334963035154E-2</v>
      </c>
      <c r="E85" s="48">
        <v>2.3576914784230553E-2</v>
      </c>
      <c r="F85" s="48">
        <v>2.6830962600466135E-2</v>
      </c>
      <c r="G85" s="48">
        <v>2.2426611841129349E-2</v>
      </c>
      <c r="H85" s="48">
        <v>4.1637444563156267E-2</v>
      </c>
      <c r="I85" s="48">
        <v>2.9017152252176995E-3</v>
      </c>
      <c r="J85" s="48">
        <v>3.7510381204341907E-2</v>
      </c>
      <c r="K85" s="49">
        <v>1.0380469513895001E-2</v>
      </c>
      <c r="M85" s="19" t="str">
        <f t="shared" si="5"/>
        <v>SCOTT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SCOTT</v>
      </c>
      <c r="V85" s="19">
        <f t="shared" si="8"/>
        <v>2.9017152252176995E-3</v>
      </c>
      <c r="W85" s="19">
        <f t="shared" si="9"/>
        <v>7.4787542886773015E-3</v>
      </c>
    </row>
    <row r="86" spans="1:23" x14ac:dyDescent="0.25">
      <c r="A86" s="11" t="s">
        <v>70</v>
      </c>
      <c r="B86" s="41">
        <v>5.4732177624766728E-3</v>
      </c>
      <c r="C86" s="42">
        <v>3.6411714189252785E-3</v>
      </c>
      <c r="D86" s="42">
        <v>1.0814246971804907E-2</v>
      </c>
      <c r="E86" s="42">
        <v>7.3238046455288489E-3</v>
      </c>
      <c r="F86" s="42">
        <v>1.205796326521839E-2</v>
      </c>
      <c r="G86" s="42">
        <v>1.9459461999167111E-2</v>
      </c>
      <c r="H86" s="42">
        <v>1.0405624491630829E-2</v>
      </c>
      <c r="I86" s="42">
        <v>3.9113690811936556E-3</v>
      </c>
      <c r="J86" s="42">
        <v>2.6283674891449532E-3</v>
      </c>
      <c r="K86" s="43">
        <v>5.9213626758249042E-3</v>
      </c>
      <c r="M86" s="16" t="str">
        <f t="shared" si="5"/>
        <v>DAVE</v>
      </c>
      <c r="N86" s="20" t="b">
        <f t="shared" si="6"/>
        <v>1</v>
      </c>
      <c r="U86" s="16" t="str">
        <f t="shared" si="7"/>
        <v>DAVE</v>
      </c>
      <c r="V86" s="16">
        <f t="shared" si="8"/>
        <v>2.6283674891449532E-3</v>
      </c>
      <c r="W86" s="16">
        <f t="shared" si="9"/>
        <v>1.0128039297803253E-3</v>
      </c>
    </row>
    <row r="87" spans="1:23" x14ac:dyDescent="0.25">
      <c r="A87" s="12" t="s">
        <v>70</v>
      </c>
      <c r="B87" s="44">
        <v>4.5002099818974538E-3</v>
      </c>
      <c r="C87" s="45">
        <v>1.738312706754664E-3</v>
      </c>
      <c r="D87" s="45">
        <v>1.3234279547873295E-2</v>
      </c>
      <c r="E87" s="45">
        <v>1.2454800436462611E-2</v>
      </c>
      <c r="F87" s="45">
        <v>1.0623785327963552E-2</v>
      </c>
      <c r="G87" s="45">
        <v>2.4631242325353107E-2</v>
      </c>
      <c r="H87" s="45">
        <v>8.3945251517729066E-3</v>
      </c>
      <c r="I87" s="45">
        <v>7.3207761494162617E-3</v>
      </c>
      <c r="J87" s="45">
        <v>2.5044378893010755E-3</v>
      </c>
      <c r="K87" s="46">
        <v>8.6790865013649313E-3</v>
      </c>
      <c r="M87" s="18" t="str">
        <f t="shared" si="5"/>
        <v>MISSISSIPPI</v>
      </c>
      <c r="N87" s="17" t="b">
        <f t="shared" si="6"/>
        <v>0</v>
      </c>
      <c r="U87" s="18" t="str">
        <f t="shared" si="7"/>
        <v>MISSISSIPPI</v>
      </c>
      <c r="V87" s="18">
        <f t="shared" si="8"/>
        <v>1.738312706754664E-3</v>
      </c>
      <c r="W87" s="18">
        <f t="shared" si="9"/>
        <v>7.6612518254641146E-4</v>
      </c>
    </row>
    <row r="88" spans="1:23" x14ac:dyDescent="0.25">
      <c r="A88" s="12" t="s">
        <v>70</v>
      </c>
      <c r="B88" s="44">
        <v>8.0734597031493459E-3</v>
      </c>
      <c r="C88" s="45">
        <v>6.2163378960532444E-3</v>
      </c>
      <c r="D88" s="45">
        <v>1.3329695358280266E-2</v>
      </c>
      <c r="E88" s="45">
        <v>1.0729707308597675E-2</v>
      </c>
      <c r="F88" s="45">
        <v>1.3461542854539706E-2</v>
      </c>
      <c r="G88" s="45">
        <v>2.1897514763076963E-2</v>
      </c>
      <c r="H88" s="45">
        <v>1.3287349321857794E-2</v>
      </c>
      <c r="I88" s="45">
        <v>5.8425324992137078E-3</v>
      </c>
      <c r="J88" s="45">
        <v>6.97624131290734E-3</v>
      </c>
      <c r="K88" s="46">
        <v>7.6992210491682433E-3</v>
      </c>
      <c r="M88" s="18" t="str">
        <f t="shared" si="5"/>
        <v>SCOTT</v>
      </c>
      <c r="N88" s="17" t="b">
        <f t="shared" si="6"/>
        <v>0</v>
      </c>
      <c r="U88" s="18" t="str">
        <f t="shared" si="7"/>
        <v>SCOTT</v>
      </c>
      <c r="V88" s="18">
        <f t="shared" si="8"/>
        <v>5.8425324992137078E-3</v>
      </c>
      <c r="W88" s="18">
        <f t="shared" si="9"/>
        <v>3.7380539683953655E-4</v>
      </c>
    </row>
    <row r="89" spans="1:23" x14ac:dyDescent="0.25">
      <c r="A89" s="12" t="s">
        <v>70</v>
      </c>
      <c r="B89" s="44">
        <v>4.9128227238402176E-3</v>
      </c>
      <c r="C89" s="45">
        <v>6.39216177764107E-4</v>
      </c>
      <c r="D89" s="45">
        <v>1.3895190198415844E-2</v>
      </c>
      <c r="E89" s="45">
        <v>1.1206718701442995E-2</v>
      </c>
      <c r="F89" s="45">
        <v>9.6989734649124797E-3</v>
      </c>
      <c r="G89" s="45">
        <v>2.5010000890199138E-2</v>
      </c>
      <c r="H89" s="45">
        <v>4.1355766129616001E-3</v>
      </c>
      <c r="I89" s="45">
        <v>6.6472790244217986E-3</v>
      </c>
      <c r="J89" s="45">
        <v>1.8903280673954331E-3</v>
      </c>
      <c r="K89" s="46">
        <v>9.0084531204128147E-3</v>
      </c>
      <c r="M89" s="18" t="str">
        <f t="shared" si="5"/>
        <v>MISSISSIPPI</v>
      </c>
      <c r="N89" s="17" t="b">
        <f t="shared" si="6"/>
        <v>0</v>
      </c>
      <c r="U89" s="18" t="str">
        <f t="shared" si="7"/>
        <v>MISSISSIPPI</v>
      </c>
      <c r="V89" s="18">
        <f t="shared" si="8"/>
        <v>6.39216177764107E-4</v>
      </c>
      <c r="W89" s="18">
        <f t="shared" si="9"/>
        <v>1.2511118896313261E-3</v>
      </c>
    </row>
    <row r="90" spans="1:23" x14ac:dyDescent="0.25">
      <c r="A90" s="12" t="s">
        <v>70</v>
      </c>
      <c r="B90" s="44">
        <v>4.1980838768050904E-3</v>
      </c>
      <c r="C90" s="45">
        <v>2.7071561196522556E-3</v>
      </c>
      <c r="D90" s="45">
        <v>1.1646101917605758E-2</v>
      </c>
      <c r="E90" s="45">
        <v>9.1097054978796325E-3</v>
      </c>
      <c r="F90" s="45">
        <v>1.3310349601044186E-2</v>
      </c>
      <c r="G90" s="45">
        <v>2.161354388199789E-2</v>
      </c>
      <c r="H90" s="45">
        <v>1.0492823269238762E-2</v>
      </c>
      <c r="I90" s="45">
        <v>5.2859970062812652E-3</v>
      </c>
      <c r="J90" s="45">
        <v>3.1112829332402836E-3</v>
      </c>
      <c r="K90" s="46">
        <v>6.9095728878847771E-3</v>
      </c>
      <c r="M90" s="18" t="str">
        <f t="shared" si="5"/>
        <v>MISSISSIPPI</v>
      </c>
      <c r="N90" s="17" t="b">
        <f t="shared" si="6"/>
        <v>0</v>
      </c>
      <c r="U90" s="18" t="str">
        <f t="shared" si="7"/>
        <v>MISSISSIPPI</v>
      </c>
      <c r="V90" s="18">
        <f t="shared" si="8"/>
        <v>2.7071561196522556E-3</v>
      </c>
      <c r="W90" s="18">
        <f t="shared" si="9"/>
        <v>4.0412681358802799E-4</v>
      </c>
    </row>
    <row r="91" spans="1:23" x14ac:dyDescent="0.25">
      <c r="A91" s="12" t="s">
        <v>70</v>
      </c>
      <c r="B91" s="44">
        <v>5.2962562740476969E-3</v>
      </c>
      <c r="C91" s="45">
        <v>2.6471120204221814E-3</v>
      </c>
      <c r="D91" s="45">
        <v>1.145225729610979E-2</v>
      </c>
      <c r="E91" s="45">
        <v>8.8338907883099491E-3</v>
      </c>
      <c r="F91" s="45">
        <v>1.2393253869459397E-2</v>
      </c>
      <c r="G91" s="45">
        <v>2.1907554233847829E-2</v>
      </c>
      <c r="H91" s="45">
        <v>7.3954393669012283E-3</v>
      </c>
      <c r="I91" s="45">
        <v>5.6053626254283827E-3</v>
      </c>
      <c r="J91" s="45">
        <v>1.104254135066339E-3</v>
      </c>
      <c r="K91" s="46">
        <v>7.1257596245902499E-3</v>
      </c>
      <c r="M91" s="18" t="str">
        <f t="shared" si="5"/>
        <v>DAVE</v>
      </c>
      <c r="N91" s="17" t="b">
        <f t="shared" si="6"/>
        <v>1</v>
      </c>
      <c r="U91" s="18" t="str">
        <f t="shared" si="7"/>
        <v>DAVE</v>
      </c>
      <c r="V91" s="18">
        <f t="shared" si="8"/>
        <v>1.104254135066339E-3</v>
      </c>
      <c r="W91" s="18">
        <f t="shared" si="9"/>
        <v>1.5428578853558424E-3</v>
      </c>
    </row>
    <row r="92" spans="1:23" x14ac:dyDescent="0.25">
      <c r="A92" s="12" t="s">
        <v>70</v>
      </c>
      <c r="B92" s="44">
        <v>6.1426998489376387E-3</v>
      </c>
      <c r="C92" s="45">
        <v>3.890564391234981E-3</v>
      </c>
      <c r="D92" s="45">
        <v>1.62950767190377E-2</v>
      </c>
      <c r="E92" s="45">
        <v>1.3831414995114831E-2</v>
      </c>
      <c r="F92" s="45">
        <v>1.2415643962932404E-2</v>
      </c>
      <c r="G92" s="45">
        <v>2.5197166906167568E-2</v>
      </c>
      <c r="H92" s="45">
        <v>7.4494168980666006E-3</v>
      </c>
      <c r="I92" s="45">
        <v>6.4952759047202206E-3</v>
      </c>
      <c r="J92" s="45">
        <v>2.8629619959667438E-3</v>
      </c>
      <c r="K92" s="46">
        <v>1.0269176817092591E-2</v>
      </c>
      <c r="M92" s="18" t="str">
        <f t="shared" si="5"/>
        <v>DAVE</v>
      </c>
      <c r="N92" s="17" t="b">
        <f t="shared" si="6"/>
        <v>1</v>
      </c>
      <c r="U92" s="18" t="str">
        <f t="shared" si="7"/>
        <v>DAVE</v>
      </c>
      <c r="V92" s="18">
        <f t="shared" si="8"/>
        <v>2.8629619959667438E-3</v>
      </c>
      <c r="W92" s="18">
        <f t="shared" si="9"/>
        <v>1.0276023952682373E-3</v>
      </c>
    </row>
    <row r="93" spans="1:23" x14ac:dyDescent="0.25">
      <c r="A93" s="12" t="s">
        <v>70</v>
      </c>
      <c r="B93" s="44">
        <v>6.453132439939134E-3</v>
      </c>
      <c r="C93" s="45">
        <v>3.2755981882381588E-3</v>
      </c>
      <c r="D93" s="45">
        <v>1.2212642299439008E-2</v>
      </c>
      <c r="E93" s="45">
        <v>8.2373259330137498E-3</v>
      </c>
      <c r="F93" s="45">
        <v>9.5035462783549067E-3</v>
      </c>
      <c r="G93" s="45">
        <v>2.1752491324616235E-2</v>
      </c>
      <c r="H93" s="45">
        <v>8.0221308186994439E-3</v>
      </c>
      <c r="I93" s="45">
        <v>3.5288089133486741E-3</v>
      </c>
      <c r="J93" s="45">
        <v>1.2550035038690413E-3</v>
      </c>
      <c r="K93" s="46">
        <v>6.1025832050716766E-3</v>
      </c>
      <c r="M93" s="18" t="str">
        <f t="shared" si="5"/>
        <v>DAVE</v>
      </c>
      <c r="N93" s="17" t="b">
        <f t="shared" si="6"/>
        <v>1</v>
      </c>
      <c r="U93" s="18" t="str">
        <f t="shared" si="7"/>
        <v>DAVE</v>
      </c>
      <c r="V93" s="18">
        <f t="shared" si="8"/>
        <v>1.2550035038690413E-3</v>
      </c>
      <c r="W93" s="18">
        <f t="shared" si="9"/>
        <v>2.0205946843691175E-3</v>
      </c>
    </row>
    <row r="94" spans="1:23" ht="15.75" thickBot="1" x14ac:dyDescent="0.3">
      <c r="A94" s="12" t="s">
        <v>70</v>
      </c>
      <c r="B94" s="44">
        <v>6.9245060214270637E-3</v>
      </c>
      <c r="C94" s="45">
        <v>4.7567934248531826E-3</v>
      </c>
      <c r="D94" s="45">
        <v>9.1016592343491111E-3</v>
      </c>
      <c r="E94" s="45">
        <v>6.5213682008783275E-3</v>
      </c>
      <c r="F94" s="45">
        <v>1.4068181031442511E-2</v>
      </c>
      <c r="G94" s="45">
        <v>1.9395466592964872E-2</v>
      </c>
      <c r="H94" s="45">
        <v>1.4983398069327938E-2</v>
      </c>
      <c r="I94" s="45">
        <v>4.8884657905564916E-3</v>
      </c>
      <c r="J94" s="45">
        <v>7.7692348071434214E-3</v>
      </c>
      <c r="K94" s="46">
        <v>5.5174163431886015E-3</v>
      </c>
      <c r="M94" s="18" t="str">
        <f t="shared" si="5"/>
        <v>MISSISSIPPI</v>
      </c>
      <c r="N94" s="17" t="b">
        <f t="shared" si="6"/>
        <v>0</v>
      </c>
      <c r="U94" s="18" t="str">
        <f t="shared" si="7"/>
        <v>MISSISSIPPI</v>
      </c>
      <c r="V94" s="18">
        <f t="shared" si="8"/>
        <v>4.7567934248531826E-3</v>
      </c>
      <c r="W94" s="18">
        <f t="shared" si="9"/>
        <v>1.3167236570330899E-4</v>
      </c>
    </row>
    <row r="95" spans="1:23" ht="15.75" thickBot="1" x14ac:dyDescent="0.3">
      <c r="A95" s="13" t="s">
        <v>70</v>
      </c>
      <c r="B95" s="47">
        <v>4.4097488652856034E-3</v>
      </c>
      <c r="C95" s="48">
        <v>2.4509977309640843E-4</v>
      </c>
      <c r="D95" s="48">
        <v>1.155175697526389E-2</v>
      </c>
      <c r="E95" s="48">
        <v>8.4825471599393083E-3</v>
      </c>
      <c r="F95" s="48">
        <v>1.1622821952010386E-2</v>
      </c>
      <c r="G95" s="48">
        <v>2.5495382999766589E-2</v>
      </c>
      <c r="H95" s="48">
        <v>5.9606277559080684E-3</v>
      </c>
      <c r="I95" s="48">
        <v>4.2261944960975528E-3</v>
      </c>
      <c r="J95" s="48">
        <v>1.2640364705383683E-3</v>
      </c>
      <c r="K95" s="49">
        <v>6.7513372103689719E-3</v>
      </c>
      <c r="M95" s="19" t="str">
        <f t="shared" si="5"/>
        <v>MISSISSIPPI</v>
      </c>
      <c r="N95" s="21" t="b">
        <f t="shared" si="6"/>
        <v>0</v>
      </c>
      <c r="O95" s="30">
        <f>COUNTIF($N86:$N95,TRUE)/(10 - COUNTIF($N86:$N95,"#N/A"))</f>
        <v>0.4</v>
      </c>
      <c r="U95" s="19" t="str">
        <f t="shared" si="7"/>
        <v>MISSISSIPPI</v>
      </c>
      <c r="V95" s="19">
        <f t="shared" si="8"/>
        <v>2.4509977309640843E-4</v>
      </c>
      <c r="W95" s="19">
        <f t="shared" si="9"/>
        <v>1.0189366974419599E-3</v>
      </c>
    </row>
    <row r="96" spans="1:23" x14ac:dyDescent="0.25">
      <c r="A96" s="11" t="s">
        <v>71</v>
      </c>
      <c r="B96" s="41">
        <v>9.6419245072368043E-3</v>
      </c>
      <c r="C96" s="42">
        <v>1.3961450112765329E-2</v>
      </c>
      <c r="D96" s="42">
        <v>1.1061926229345308E-2</v>
      </c>
      <c r="E96" s="42">
        <v>1.1064802263335675E-2</v>
      </c>
      <c r="F96" s="42">
        <v>1.8507247379132299E-2</v>
      </c>
      <c r="G96" s="42">
        <v>1.8710413025503789E-2</v>
      </c>
      <c r="H96" s="42">
        <v>3.5252422382453998E-2</v>
      </c>
      <c r="I96" s="42">
        <v>2.5898695140127827E-3</v>
      </c>
      <c r="J96" s="42">
        <v>2.5914966894799076E-2</v>
      </c>
      <c r="K96" s="43">
        <v>3.1416480844333756E-3</v>
      </c>
      <c r="M96" s="16" t="str">
        <f t="shared" si="5"/>
        <v>SCOTT</v>
      </c>
      <c r="N96" s="20" t="b">
        <f t="shared" si="6"/>
        <v>0</v>
      </c>
      <c r="U96" s="16" t="str">
        <f t="shared" si="7"/>
        <v>SCOTT</v>
      </c>
      <c r="V96" s="16">
        <f t="shared" si="8"/>
        <v>2.5898695140127827E-3</v>
      </c>
      <c r="W96" s="16">
        <f t="shared" si="9"/>
        <v>5.5177857042059287E-4</v>
      </c>
    </row>
    <row r="97" spans="1:23" x14ac:dyDescent="0.25">
      <c r="A97" s="12" t="s">
        <v>71</v>
      </c>
      <c r="B97" s="44">
        <v>8.3633624302459127E-3</v>
      </c>
      <c r="C97" s="45">
        <v>1.0674969241412082E-2</v>
      </c>
      <c r="D97" s="45">
        <v>1.4815773810845803E-2</v>
      </c>
      <c r="E97" s="45">
        <v>1.8151756154948719E-2</v>
      </c>
      <c r="F97" s="45">
        <v>1.2845690307119229E-2</v>
      </c>
      <c r="G97" s="45">
        <v>2.6493399429193282E-2</v>
      </c>
      <c r="H97" s="45">
        <v>2.7417851105500862E-2</v>
      </c>
      <c r="I97" s="45">
        <v>4.4939229956321427E-3</v>
      </c>
      <c r="J97" s="45">
        <v>2.305004678715402E-2</v>
      </c>
      <c r="K97" s="46">
        <v>6.6583729595409355E-3</v>
      </c>
      <c r="M97" s="18" t="str">
        <f t="shared" si="5"/>
        <v>SCOTT</v>
      </c>
      <c r="N97" s="17" t="b">
        <f t="shared" si="6"/>
        <v>0</v>
      </c>
      <c r="U97" s="18" t="str">
        <f t="shared" si="7"/>
        <v>SCOTT</v>
      </c>
      <c r="V97" s="18">
        <f t="shared" si="8"/>
        <v>4.4939229956321427E-3</v>
      </c>
      <c r="W97" s="18">
        <f t="shared" si="9"/>
        <v>2.1644499639087928E-3</v>
      </c>
    </row>
    <row r="98" spans="1:23" x14ac:dyDescent="0.25">
      <c r="A98" s="12" t="s">
        <v>71</v>
      </c>
      <c r="B98" s="44">
        <v>1.0699714799101565E-2</v>
      </c>
      <c r="C98" s="45">
        <v>1.3150687348105428E-2</v>
      </c>
      <c r="D98" s="45">
        <v>1.4653825797997712E-2</v>
      </c>
      <c r="E98" s="45">
        <v>1.5547113012920905E-2</v>
      </c>
      <c r="F98" s="45">
        <v>2.2470993836171415E-2</v>
      </c>
      <c r="G98" s="45">
        <v>2.433430050197324E-2</v>
      </c>
      <c r="H98" s="45">
        <v>3.3397481545657678E-2</v>
      </c>
      <c r="I98" s="45">
        <v>5.7990621021226322E-3</v>
      </c>
      <c r="J98" s="45">
        <v>2.5645766707270475E-2</v>
      </c>
      <c r="K98" s="46">
        <v>8.3746079178815859E-3</v>
      </c>
      <c r="M98" s="18" t="str">
        <f t="shared" si="5"/>
        <v>SCOTT</v>
      </c>
      <c r="N98" s="17" t="b">
        <f t="shared" si="6"/>
        <v>0</v>
      </c>
      <c r="U98" s="18" t="str">
        <f t="shared" si="7"/>
        <v>SCOTT</v>
      </c>
      <c r="V98" s="18">
        <f t="shared" si="8"/>
        <v>5.7990621021226322E-3</v>
      </c>
      <c r="W98" s="18">
        <f t="shared" si="9"/>
        <v>2.5755458157589537E-3</v>
      </c>
    </row>
    <row r="99" spans="1:23" x14ac:dyDescent="0.25">
      <c r="A99" s="12" t="s">
        <v>71</v>
      </c>
      <c r="B99" s="44">
        <v>6.9426001228658704E-4</v>
      </c>
      <c r="C99" s="45">
        <v>5.9442319050325397E-3</v>
      </c>
      <c r="D99" s="45">
        <v>7.6459206965701805E-3</v>
      </c>
      <c r="E99" s="45">
        <v>1.0339671422907596E-2</v>
      </c>
      <c r="F99" s="45">
        <v>2.0728073487727542E-2</v>
      </c>
      <c r="G99" s="45">
        <v>2.102098324775066E-2</v>
      </c>
      <c r="H99" s="45">
        <v>2.9610705196032653E-2</v>
      </c>
      <c r="I99" s="45">
        <v>2.6384478492639789E-3</v>
      </c>
      <c r="J99" s="45">
        <v>1.9620550236132545E-2</v>
      </c>
      <c r="K99" s="46">
        <v>3.4680558409920376E-3</v>
      </c>
      <c r="M99" s="18" t="str">
        <f t="shared" si="5"/>
        <v>BANANAS</v>
      </c>
      <c r="N99" s="17" t="b">
        <f t="shared" si="6"/>
        <v>0</v>
      </c>
      <c r="U99" s="18" t="str">
        <f t="shared" si="7"/>
        <v>BANANAS</v>
      </c>
      <c r="V99" s="18">
        <f t="shared" si="8"/>
        <v>6.9426001228658704E-4</v>
      </c>
      <c r="W99" s="18">
        <f t="shared" si="9"/>
        <v>1.9441878369773919E-3</v>
      </c>
    </row>
    <row r="100" spans="1:23" x14ac:dyDescent="0.25">
      <c r="A100" s="12" t="s">
        <v>71</v>
      </c>
      <c r="B100" s="44">
        <v>6.5911696293462323E-3</v>
      </c>
      <c r="C100" s="45">
        <v>8.7204705952457218E-3</v>
      </c>
      <c r="D100" s="45">
        <v>1.1616394446990223E-2</v>
      </c>
      <c r="E100" s="45">
        <v>1.4118878136293311E-2</v>
      </c>
      <c r="F100" s="45">
        <v>1.6378984743116849E-2</v>
      </c>
      <c r="G100" s="45">
        <v>2.5318249390422987E-2</v>
      </c>
      <c r="H100" s="45">
        <v>3.0726177197898222E-2</v>
      </c>
      <c r="I100" s="45">
        <v>4.0558730866706852E-3</v>
      </c>
      <c r="J100" s="45">
        <v>2.3286894661996686E-2</v>
      </c>
      <c r="K100" s="46">
        <v>5.1645477906777891E-3</v>
      </c>
      <c r="M100" s="18" t="str">
        <f t="shared" si="5"/>
        <v>SCOTT</v>
      </c>
      <c r="N100" s="17" t="b">
        <f t="shared" si="6"/>
        <v>0</v>
      </c>
      <c r="U100" s="18" t="str">
        <f t="shared" si="7"/>
        <v>SCOTT</v>
      </c>
      <c r="V100" s="18">
        <f t="shared" si="8"/>
        <v>4.0558730866706852E-3</v>
      </c>
      <c r="W100" s="18">
        <f t="shared" si="9"/>
        <v>1.1086747040071039E-3</v>
      </c>
    </row>
    <row r="101" spans="1:23" x14ac:dyDescent="0.25">
      <c r="A101" s="12" t="s">
        <v>71</v>
      </c>
      <c r="B101" s="44">
        <v>7.1533627894406603E-3</v>
      </c>
      <c r="C101" s="45">
        <v>1.2190008139180235E-2</v>
      </c>
      <c r="D101" s="45">
        <v>1.1865356234526057E-2</v>
      </c>
      <c r="E101" s="45">
        <v>1.2507511029349192E-2</v>
      </c>
      <c r="F101" s="45">
        <v>1.8998756631385082E-2</v>
      </c>
      <c r="G101" s="45">
        <v>1.8422149776399527E-2</v>
      </c>
      <c r="H101" s="45">
        <v>3.0208566797452416E-2</v>
      </c>
      <c r="I101" s="45">
        <v>3.4156225203507955E-3</v>
      </c>
      <c r="J101" s="45">
        <v>2.3055863955042371E-2</v>
      </c>
      <c r="K101" s="46">
        <v>5.2820155855926934E-3</v>
      </c>
      <c r="M101" s="18" t="str">
        <f t="shared" si="5"/>
        <v>SCOTT</v>
      </c>
      <c r="N101" s="17" t="b">
        <f t="shared" si="6"/>
        <v>0</v>
      </c>
      <c r="U101" s="18" t="str">
        <f t="shared" si="7"/>
        <v>SCOTT</v>
      </c>
      <c r="V101" s="18">
        <f t="shared" si="8"/>
        <v>3.4156225203507955E-3</v>
      </c>
      <c r="W101" s="18">
        <f t="shared" si="9"/>
        <v>1.8663930652418979E-3</v>
      </c>
    </row>
    <row r="102" spans="1:23" x14ac:dyDescent="0.25">
      <c r="A102" s="12" t="s">
        <v>71</v>
      </c>
      <c r="B102" s="44">
        <v>8.2847734640786562E-3</v>
      </c>
      <c r="C102" s="45">
        <v>1.2051451991211035E-2</v>
      </c>
      <c r="D102" s="45">
        <v>9.7637417144908652E-3</v>
      </c>
      <c r="E102" s="45">
        <v>1.0634033063825463E-2</v>
      </c>
      <c r="F102" s="45">
        <v>1.9317466287764897E-2</v>
      </c>
      <c r="G102" s="45">
        <v>2.0118139213575061E-2</v>
      </c>
      <c r="H102" s="45">
        <v>3.6123265034339477E-2</v>
      </c>
      <c r="I102" s="45">
        <v>3.5971201019239663E-3</v>
      </c>
      <c r="J102" s="45">
        <v>2.6338614253215414E-2</v>
      </c>
      <c r="K102" s="46">
        <v>2.9737512889764384E-3</v>
      </c>
      <c r="M102" s="18" t="str">
        <f t="shared" si="5"/>
        <v>ANTONIA</v>
      </c>
      <c r="N102" s="17" t="b">
        <f t="shared" si="6"/>
        <v>1</v>
      </c>
      <c r="U102" s="18" t="str">
        <f t="shared" si="7"/>
        <v>ANTONIA</v>
      </c>
      <c r="V102" s="18">
        <f t="shared" si="8"/>
        <v>2.9737512889764384E-3</v>
      </c>
      <c r="W102" s="18">
        <f t="shared" si="9"/>
        <v>6.2336881294752788E-4</v>
      </c>
    </row>
    <row r="103" spans="1:23" x14ac:dyDescent="0.25">
      <c r="A103" s="12" t="s">
        <v>71</v>
      </c>
      <c r="B103" s="44">
        <v>5.4969352179582466E-3</v>
      </c>
      <c r="C103" s="45">
        <v>6.8982668370796314E-3</v>
      </c>
      <c r="D103" s="45">
        <v>1.1445921937581587E-2</v>
      </c>
      <c r="E103" s="45">
        <v>1.2550585263395414E-2</v>
      </c>
      <c r="F103" s="45">
        <v>1.6909687885828056E-2</v>
      </c>
      <c r="G103" s="45">
        <v>2.4215380898316374E-2</v>
      </c>
      <c r="H103" s="45">
        <v>2.1765205913442151E-2</v>
      </c>
      <c r="I103" s="45">
        <v>4.2280821958543295E-3</v>
      </c>
      <c r="J103" s="45">
        <v>1.4856473081606723E-2</v>
      </c>
      <c r="K103" s="46">
        <v>5.956937956384474E-3</v>
      </c>
      <c r="M103" s="18" t="str">
        <f t="shared" si="5"/>
        <v>SCOTT</v>
      </c>
      <c r="N103" s="17" t="b">
        <f t="shared" si="6"/>
        <v>0</v>
      </c>
      <c r="U103" s="18" t="str">
        <f t="shared" si="7"/>
        <v>SCOTT</v>
      </c>
      <c r="V103" s="18">
        <f t="shared" si="8"/>
        <v>4.2280821958543295E-3</v>
      </c>
      <c r="W103" s="18">
        <f t="shared" si="9"/>
        <v>1.2688530221039171E-3</v>
      </c>
    </row>
    <row r="104" spans="1:23" ht="15.75" thickBot="1" x14ac:dyDescent="0.3">
      <c r="A104" s="12" t="s">
        <v>71</v>
      </c>
      <c r="B104" s="44">
        <v>5.9218836360661088E-3</v>
      </c>
      <c r="C104" s="45">
        <v>6.583006676622382E-3</v>
      </c>
      <c r="D104" s="45">
        <v>1.1378478092487184E-2</v>
      </c>
      <c r="E104" s="45">
        <v>1.2909419311298751E-2</v>
      </c>
      <c r="F104" s="45">
        <v>1.7938619385145623E-2</v>
      </c>
      <c r="G104" s="45">
        <v>2.6154622847921374E-2</v>
      </c>
      <c r="H104" s="45">
        <v>2.5566302461879822E-2</v>
      </c>
      <c r="I104" s="45">
        <v>5.0998849276937307E-3</v>
      </c>
      <c r="J104" s="45">
        <v>1.7981029728354577E-2</v>
      </c>
      <c r="K104" s="46">
        <v>6.2126528041436951E-3</v>
      </c>
      <c r="M104" s="18" t="str">
        <f t="shared" si="5"/>
        <v>SCOTT</v>
      </c>
      <c r="N104" s="17" t="b">
        <f t="shared" si="6"/>
        <v>0</v>
      </c>
      <c r="U104" s="18" t="str">
        <f t="shared" si="7"/>
        <v>SCOTT</v>
      </c>
      <c r="V104" s="18">
        <f t="shared" si="8"/>
        <v>5.0998849276937307E-3</v>
      </c>
      <c r="W104" s="18">
        <f t="shared" si="9"/>
        <v>8.2199870837237812E-4</v>
      </c>
    </row>
    <row r="105" spans="1:23" ht="15.75" thickBot="1" x14ac:dyDescent="0.3">
      <c r="A105" s="13" t="s">
        <v>71</v>
      </c>
      <c r="B105" s="47">
        <v>6.5500294073581045E-3</v>
      </c>
      <c r="C105" s="48">
        <v>9.4650796364294382E-3</v>
      </c>
      <c r="D105" s="48">
        <v>1.0911279714028603E-2</v>
      </c>
      <c r="E105" s="48">
        <v>1.3474173692775253E-2</v>
      </c>
      <c r="F105" s="48">
        <v>1.9055035482796478E-2</v>
      </c>
      <c r="G105" s="48">
        <v>2.3537555089787464E-2</v>
      </c>
      <c r="H105" s="48">
        <v>2.8575510418086265E-2</v>
      </c>
      <c r="I105" s="48">
        <v>5.6373238833874063E-3</v>
      </c>
      <c r="J105" s="48">
        <v>2.1784723433851495E-2</v>
      </c>
      <c r="K105" s="49">
        <v>5.362428380414605E-3</v>
      </c>
      <c r="M105" s="19" t="str">
        <f t="shared" si="5"/>
        <v>ANTONIA</v>
      </c>
      <c r="N105" s="21" t="b">
        <f t="shared" si="6"/>
        <v>1</v>
      </c>
      <c r="O105" s="30">
        <f>COUNTIF($N96:$N105,TRUE)/(10 - COUNTIF($N96:$N105,"#N/A"))</f>
        <v>0.2</v>
      </c>
      <c r="U105" s="19" t="str">
        <f t="shared" si="7"/>
        <v>ANTONIA</v>
      </c>
      <c r="V105" s="19">
        <f t="shared" si="8"/>
        <v>5.362428380414605E-3</v>
      </c>
      <c r="W105" s="19">
        <f t="shared" si="9"/>
        <v>2.7489550297280126E-4</v>
      </c>
    </row>
  </sheetData>
  <mergeCells count="2">
    <mergeCell ref="B4:K4"/>
    <mergeCell ref="R17:S17"/>
  </mergeCells>
  <conditionalFormatting sqref="B6:K6">
    <cfRule type="top10" dxfId="3623" priority="902" bottom="1" rank="1"/>
    <cfRule type="top10" dxfId="3622" priority="903" bottom="1" rank="2"/>
    <cfRule type="top10" dxfId="3621" priority="904" bottom="1" rank="3"/>
    <cfRule type="top10" dxfId="3620" priority="905" bottom="1" rank="4"/>
  </conditionalFormatting>
  <conditionalFormatting sqref="M6 A6">
    <cfRule type="duplicateValues" dxfId="3619" priority="901"/>
  </conditionalFormatting>
  <conditionalFormatting sqref="N6">
    <cfRule type="duplicateValues" dxfId="3618" priority="900"/>
  </conditionalFormatting>
  <conditionalFormatting sqref="B7:K7">
    <cfRule type="top10" dxfId="3617" priority="896" bottom="1" rank="1"/>
    <cfRule type="top10" dxfId="3616" priority="897" bottom="1" rank="2"/>
    <cfRule type="top10" dxfId="3615" priority="898" bottom="1" rank="3"/>
    <cfRule type="top10" dxfId="3614" priority="899" bottom="1" rank="4"/>
  </conditionalFormatting>
  <conditionalFormatting sqref="M7 A7">
    <cfRule type="duplicateValues" dxfId="3613" priority="895"/>
  </conditionalFormatting>
  <conditionalFormatting sqref="B8:K8">
    <cfRule type="top10" dxfId="3612" priority="891" bottom="1" rank="1"/>
    <cfRule type="top10" dxfId="3611" priority="892" bottom="1" rank="2"/>
    <cfRule type="top10" dxfId="3610" priority="893" bottom="1" rank="3"/>
    <cfRule type="top10" dxfId="3609" priority="894" bottom="1" rank="4"/>
  </conditionalFormatting>
  <conditionalFormatting sqref="M8 A8">
    <cfRule type="duplicateValues" dxfId="3608" priority="890"/>
  </conditionalFormatting>
  <conditionalFormatting sqref="B9:K9">
    <cfRule type="top10" dxfId="3607" priority="886" bottom="1" rank="1"/>
    <cfRule type="top10" dxfId="3606" priority="887" bottom="1" rank="2"/>
    <cfRule type="top10" dxfId="3605" priority="888" bottom="1" rank="3"/>
    <cfRule type="top10" dxfId="3604" priority="889" bottom="1" rank="4"/>
  </conditionalFormatting>
  <conditionalFormatting sqref="M9 A9">
    <cfRule type="duplicateValues" dxfId="3603" priority="885"/>
  </conditionalFormatting>
  <conditionalFormatting sqref="B10:K10">
    <cfRule type="top10" dxfId="3602" priority="881" bottom="1" rank="1"/>
    <cfRule type="top10" dxfId="3601" priority="882" bottom="1" rank="2"/>
    <cfRule type="top10" dxfId="3600" priority="883" bottom="1" rank="3"/>
    <cfRule type="top10" dxfId="3599" priority="884" bottom="1" rank="4"/>
  </conditionalFormatting>
  <conditionalFormatting sqref="M10 A10">
    <cfRule type="duplicateValues" dxfId="3598" priority="880"/>
  </conditionalFormatting>
  <conditionalFormatting sqref="B11:K11">
    <cfRule type="top10" dxfId="3597" priority="876" bottom="1" rank="1"/>
    <cfRule type="top10" dxfId="3596" priority="877" bottom="1" rank="2"/>
    <cfRule type="top10" dxfId="3595" priority="878" bottom="1" rank="3"/>
    <cfRule type="top10" dxfId="3594" priority="879" bottom="1" rank="4"/>
  </conditionalFormatting>
  <conditionalFormatting sqref="M11 A11">
    <cfRule type="duplicateValues" dxfId="3593" priority="875"/>
  </conditionalFormatting>
  <conditionalFormatting sqref="B12:K12">
    <cfRule type="top10" dxfId="3592" priority="871" bottom="1" rank="1"/>
    <cfRule type="top10" dxfId="3591" priority="872" bottom="1" rank="2"/>
    <cfRule type="top10" dxfId="3590" priority="873" bottom="1" rank="3"/>
    <cfRule type="top10" dxfId="3589" priority="874" bottom="1" rank="4"/>
  </conditionalFormatting>
  <conditionalFormatting sqref="M12 A12">
    <cfRule type="duplicateValues" dxfId="3588" priority="870"/>
  </conditionalFormatting>
  <conditionalFormatting sqref="B13:K13">
    <cfRule type="top10" dxfId="3587" priority="866" bottom="1" rank="1"/>
    <cfRule type="top10" dxfId="3586" priority="867" bottom="1" rank="2"/>
    <cfRule type="top10" dxfId="3585" priority="868" bottom="1" rank="3"/>
    <cfRule type="top10" dxfId="3584" priority="869" bottom="1" rank="4"/>
  </conditionalFormatting>
  <conditionalFormatting sqref="M13 A13">
    <cfRule type="duplicateValues" dxfId="3583" priority="865"/>
  </conditionalFormatting>
  <conditionalFormatting sqref="B14:K14">
    <cfRule type="top10" dxfId="3582" priority="861" bottom="1" rank="1"/>
    <cfRule type="top10" dxfId="3581" priority="862" bottom="1" rank="2"/>
    <cfRule type="top10" dxfId="3580" priority="863" bottom="1" rank="3"/>
    <cfRule type="top10" dxfId="3579" priority="864" bottom="1" rank="4"/>
  </conditionalFormatting>
  <conditionalFormatting sqref="M14 A14">
    <cfRule type="duplicateValues" dxfId="3578" priority="860"/>
  </conditionalFormatting>
  <conditionalFormatting sqref="B15:K15">
    <cfRule type="top10" dxfId="3577" priority="856" bottom="1" rank="1"/>
    <cfRule type="top10" dxfId="3576" priority="857" bottom="1" rank="2"/>
    <cfRule type="top10" dxfId="3575" priority="858" bottom="1" rank="3"/>
    <cfRule type="top10" dxfId="3574" priority="859" bottom="1" rank="4"/>
  </conditionalFormatting>
  <conditionalFormatting sqref="M15 A15">
    <cfRule type="duplicateValues" dxfId="3573" priority="855"/>
  </conditionalFormatting>
  <conditionalFormatting sqref="B16:K16">
    <cfRule type="top10" dxfId="3572" priority="851" bottom="1" rank="1"/>
    <cfRule type="top10" dxfId="3571" priority="852" bottom="1" rank="2"/>
    <cfRule type="top10" dxfId="3570" priority="853" bottom="1" rank="3"/>
    <cfRule type="top10" dxfId="3569" priority="854" bottom="1" rank="4"/>
  </conditionalFormatting>
  <conditionalFormatting sqref="M16 A16">
    <cfRule type="duplicateValues" dxfId="3568" priority="850"/>
  </conditionalFormatting>
  <conditionalFormatting sqref="B17:K17">
    <cfRule type="top10" dxfId="3567" priority="846" bottom="1" rank="1"/>
    <cfRule type="top10" dxfId="3566" priority="847" bottom="1" rank="2"/>
    <cfRule type="top10" dxfId="3565" priority="848" bottom="1" rank="3"/>
    <cfRule type="top10" dxfId="3564" priority="849" bottom="1" rank="4"/>
  </conditionalFormatting>
  <conditionalFormatting sqref="M17 A17">
    <cfRule type="duplicateValues" dxfId="3563" priority="845"/>
  </conditionalFormatting>
  <conditionalFormatting sqref="B18:K18">
    <cfRule type="top10" dxfId="3562" priority="841" bottom="1" rank="1"/>
    <cfRule type="top10" dxfId="3561" priority="842" bottom="1" rank="2"/>
    <cfRule type="top10" dxfId="3560" priority="843" bottom="1" rank="3"/>
    <cfRule type="top10" dxfId="3559" priority="844" bottom="1" rank="4"/>
  </conditionalFormatting>
  <conditionalFormatting sqref="M18 A18">
    <cfRule type="duplicateValues" dxfId="3558" priority="840"/>
  </conditionalFormatting>
  <conditionalFormatting sqref="B19:K19">
    <cfRule type="top10" dxfId="3557" priority="836" bottom="1" rank="1"/>
    <cfRule type="top10" dxfId="3556" priority="837" bottom="1" rank="2"/>
    <cfRule type="top10" dxfId="3555" priority="838" bottom="1" rank="3"/>
    <cfRule type="top10" dxfId="3554" priority="839" bottom="1" rank="4"/>
  </conditionalFormatting>
  <conditionalFormatting sqref="M19 A19">
    <cfRule type="duplicateValues" dxfId="3553" priority="835"/>
  </conditionalFormatting>
  <conditionalFormatting sqref="B20:K20">
    <cfRule type="top10" dxfId="3552" priority="831" bottom="1" rank="1"/>
    <cfRule type="top10" dxfId="3551" priority="832" bottom="1" rank="2"/>
    <cfRule type="top10" dxfId="3550" priority="833" bottom="1" rank="3"/>
    <cfRule type="top10" dxfId="3549" priority="834" bottom="1" rank="4"/>
  </conditionalFormatting>
  <conditionalFormatting sqref="M20 A20">
    <cfRule type="duplicateValues" dxfId="3548" priority="830"/>
  </conditionalFormatting>
  <conditionalFormatting sqref="B21:K21">
    <cfRule type="top10" dxfId="3547" priority="826" bottom="1" rank="1"/>
    <cfRule type="top10" dxfId="3546" priority="827" bottom="1" rank="2"/>
    <cfRule type="top10" dxfId="3545" priority="828" bottom="1" rank="3"/>
    <cfRule type="top10" dxfId="3544" priority="829" bottom="1" rank="4"/>
  </conditionalFormatting>
  <conditionalFormatting sqref="M21 A21">
    <cfRule type="duplicateValues" dxfId="3543" priority="825"/>
  </conditionalFormatting>
  <conditionalFormatting sqref="B22:K22">
    <cfRule type="top10" dxfId="3542" priority="821" bottom="1" rank="1"/>
    <cfRule type="top10" dxfId="3541" priority="822" bottom="1" rank="2"/>
    <cfRule type="top10" dxfId="3540" priority="823" bottom="1" rank="3"/>
    <cfRule type="top10" dxfId="3539" priority="824" bottom="1" rank="4"/>
  </conditionalFormatting>
  <conditionalFormatting sqref="M22 A22">
    <cfRule type="duplicateValues" dxfId="3538" priority="820"/>
  </conditionalFormatting>
  <conditionalFormatting sqref="B23:K23">
    <cfRule type="top10" dxfId="3537" priority="816" bottom="1" rank="1"/>
    <cfRule type="top10" dxfId="3536" priority="817" bottom="1" rank="2"/>
    <cfRule type="top10" dxfId="3535" priority="818" bottom="1" rank="3"/>
    <cfRule type="top10" dxfId="3534" priority="819" bottom="1" rank="4"/>
  </conditionalFormatting>
  <conditionalFormatting sqref="M23 A23">
    <cfRule type="duplicateValues" dxfId="3533" priority="815"/>
  </conditionalFormatting>
  <conditionalFormatting sqref="B24:K24">
    <cfRule type="top10" dxfId="3532" priority="811" bottom="1" rank="1"/>
    <cfRule type="top10" dxfId="3531" priority="812" bottom="1" rank="2"/>
    <cfRule type="top10" dxfId="3530" priority="813" bottom="1" rank="3"/>
    <cfRule type="top10" dxfId="3529" priority="814" bottom="1" rank="4"/>
  </conditionalFormatting>
  <conditionalFormatting sqref="M24 A24">
    <cfRule type="duplicateValues" dxfId="3528" priority="810"/>
  </conditionalFormatting>
  <conditionalFormatting sqref="B25:K25">
    <cfRule type="top10" dxfId="3527" priority="806" bottom="1" rank="1"/>
    <cfRule type="top10" dxfId="3526" priority="807" bottom="1" rank="2"/>
    <cfRule type="top10" dxfId="3525" priority="808" bottom="1" rank="3"/>
    <cfRule type="top10" dxfId="3524" priority="809" bottom="1" rank="4"/>
  </conditionalFormatting>
  <conditionalFormatting sqref="M25 A25">
    <cfRule type="duplicateValues" dxfId="3523" priority="805"/>
  </conditionalFormatting>
  <conditionalFormatting sqref="B26:K26">
    <cfRule type="top10" dxfId="3522" priority="801" bottom="1" rank="1"/>
    <cfRule type="top10" dxfId="3521" priority="802" bottom="1" rank="2"/>
    <cfRule type="top10" dxfId="3520" priority="803" bottom="1" rank="3"/>
    <cfRule type="top10" dxfId="3519" priority="804" bottom="1" rank="4"/>
  </conditionalFormatting>
  <conditionalFormatting sqref="M26 A26">
    <cfRule type="duplicateValues" dxfId="3518" priority="800"/>
  </conditionalFormatting>
  <conditionalFormatting sqref="B27:K27">
    <cfRule type="top10" dxfId="3517" priority="796" bottom="1" rank="1"/>
    <cfRule type="top10" dxfId="3516" priority="797" bottom="1" rank="2"/>
    <cfRule type="top10" dxfId="3515" priority="798" bottom="1" rank="3"/>
    <cfRule type="top10" dxfId="3514" priority="799" bottom="1" rank="4"/>
  </conditionalFormatting>
  <conditionalFormatting sqref="M27 A27">
    <cfRule type="duplicateValues" dxfId="3513" priority="795"/>
  </conditionalFormatting>
  <conditionalFormatting sqref="B28:K28">
    <cfRule type="top10" dxfId="3512" priority="791" bottom="1" rank="1"/>
    <cfRule type="top10" dxfId="3511" priority="792" bottom="1" rank="2"/>
    <cfRule type="top10" dxfId="3510" priority="793" bottom="1" rank="3"/>
    <cfRule type="top10" dxfId="3509" priority="794" bottom="1" rank="4"/>
  </conditionalFormatting>
  <conditionalFormatting sqref="M28 A28">
    <cfRule type="duplicateValues" dxfId="3508" priority="790"/>
  </conditionalFormatting>
  <conditionalFormatting sqref="B29:K29">
    <cfRule type="top10" dxfId="3507" priority="786" bottom="1" rank="1"/>
    <cfRule type="top10" dxfId="3506" priority="787" bottom="1" rank="2"/>
    <cfRule type="top10" dxfId="3505" priority="788" bottom="1" rank="3"/>
    <cfRule type="top10" dxfId="3504" priority="789" bottom="1" rank="4"/>
  </conditionalFormatting>
  <conditionalFormatting sqref="M29 A29">
    <cfRule type="duplicateValues" dxfId="3503" priority="785"/>
  </conditionalFormatting>
  <conditionalFormatting sqref="B30:K30">
    <cfRule type="top10" dxfId="3502" priority="781" bottom="1" rank="1"/>
    <cfRule type="top10" dxfId="3501" priority="782" bottom="1" rank="2"/>
    <cfRule type="top10" dxfId="3500" priority="783" bottom="1" rank="3"/>
    <cfRule type="top10" dxfId="3499" priority="784" bottom="1" rank="4"/>
  </conditionalFormatting>
  <conditionalFormatting sqref="M30 A30">
    <cfRule type="duplicateValues" dxfId="3498" priority="780"/>
  </conditionalFormatting>
  <conditionalFormatting sqref="B31:K31">
    <cfRule type="top10" dxfId="3497" priority="776" bottom="1" rank="1"/>
    <cfRule type="top10" dxfId="3496" priority="777" bottom="1" rank="2"/>
    <cfRule type="top10" dxfId="3495" priority="778" bottom="1" rank="3"/>
    <cfRule type="top10" dxfId="3494" priority="779" bottom="1" rank="4"/>
  </conditionalFormatting>
  <conditionalFormatting sqref="M31 A31">
    <cfRule type="duplicateValues" dxfId="3493" priority="775"/>
  </conditionalFormatting>
  <conditionalFormatting sqref="B32:K32">
    <cfRule type="top10" dxfId="3492" priority="771" bottom="1" rank="1"/>
    <cfRule type="top10" dxfId="3491" priority="772" bottom="1" rank="2"/>
    <cfRule type="top10" dxfId="3490" priority="773" bottom="1" rank="3"/>
    <cfRule type="top10" dxfId="3489" priority="774" bottom="1" rank="4"/>
  </conditionalFormatting>
  <conditionalFormatting sqref="M32 A32">
    <cfRule type="duplicateValues" dxfId="3488" priority="770"/>
  </conditionalFormatting>
  <conditionalFormatting sqref="B33:K33">
    <cfRule type="top10" dxfId="3487" priority="766" bottom="1" rank="1"/>
    <cfRule type="top10" dxfId="3486" priority="767" bottom="1" rank="2"/>
    <cfRule type="top10" dxfId="3485" priority="768" bottom="1" rank="3"/>
    <cfRule type="top10" dxfId="3484" priority="769" bottom="1" rank="4"/>
  </conditionalFormatting>
  <conditionalFormatting sqref="M33 A33">
    <cfRule type="duplicateValues" dxfId="3483" priority="765"/>
  </conditionalFormatting>
  <conditionalFormatting sqref="B34:K34">
    <cfRule type="top10" dxfId="3482" priority="761" bottom="1" rank="1"/>
    <cfRule type="top10" dxfId="3481" priority="762" bottom="1" rank="2"/>
    <cfRule type="top10" dxfId="3480" priority="763" bottom="1" rank="3"/>
    <cfRule type="top10" dxfId="3479" priority="764" bottom="1" rank="4"/>
  </conditionalFormatting>
  <conditionalFormatting sqref="M34 A34">
    <cfRule type="duplicateValues" dxfId="3478" priority="760"/>
  </conditionalFormatting>
  <conditionalFormatting sqref="B35:K35">
    <cfRule type="top10" dxfId="3477" priority="756" bottom="1" rank="1"/>
    <cfRule type="top10" dxfId="3476" priority="757" bottom="1" rank="2"/>
    <cfRule type="top10" dxfId="3475" priority="758" bottom="1" rank="3"/>
    <cfRule type="top10" dxfId="3474" priority="759" bottom="1" rank="4"/>
  </conditionalFormatting>
  <conditionalFormatting sqref="M35 A35">
    <cfRule type="duplicateValues" dxfId="3473" priority="755"/>
  </conditionalFormatting>
  <conditionalFormatting sqref="B36:K36">
    <cfRule type="top10" dxfId="3472" priority="751" bottom="1" rank="1"/>
    <cfRule type="top10" dxfId="3471" priority="752" bottom="1" rank="2"/>
    <cfRule type="top10" dxfId="3470" priority="753" bottom="1" rank="3"/>
    <cfRule type="top10" dxfId="3469" priority="754" bottom="1" rank="4"/>
  </conditionalFormatting>
  <conditionalFormatting sqref="M36 A36">
    <cfRule type="duplicateValues" dxfId="3468" priority="750"/>
  </conditionalFormatting>
  <conditionalFormatting sqref="B37:K37">
    <cfRule type="top10" dxfId="3467" priority="746" bottom="1" rank="1"/>
    <cfRule type="top10" dxfId="3466" priority="747" bottom="1" rank="2"/>
    <cfRule type="top10" dxfId="3465" priority="748" bottom="1" rank="3"/>
    <cfRule type="top10" dxfId="3464" priority="749" bottom="1" rank="4"/>
  </conditionalFormatting>
  <conditionalFormatting sqref="M37 A37">
    <cfRule type="duplicateValues" dxfId="3463" priority="745"/>
  </conditionalFormatting>
  <conditionalFormatting sqref="B38:K38">
    <cfRule type="top10" dxfId="3462" priority="741" bottom="1" rank="1"/>
    <cfRule type="top10" dxfId="3461" priority="742" bottom="1" rank="2"/>
    <cfRule type="top10" dxfId="3460" priority="743" bottom="1" rank="3"/>
    <cfRule type="top10" dxfId="3459" priority="744" bottom="1" rank="4"/>
  </conditionalFormatting>
  <conditionalFormatting sqref="M38 A38">
    <cfRule type="duplicateValues" dxfId="3458" priority="740"/>
  </conditionalFormatting>
  <conditionalFormatting sqref="B39:K39">
    <cfRule type="top10" dxfId="3457" priority="736" bottom="1" rank="1"/>
    <cfRule type="top10" dxfId="3456" priority="737" bottom="1" rank="2"/>
    <cfRule type="top10" dxfId="3455" priority="738" bottom="1" rank="3"/>
    <cfRule type="top10" dxfId="3454" priority="739" bottom="1" rank="4"/>
  </conditionalFormatting>
  <conditionalFormatting sqref="M39 A39">
    <cfRule type="duplicateValues" dxfId="3453" priority="735"/>
  </conditionalFormatting>
  <conditionalFormatting sqref="B40:K40">
    <cfRule type="top10" dxfId="3452" priority="731" bottom="1" rank="1"/>
    <cfRule type="top10" dxfId="3451" priority="732" bottom="1" rank="2"/>
    <cfRule type="top10" dxfId="3450" priority="733" bottom="1" rank="3"/>
    <cfRule type="top10" dxfId="3449" priority="734" bottom="1" rank="4"/>
  </conditionalFormatting>
  <conditionalFormatting sqref="M40 A40">
    <cfRule type="duplicateValues" dxfId="3448" priority="730"/>
  </conditionalFormatting>
  <conditionalFormatting sqref="B41:K41">
    <cfRule type="top10" dxfId="3447" priority="726" bottom="1" rank="1"/>
    <cfRule type="top10" dxfId="3446" priority="727" bottom="1" rank="2"/>
    <cfRule type="top10" dxfId="3445" priority="728" bottom="1" rank="3"/>
    <cfRule type="top10" dxfId="3444" priority="729" bottom="1" rank="4"/>
  </conditionalFormatting>
  <conditionalFormatting sqref="M41 A41">
    <cfRule type="duplicateValues" dxfId="3443" priority="725"/>
  </conditionalFormatting>
  <conditionalFormatting sqref="B42:K42">
    <cfRule type="top10" dxfId="3442" priority="721" bottom="1" rank="1"/>
    <cfRule type="top10" dxfId="3441" priority="722" bottom="1" rank="2"/>
    <cfRule type="top10" dxfId="3440" priority="723" bottom="1" rank="3"/>
    <cfRule type="top10" dxfId="3439" priority="724" bottom="1" rank="4"/>
  </conditionalFormatting>
  <conditionalFormatting sqref="M42 A42">
    <cfRule type="duplicateValues" dxfId="3438" priority="720"/>
  </conditionalFormatting>
  <conditionalFormatting sqref="B43:K43">
    <cfRule type="top10" dxfId="3437" priority="716" bottom="1" rank="1"/>
    <cfRule type="top10" dxfId="3436" priority="717" bottom="1" rank="2"/>
    <cfRule type="top10" dxfId="3435" priority="718" bottom="1" rank="3"/>
    <cfRule type="top10" dxfId="3434" priority="719" bottom="1" rank="4"/>
  </conditionalFormatting>
  <conditionalFormatting sqref="M43 A43">
    <cfRule type="duplicateValues" dxfId="3433" priority="715"/>
  </conditionalFormatting>
  <conditionalFormatting sqref="B44:K44">
    <cfRule type="top10" dxfId="3432" priority="711" bottom="1" rank="1"/>
    <cfRule type="top10" dxfId="3431" priority="712" bottom="1" rank="2"/>
    <cfRule type="top10" dxfId="3430" priority="713" bottom="1" rank="3"/>
    <cfRule type="top10" dxfId="3429" priority="714" bottom="1" rank="4"/>
  </conditionalFormatting>
  <conditionalFormatting sqref="M44 A44">
    <cfRule type="duplicateValues" dxfId="3428" priority="710"/>
  </conditionalFormatting>
  <conditionalFormatting sqref="B45:K45">
    <cfRule type="top10" dxfId="3427" priority="706" bottom="1" rank="1"/>
    <cfRule type="top10" dxfId="3426" priority="707" bottom="1" rank="2"/>
    <cfRule type="top10" dxfId="3425" priority="708" bottom="1" rank="3"/>
    <cfRule type="top10" dxfId="3424" priority="709" bottom="1" rank="4"/>
  </conditionalFormatting>
  <conditionalFormatting sqref="M45 A45">
    <cfRule type="duplicateValues" dxfId="3423" priority="705"/>
  </conditionalFormatting>
  <conditionalFormatting sqref="B46:K46">
    <cfRule type="top10" dxfId="3422" priority="701" bottom="1" rank="1"/>
    <cfRule type="top10" dxfId="3421" priority="702" bottom="1" rank="2"/>
    <cfRule type="top10" dxfId="3420" priority="703" bottom="1" rank="3"/>
    <cfRule type="top10" dxfId="3419" priority="704" bottom="1" rank="4"/>
  </conditionalFormatting>
  <conditionalFormatting sqref="M46 A46">
    <cfRule type="duplicateValues" dxfId="3418" priority="700"/>
  </conditionalFormatting>
  <conditionalFormatting sqref="B47:K47">
    <cfRule type="top10" dxfId="3417" priority="696" bottom="1" rank="1"/>
    <cfRule type="top10" dxfId="3416" priority="697" bottom="1" rank="2"/>
    <cfRule type="top10" dxfId="3415" priority="698" bottom="1" rank="3"/>
    <cfRule type="top10" dxfId="3414" priority="699" bottom="1" rank="4"/>
  </conditionalFormatting>
  <conditionalFormatting sqref="M47 A47">
    <cfRule type="duplicateValues" dxfId="3413" priority="695"/>
  </conditionalFormatting>
  <conditionalFormatting sqref="B48:K48">
    <cfRule type="top10" dxfId="3412" priority="691" bottom="1" rank="1"/>
    <cfRule type="top10" dxfId="3411" priority="692" bottom="1" rank="2"/>
    <cfRule type="top10" dxfId="3410" priority="693" bottom="1" rank="3"/>
    <cfRule type="top10" dxfId="3409" priority="694" bottom="1" rank="4"/>
  </conditionalFormatting>
  <conditionalFormatting sqref="M48 A48">
    <cfRule type="duplicateValues" dxfId="3408" priority="690"/>
  </conditionalFormatting>
  <conditionalFormatting sqref="B49:K49">
    <cfRule type="top10" dxfId="3407" priority="686" bottom="1" rank="1"/>
    <cfRule type="top10" dxfId="3406" priority="687" bottom="1" rank="2"/>
    <cfRule type="top10" dxfId="3405" priority="688" bottom="1" rank="3"/>
    <cfRule type="top10" dxfId="3404" priority="689" bottom="1" rank="4"/>
  </conditionalFormatting>
  <conditionalFormatting sqref="M49 A49">
    <cfRule type="duplicateValues" dxfId="3403" priority="685"/>
  </conditionalFormatting>
  <conditionalFormatting sqref="B50:K50">
    <cfRule type="top10" dxfId="3402" priority="681" bottom="1" rank="1"/>
    <cfRule type="top10" dxfId="3401" priority="682" bottom="1" rank="2"/>
    <cfRule type="top10" dxfId="3400" priority="683" bottom="1" rank="3"/>
    <cfRule type="top10" dxfId="3399" priority="684" bottom="1" rank="4"/>
  </conditionalFormatting>
  <conditionalFormatting sqref="M50 A50">
    <cfRule type="duplicateValues" dxfId="3398" priority="680"/>
  </conditionalFormatting>
  <conditionalFormatting sqref="B51:K51">
    <cfRule type="top10" dxfId="3397" priority="676" bottom="1" rank="1"/>
    <cfRule type="top10" dxfId="3396" priority="677" bottom="1" rank="2"/>
    <cfRule type="top10" dxfId="3395" priority="678" bottom="1" rank="3"/>
    <cfRule type="top10" dxfId="3394" priority="679" bottom="1" rank="4"/>
  </conditionalFormatting>
  <conditionalFormatting sqref="M51 A51">
    <cfRule type="duplicateValues" dxfId="3393" priority="675"/>
  </conditionalFormatting>
  <conditionalFormatting sqref="B52:K52">
    <cfRule type="top10" dxfId="3392" priority="671" bottom="1" rank="1"/>
    <cfRule type="top10" dxfId="3391" priority="672" bottom="1" rank="2"/>
    <cfRule type="top10" dxfId="3390" priority="673" bottom="1" rank="3"/>
    <cfRule type="top10" dxfId="3389" priority="674" bottom="1" rank="4"/>
  </conditionalFormatting>
  <conditionalFormatting sqref="M52 A52">
    <cfRule type="duplicateValues" dxfId="3388" priority="670"/>
  </conditionalFormatting>
  <conditionalFormatting sqref="B53:K53">
    <cfRule type="top10" dxfId="3387" priority="666" bottom="1" rank="1"/>
    <cfRule type="top10" dxfId="3386" priority="667" bottom="1" rank="2"/>
    <cfRule type="top10" dxfId="3385" priority="668" bottom="1" rank="3"/>
    <cfRule type="top10" dxfId="3384" priority="669" bottom="1" rank="4"/>
  </conditionalFormatting>
  <conditionalFormatting sqref="M53 A53">
    <cfRule type="duplicateValues" dxfId="3383" priority="665"/>
  </conditionalFormatting>
  <conditionalFormatting sqref="B54:K54">
    <cfRule type="top10" dxfId="3382" priority="661" bottom="1" rank="1"/>
    <cfRule type="top10" dxfId="3381" priority="662" bottom="1" rank="2"/>
    <cfRule type="top10" dxfId="3380" priority="663" bottom="1" rank="3"/>
    <cfRule type="top10" dxfId="3379" priority="664" bottom="1" rank="4"/>
  </conditionalFormatting>
  <conditionalFormatting sqref="M54 A54">
    <cfRule type="duplicateValues" dxfId="3378" priority="660"/>
  </conditionalFormatting>
  <conditionalFormatting sqref="B55:K55">
    <cfRule type="top10" dxfId="3377" priority="656" bottom="1" rank="1"/>
    <cfRule type="top10" dxfId="3376" priority="657" bottom="1" rank="2"/>
    <cfRule type="top10" dxfId="3375" priority="658" bottom="1" rank="3"/>
    <cfRule type="top10" dxfId="3374" priority="659" bottom="1" rank="4"/>
  </conditionalFormatting>
  <conditionalFormatting sqref="M55 A55">
    <cfRule type="duplicateValues" dxfId="3373" priority="655"/>
  </conditionalFormatting>
  <conditionalFormatting sqref="B56:K56">
    <cfRule type="top10" dxfId="3372" priority="651" bottom="1" rank="1"/>
    <cfRule type="top10" dxfId="3371" priority="652" bottom="1" rank="2"/>
    <cfRule type="top10" dxfId="3370" priority="653" bottom="1" rank="3"/>
    <cfRule type="top10" dxfId="3369" priority="654" bottom="1" rank="4"/>
  </conditionalFormatting>
  <conditionalFormatting sqref="M56 A56">
    <cfRule type="duplicateValues" dxfId="3368" priority="650"/>
  </conditionalFormatting>
  <conditionalFormatting sqref="B57:K57">
    <cfRule type="top10" dxfId="3367" priority="646" bottom="1" rank="1"/>
    <cfRule type="top10" dxfId="3366" priority="647" bottom="1" rank="2"/>
    <cfRule type="top10" dxfId="3365" priority="648" bottom="1" rank="3"/>
    <cfRule type="top10" dxfId="3364" priority="649" bottom="1" rank="4"/>
  </conditionalFormatting>
  <conditionalFormatting sqref="M57 A57">
    <cfRule type="duplicateValues" dxfId="3363" priority="645"/>
  </conditionalFormatting>
  <conditionalFormatting sqref="B58:K58">
    <cfRule type="top10" dxfId="3362" priority="641" bottom="1" rank="1"/>
    <cfRule type="top10" dxfId="3361" priority="642" bottom="1" rank="2"/>
    <cfRule type="top10" dxfId="3360" priority="643" bottom="1" rank="3"/>
    <cfRule type="top10" dxfId="3359" priority="644" bottom="1" rank="4"/>
  </conditionalFormatting>
  <conditionalFormatting sqref="M58 A58">
    <cfRule type="duplicateValues" dxfId="3358" priority="640"/>
  </conditionalFormatting>
  <conditionalFormatting sqref="B59:K59">
    <cfRule type="top10" dxfId="3357" priority="636" bottom="1" rank="1"/>
    <cfRule type="top10" dxfId="3356" priority="637" bottom="1" rank="2"/>
    <cfRule type="top10" dxfId="3355" priority="638" bottom="1" rank="3"/>
    <cfRule type="top10" dxfId="3354" priority="639" bottom="1" rank="4"/>
  </conditionalFormatting>
  <conditionalFormatting sqref="M59 A59">
    <cfRule type="duplicateValues" dxfId="3353" priority="635"/>
  </conditionalFormatting>
  <conditionalFormatting sqref="B60:K60">
    <cfRule type="top10" dxfId="3352" priority="631" bottom="1" rank="1"/>
    <cfRule type="top10" dxfId="3351" priority="632" bottom="1" rank="2"/>
    <cfRule type="top10" dxfId="3350" priority="633" bottom="1" rank="3"/>
    <cfRule type="top10" dxfId="3349" priority="634" bottom="1" rank="4"/>
  </conditionalFormatting>
  <conditionalFormatting sqref="M60 A60">
    <cfRule type="duplicateValues" dxfId="3348" priority="630"/>
  </conditionalFormatting>
  <conditionalFormatting sqref="B61:K61">
    <cfRule type="top10" dxfId="3347" priority="626" bottom="1" rank="1"/>
    <cfRule type="top10" dxfId="3346" priority="627" bottom="1" rank="2"/>
    <cfRule type="top10" dxfId="3345" priority="628" bottom="1" rank="3"/>
    <cfRule type="top10" dxfId="3344" priority="629" bottom="1" rank="4"/>
  </conditionalFormatting>
  <conditionalFormatting sqref="M61 A61">
    <cfRule type="duplicateValues" dxfId="3343" priority="625"/>
  </conditionalFormatting>
  <conditionalFormatting sqref="B62:K62">
    <cfRule type="top10" dxfId="3342" priority="621" bottom="1" rank="1"/>
    <cfRule type="top10" dxfId="3341" priority="622" bottom="1" rank="2"/>
    <cfRule type="top10" dxfId="3340" priority="623" bottom="1" rank="3"/>
    <cfRule type="top10" dxfId="3339" priority="624" bottom="1" rank="4"/>
  </conditionalFormatting>
  <conditionalFormatting sqref="M62 A62">
    <cfRule type="duplicateValues" dxfId="3338" priority="620"/>
  </conditionalFormatting>
  <conditionalFormatting sqref="B63:K63">
    <cfRule type="top10" dxfId="3337" priority="616" bottom="1" rank="1"/>
    <cfRule type="top10" dxfId="3336" priority="617" bottom="1" rank="2"/>
    <cfRule type="top10" dxfId="3335" priority="618" bottom="1" rank="3"/>
    <cfRule type="top10" dxfId="3334" priority="619" bottom="1" rank="4"/>
  </conditionalFormatting>
  <conditionalFormatting sqref="M63 A63">
    <cfRule type="duplicateValues" dxfId="3333" priority="615"/>
  </conditionalFormatting>
  <conditionalFormatting sqref="B64:K64">
    <cfRule type="top10" dxfId="3332" priority="611" bottom="1" rank="1"/>
    <cfRule type="top10" dxfId="3331" priority="612" bottom="1" rank="2"/>
    <cfRule type="top10" dxfId="3330" priority="613" bottom="1" rank="3"/>
    <cfRule type="top10" dxfId="3329" priority="614" bottom="1" rank="4"/>
  </conditionalFormatting>
  <conditionalFormatting sqref="M64 A64">
    <cfRule type="duplicateValues" dxfId="3328" priority="610"/>
  </conditionalFormatting>
  <conditionalFormatting sqref="B65:K65">
    <cfRule type="top10" dxfId="3327" priority="606" bottom="1" rank="1"/>
    <cfRule type="top10" dxfId="3326" priority="607" bottom="1" rank="2"/>
    <cfRule type="top10" dxfId="3325" priority="608" bottom="1" rank="3"/>
    <cfRule type="top10" dxfId="3324" priority="609" bottom="1" rank="4"/>
  </conditionalFormatting>
  <conditionalFormatting sqref="M65 A65">
    <cfRule type="duplicateValues" dxfId="3323" priority="605"/>
  </conditionalFormatting>
  <conditionalFormatting sqref="B66:K66">
    <cfRule type="top10" dxfId="3322" priority="601" bottom="1" rank="1"/>
    <cfRule type="top10" dxfId="3321" priority="602" bottom="1" rank="2"/>
    <cfRule type="top10" dxfId="3320" priority="603" bottom="1" rank="3"/>
    <cfRule type="top10" dxfId="3319" priority="604" bottom="1" rank="4"/>
  </conditionalFormatting>
  <conditionalFormatting sqref="M66 A66">
    <cfRule type="duplicateValues" dxfId="3318" priority="600"/>
  </conditionalFormatting>
  <conditionalFormatting sqref="B67:K67">
    <cfRule type="top10" dxfId="3317" priority="596" bottom="1" rank="1"/>
    <cfRule type="top10" dxfId="3316" priority="597" bottom="1" rank="2"/>
    <cfRule type="top10" dxfId="3315" priority="598" bottom="1" rank="3"/>
    <cfRule type="top10" dxfId="3314" priority="599" bottom="1" rank="4"/>
  </conditionalFormatting>
  <conditionalFormatting sqref="M67 A67">
    <cfRule type="duplicateValues" dxfId="3313" priority="595"/>
  </conditionalFormatting>
  <conditionalFormatting sqref="B68:K68">
    <cfRule type="top10" dxfId="3312" priority="591" bottom="1" rank="1"/>
    <cfRule type="top10" dxfId="3311" priority="592" bottom="1" rank="2"/>
    <cfRule type="top10" dxfId="3310" priority="593" bottom="1" rank="3"/>
    <cfRule type="top10" dxfId="3309" priority="594" bottom="1" rank="4"/>
  </conditionalFormatting>
  <conditionalFormatting sqref="M68 A68">
    <cfRule type="duplicateValues" dxfId="3308" priority="590"/>
  </conditionalFormatting>
  <conditionalFormatting sqref="B69:K69">
    <cfRule type="top10" dxfId="3307" priority="586" bottom="1" rank="1"/>
    <cfRule type="top10" dxfId="3306" priority="587" bottom="1" rank="2"/>
    <cfRule type="top10" dxfId="3305" priority="588" bottom="1" rank="3"/>
    <cfRule type="top10" dxfId="3304" priority="589" bottom="1" rank="4"/>
  </conditionalFormatting>
  <conditionalFormatting sqref="M69 A69">
    <cfRule type="duplicateValues" dxfId="3303" priority="585"/>
  </conditionalFormatting>
  <conditionalFormatting sqref="B70:K70">
    <cfRule type="top10" dxfId="3302" priority="581" bottom="1" rank="1"/>
    <cfRule type="top10" dxfId="3301" priority="582" bottom="1" rank="2"/>
    <cfRule type="top10" dxfId="3300" priority="583" bottom="1" rank="3"/>
    <cfRule type="top10" dxfId="3299" priority="584" bottom="1" rank="4"/>
  </conditionalFormatting>
  <conditionalFormatting sqref="M70 A70">
    <cfRule type="duplicateValues" dxfId="3298" priority="580"/>
  </conditionalFormatting>
  <conditionalFormatting sqref="B71:K71">
    <cfRule type="top10" dxfId="3297" priority="576" bottom="1" rank="1"/>
    <cfRule type="top10" dxfId="3296" priority="577" bottom="1" rank="2"/>
    <cfRule type="top10" dxfId="3295" priority="578" bottom="1" rank="3"/>
    <cfRule type="top10" dxfId="3294" priority="579" bottom="1" rank="4"/>
  </conditionalFormatting>
  <conditionalFormatting sqref="M71 A71">
    <cfRule type="duplicateValues" dxfId="3293" priority="575"/>
  </conditionalFormatting>
  <conditionalFormatting sqref="B72:K72">
    <cfRule type="top10" dxfId="3292" priority="571" bottom="1" rank="1"/>
    <cfRule type="top10" dxfId="3291" priority="572" bottom="1" rank="2"/>
    <cfRule type="top10" dxfId="3290" priority="573" bottom="1" rank="3"/>
    <cfRule type="top10" dxfId="3289" priority="574" bottom="1" rank="4"/>
  </conditionalFormatting>
  <conditionalFormatting sqref="M72 A72">
    <cfRule type="duplicateValues" dxfId="3288" priority="570"/>
  </conditionalFormatting>
  <conditionalFormatting sqref="B73:K73">
    <cfRule type="top10" dxfId="3287" priority="566" bottom="1" rank="1"/>
    <cfRule type="top10" dxfId="3286" priority="567" bottom="1" rank="2"/>
    <cfRule type="top10" dxfId="3285" priority="568" bottom="1" rank="3"/>
    <cfRule type="top10" dxfId="3284" priority="569" bottom="1" rank="4"/>
  </conditionalFormatting>
  <conditionalFormatting sqref="M73 A73">
    <cfRule type="duplicateValues" dxfId="3283" priority="565"/>
  </conditionalFormatting>
  <conditionalFormatting sqref="B74:K74">
    <cfRule type="top10" dxfId="3282" priority="561" bottom="1" rank="1"/>
    <cfRule type="top10" dxfId="3281" priority="562" bottom="1" rank="2"/>
    <cfRule type="top10" dxfId="3280" priority="563" bottom="1" rank="3"/>
    <cfRule type="top10" dxfId="3279" priority="564" bottom="1" rank="4"/>
  </conditionalFormatting>
  <conditionalFormatting sqref="M74 A74">
    <cfRule type="duplicateValues" dxfId="3278" priority="560"/>
  </conditionalFormatting>
  <conditionalFormatting sqref="B75:K75">
    <cfRule type="top10" dxfId="3277" priority="556" bottom="1" rank="1"/>
    <cfRule type="top10" dxfId="3276" priority="557" bottom="1" rank="2"/>
    <cfRule type="top10" dxfId="3275" priority="558" bottom="1" rank="3"/>
    <cfRule type="top10" dxfId="3274" priority="559" bottom="1" rank="4"/>
  </conditionalFormatting>
  <conditionalFormatting sqref="M75 A75">
    <cfRule type="duplicateValues" dxfId="3273" priority="555"/>
  </conditionalFormatting>
  <conditionalFormatting sqref="B76:K76">
    <cfRule type="top10" dxfId="3272" priority="551" bottom="1" rank="1"/>
    <cfRule type="top10" dxfId="3271" priority="552" bottom="1" rank="2"/>
    <cfRule type="top10" dxfId="3270" priority="553" bottom="1" rank="3"/>
    <cfRule type="top10" dxfId="3269" priority="554" bottom="1" rank="4"/>
  </conditionalFormatting>
  <conditionalFormatting sqref="M76 A76">
    <cfRule type="duplicateValues" dxfId="3268" priority="550"/>
  </conditionalFormatting>
  <conditionalFormatting sqref="B77:K77">
    <cfRule type="top10" dxfId="3267" priority="546" bottom="1" rank="1"/>
    <cfRule type="top10" dxfId="3266" priority="547" bottom="1" rank="2"/>
    <cfRule type="top10" dxfId="3265" priority="548" bottom="1" rank="3"/>
    <cfRule type="top10" dxfId="3264" priority="549" bottom="1" rank="4"/>
  </conditionalFormatting>
  <conditionalFormatting sqref="M77 A77">
    <cfRule type="duplicateValues" dxfId="3263" priority="545"/>
  </conditionalFormatting>
  <conditionalFormatting sqref="B78:K78">
    <cfRule type="top10" dxfId="3262" priority="541" bottom="1" rank="1"/>
    <cfRule type="top10" dxfId="3261" priority="542" bottom="1" rank="2"/>
    <cfRule type="top10" dxfId="3260" priority="543" bottom="1" rank="3"/>
    <cfRule type="top10" dxfId="3259" priority="544" bottom="1" rank="4"/>
  </conditionalFormatting>
  <conditionalFormatting sqref="M78 A78">
    <cfRule type="duplicateValues" dxfId="3258" priority="540"/>
  </conditionalFormatting>
  <conditionalFormatting sqref="B79:K79">
    <cfRule type="top10" dxfId="3257" priority="536" bottom="1" rank="1"/>
    <cfRule type="top10" dxfId="3256" priority="537" bottom="1" rank="2"/>
    <cfRule type="top10" dxfId="3255" priority="538" bottom="1" rank="3"/>
    <cfRule type="top10" dxfId="3254" priority="539" bottom="1" rank="4"/>
  </conditionalFormatting>
  <conditionalFormatting sqref="M79 A79">
    <cfRule type="duplicateValues" dxfId="3253" priority="535"/>
  </conditionalFormatting>
  <conditionalFormatting sqref="B80:K80">
    <cfRule type="top10" dxfId="3252" priority="531" bottom="1" rank="1"/>
    <cfRule type="top10" dxfId="3251" priority="532" bottom="1" rank="2"/>
    <cfRule type="top10" dxfId="3250" priority="533" bottom="1" rank="3"/>
    <cfRule type="top10" dxfId="3249" priority="534" bottom="1" rank="4"/>
  </conditionalFormatting>
  <conditionalFormatting sqref="M80 A80">
    <cfRule type="duplicateValues" dxfId="3248" priority="530"/>
  </conditionalFormatting>
  <conditionalFormatting sqref="B81:K81">
    <cfRule type="top10" dxfId="3247" priority="526" bottom="1" rank="1"/>
    <cfRule type="top10" dxfId="3246" priority="527" bottom="1" rank="2"/>
    <cfRule type="top10" dxfId="3245" priority="528" bottom="1" rank="3"/>
    <cfRule type="top10" dxfId="3244" priority="529" bottom="1" rank="4"/>
  </conditionalFormatting>
  <conditionalFormatting sqref="M81 A81">
    <cfRule type="duplicateValues" dxfId="3243" priority="525"/>
  </conditionalFormatting>
  <conditionalFormatting sqref="B82:K82">
    <cfRule type="top10" dxfId="3242" priority="521" bottom="1" rank="1"/>
    <cfRule type="top10" dxfId="3241" priority="522" bottom="1" rank="2"/>
    <cfRule type="top10" dxfId="3240" priority="523" bottom="1" rank="3"/>
    <cfRule type="top10" dxfId="3239" priority="524" bottom="1" rank="4"/>
  </conditionalFormatting>
  <conditionalFormatting sqref="M82 A82">
    <cfRule type="duplicateValues" dxfId="3238" priority="520"/>
  </conditionalFormatting>
  <conditionalFormatting sqref="B83:K83">
    <cfRule type="top10" dxfId="3237" priority="516" bottom="1" rank="1"/>
    <cfRule type="top10" dxfId="3236" priority="517" bottom="1" rank="2"/>
    <cfRule type="top10" dxfId="3235" priority="518" bottom="1" rank="3"/>
    <cfRule type="top10" dxfId="3234" priority="519" bottom="1" rank="4"/>
  </conditionalFormatting>
  <conditionalFormatting sqref="M83 A83">
    <cfRule type="duplicateValues" dxfId="3233" priority="515"/>
  </conditionalFormatting>
  <conditionalFormatting sqref="B84:K84">
    <cfRule type="top10" dxfId="3232" priority="511" bottom="1" rank="1"/>
    <cfRule type="top10" dxfId="3231" priority="512" bottom="1" rank="2"/>
    <cfRule type="top10" dxfId="3230" priority="513" bottom="1" rank="3"/>
    <cfRule type="top10" dxfId="3229" priority="514" bottom="1" rank="4"/>
  </conditionalFormatting>
  <conditionalFormatting sqref="M84 A84">
    <cfRule type="duplicateValues" dxfId="3228" priority="510"/>
  </conditionalFormatting>
  <conditionalFormatting sqref="B85:K85">
    <cfRule type="top10" dxfId="3227" priority="506" bottom="1" rank="1"/>
    <cfRule type="top10" dxfId="3226" priority="507" bottom="1" rank="2"/>
    <cfRule type="top10" dxfId="3225" priority="508" bottom="1" rank="3"/>
    <cfRule type="top10" dxfId="3224" priority="509" bottom="1" rank="4"/>
  </conditionalFormatting>
  <conditionalFormatting sqref="M85 A85">
    <cfRule type="duplicateValues" dxfId="3223" priority="505"/>
  </conditionalFormatting>
  <conditionalFormatting sqref="B86:K86">
    <cfRule type="top10" dxfId="3222" priority="501" bottom="1" rank="1"/>
    <cfRule type="top10" dxfId="3221" priority="502" bottom="1" rank="2"/>
    <cfRule type="top10" dxfId="3220" priority="503" bottom="1" rank="3"/>
    <cfRule type="top10" dxfId="3219" priority="504" bottom="1" rank="4"/>
  </conditionalFormatting>
  <conditionalFormatting sqref="M86 A86">
    <cfRule type="duplicateValues" dxfId="3218" priority="500"/>
  </conditionalFormatting>
  <conditionalFormatting sqref="B87:K87">
    <cfRule type="top10" dxfId="3217" priority="496" bottom="1" rank="1"/>
    <cfRule type="top10" dxfId="3216" priority="497" bottom="1" rank="2"/>
    <cfRule type="top10" dxfId="3215" priority="498" bottom="1" rank="3"/>
    <cfRule type="top10" dxfId="3214" priority="499" bottom="1" rank="4"/>
  </conditionalFormatting>
  <conditionalFormatting sqref="M87 A87">
    <cfRule type="duplicateValues" dxfId="3213" priority="495"/>
  </conditionalFormatting>
  <conditionalFormatting sqref="B88:K88">
    <cfRule type="top10" dxfId="3212" priority="491" bottom="1" rank="1"/>
    <cfRule type="top10" dxfId="3211" priority="492" bottom="1" rank="2"/>
    <cfRule type="top10" dxfId="3210" priority="493" bottom="1" rank="3"/>
    <cfRule type="top10" dxfId="3209" priority="494" bottom="1" rank="4"/>
  </conditionalFormatting>
  <conditionalFormatting sqref="M88 A88">
    <cfRule type="duplicateValues" dxfId="3208" priority="490"/>
  </conditionalFormatting>
  <conditionalFormatting sqref="B89:K89">
    <cfRule type="top10" dxfId="3207" priority="486" bottom="1" rank="1"/>
    <cfRule type="top10" dxfId="3206" priority="487" bottom="1" rank="2"/>
    <cfRule type="top10" dxfId="3205" priority="488" bottom="1" rank="3"/>
    <cfRule type="top10" dxfId="3204" priority="489" bottom="1" rank="4"/>
  </conditionalFormatting>
  <conditionalFormatting sqref="M89 A89">
    <cfRule type="duplicateValues" dxfId="3203" priority="485"/>
  </conditionalFormatting>
  <conditionalFormatting sqref="B90:K90">
    <cfRule type="top10" dxfId="3202" priority="481" bottom="1" rank="1"/>
    <cfRule type="top10" dxfId="3201" priority="482" bottom="1" rank="2"/>
    <cfRule type="top10" dxfId="3200" priority="483" bottom="1" rank="3"/>
    <cfRule type="top10" dxfId="3199" priority="484" bottom="1" rank="4"/>
  </conditionalFormatting>
  <conditionalFormatting sqref="M90 A90">
    <cfRule type="duplicateValues" dxfId="3198" priority="480"/>
  </conditionalFormatting>
  <conditionalFormatting sqref="B91:K91">
    <cfRule type="top10" dxfId="3197" priority="476" bottom="1" rank="1"/>
    <cfRule type="top10" dxfId="3196" priority="477" bottom="1" rank="2"/>
    <cfRule type="top10" dxfId="3195" priority="478" bottom="1" rank="3"/>
    <cfRule type="top10" dxfId="3194" priority="479" bottom="1" rank="4"/>
  </conditionalFormatting>
  <conditionalFormatting sqref="M91 A91">
    <cfRule type="duplicateValues" dxfId="3193" priority="475"/>
  </conditionalFormatting>
  <conditionalFormatting sqref="B92:K92">
    <cfRule type="top10" dxfId="3192" priority="471" bottom="1" rank="1"/>
    <cfRule type="top10" dxfId="3191" priority="472" bottom="1" rank="2"/>
    <cfRule type="top10" dxfId="3190" priority="473" bottom="1" rank="3"/>
    <cfRule type="top10" dxfId="3189" priority="474" bottom="1" rank="4"/>
  </conditionalFormatting>
  <conditionalFormatting sqref="M92 A92">
    <cfRule type="duplicateValues" dxfId="3188" priority="470"/>
  </conditionalFormatting>
  <conditionalFormatting sqref="B93:K93">
    <cfRule type="top10" dxfId="3187" priority="466" bottom="1" rank="1"/>
    <cfRule type="top10" dxfId="3186" priority="467" bottom="1" rank="2"/>
    <cfRule type="top10" dxfId="3185" priority="468" bottom="1" rank="3"/>
    <cfRule type="top10" dxfId="3184" priority="469" bottom="1" rank="4"/>
  </conditionalFormatting>
  <conditionalFormatting sqref="M93 A93">
    <cfRule type="duplicateValues" dxfId="3183" priority="465"/>
  </conditionalFormatting>
  <conditionalFormatting sqref="B94:K94">
    <cfRule type="top10" dxfId="3182" priority="461" bottom="1" rank="1"/>
    <cfRule type="top10" dxfId="3181" priority="462" bottom="1" rank="2"/>
    <cfRule type="top10" dxfId="3180" priority="463" bottom="1" rank="3"/>
    <cfRule type="top10" dxfId="3179" priority="464" bottom="1" rank="4"/>
  </conditionalFormatting>
  <conditionalFormatting sqref="M94 A94">
    <cfRule type="duplicateValues" dxfId="3178" priority="460"/>
  </conditionalFormatting>
  <conditionalFormatting sqref="B95:K95">
    <cfRule type="top10" dxfId="3177" priority="456" bottom="1" rank="1"/>
    <cfRule type="top10" dxfId="3176" priority="457" bottom="1" rank="2"/>
    <cfRule type="top10" dxfId="3175" priority="458" bottom="1" rank="3"/>
    <cfRule type="top10" dxfId="3174" priority="459" bottom="1" rank="4"/>
  </conditionalFormatting>
  <conditionalFormatting sqref="M95 A95">
    <cfRule type="duplicateValues" dxfId="3173" priority="455"/>
  </conditionalFormatting>
  <conditionalFormatting sqref="B96:K96">
    <cfRule type="top10" dxfId="3172" priority="451" bottom="1" rank="1"/>
    <cfRule type="top10" dxfId="3171" priority="452" bottom="1" rank="2"/>
    <cfRule type="top10" dxfId="3170" priority="453" bottom="1" rank="3"/>
    <cfRule type="top10" dxfId="3169" priority="454" bottom="1" rank="4"/>
  </conditionalFormatting>
  <conditionalFormatting sqref="M96 A96">
    <cfRule type="duplicateValues" dxfId="3168" priority="450"/>
  </conditionalFormatting>
  <conditionalFormatting sqref="B97:K97">
    <cfRule type="top10" dxfId="3167" priority="446" bottom="1" rank="1"/>
    <cfRule type="top10" dxfId="3166" priority="447" bottom="1" rank="2"/>
    <cfRule type="top10" dxfId="3165" priority="448" bottom="1" rank="3"/>
    <cfRule type="top10" dxfId="3164" priority="449" bottom="1" rank="4"/>
  </conditionalFormatting>
  <conditionalFormatting sqref="M97 A97">
    <cfRule type="duplicateValues" dxfId="3163" priority="445"/>
  </conditionalFormatting>
  <conditionalFormatting sqref="B98:K98">
    <cfRule type="top10" dxfId="3162" priority="441" bottom="1" rank="1"/>
    <cfRule type="top10" dxfId="3161" priority="442" bottom="1" rank="2"/>
    <cfRule type="top10" dxfId="3160" priority="443" bottom="1" rank="3"/>
    <cfRule type="top10" dxfId="3159" priority="444" bottom="1" rank="4"/>
  </conditionalFormatting>
  <conditionalFormatting sqref="M98 A98">
    <cfRule type="duplicateValues" dxfId="3158" priority="440"/>
  </conditionalFormatting>
  <conditionalFormatting sqref="B99:K99">
    <cfRule type="top10" dxfId="3157" priority="436" bottom="1" rank="1"/>
    <cfRule type="top10" dxfId="3156" priority="437" bottom="1" rank="2"/>
    <cfRule type="top10" dxfId="3155" priority="438" bottom="1" rank="3"/>
    <cfRule type="top10" dxfId="3154" priority="439" bottom="1" rank="4"/>
  </conditionalFormatting>
  <conditionalFormatting sqref="M99 A99">
    <cfRule type="duplicateValues" dxfId="3153" priority="435"/>
  </conditionalFormatting>
  <conditionalFormatting sqref="B100:K100">
    <cfRule type="top10" dxfId="3152" priority="431" bottom="1" rank="1"/>
    <cfRule type="top10" dxfId="3151" priority="432" bottom="1" rank="2"/>
    <cfRule type="top10" dxfId="3150" priority="433" bottom="1" rank="3"/>
    <cfRule type="top10" dxfId="3149" priority="434" bottom="1" rank="4"/>
  </conditionalFormatting>
  <conditionalFormatting sqref="M100 A100">
    <cfRule type="duplicateValues" dxfId="3148" priority="430"/>
  </conditionalFormatting>
  <conditionalFormatting sqref="B101:K101">
    <cfRule type="top10" dxfId="3147" priority="426" bottom="1" rank="1"/>
    <cfRule type="top10" dxfId="3146" priority="427" bottom="1" rank="2"/>
    <cfRule type="top10" dxfId="3145" priority="428" bottom="1" rank="3"/>
    <cfRule type="top10" dxfId="3144" priority="429" bottom="1" rank="4"/>
  </conditionalFormatting>
  <conditionalFormatting sqref="M101 A101">
    <cfRule type="duplicateValues" dxfId="3143" priority="425"/>
  </conditionalFormatting>
  <conditionalFormatting sqref="B102:K102">
    <cfRule type="top10" dxfId="3142" priority="421" bottom="1" rank="1"/>
    <cfRule type="top10" dxfId="3141" priority="422" bottom="1" rank="2"/>
    <cfRule type="top10" dxfId="3140" priority="423" bottom="1" rank="3"/>
    <cfRule type="top10" dxfId="3139" priority="424" bottom="1" rank="4"/>
  </conditionalFormatting>
  <conditionalFormatting sqref="M102 A102">
    <cfRule type="duplicateValues" dxfId="3138" priority="420"/>
  </conditionalFormatting>
  <conditionalFormatting sqref="B103:K103">
    <cfRule type="top10" dxfId="3137" priority="416" bottom="1" rank="1"/>
    <cfRule type="top10" dxfId="3136" priority="417" bottom="1" rank="2"/>
    <cfRule type="top10" dxfId="3135" priority="418" bottom="1" rank="3"/>
    <cfRule type="top10" dxfId="3134" priority="419" bottom="1" rank="4"/>
  </conditionalFormatting>
  <conditionalFormatting sqref="M103 A103">
    <cfRule type="duplicateValues" dxfId="3133" priority="415"/>
  </conditionalFormatting>
  <conditionalFormatting sqref="B104:K104">
    <cfRule type="top10" dxfId="3132" priority="411" bottom="1" rank="1"/>
    <cfRule type="top10" dxfId="3131" priority="412" bottom="1" rank="2"/>
    <cfRule type="top10" dxfId="3130" priority="413" bottom="1" rank="3"/>
    <cfRule type="top10" dxfId="3129" priority="414" bottom="1" rank="4"/>
  </conditionalFormatting>
  <conditionalFormatting sqref="M104 A104">
    <cfRule type="duplicateValues" dxfId="3128" priority="410"/>
  </conditionalFormatting>
  <conditionalFormatting sqref="B105:K105">
    <cfRule type="top10" dxfId="3127" priority="406" bottom="1" rank="1"/>
    <cfRule type="top10" dxfId="3126" priority="407" bottom="1" rank="2"/>
    <cfRule type="top10" dxfId="3125" priority="408" bottom="1" rank="3"/>
    <cfRule type="top10" dxfId="3124" priority="409" bottom="1" rank="4"/>
  </conditionalFormatting>
  <conditionalFormatting sqref="M105 A105">
    <cfRule type="duplicateValues" dxfId="3123" priority="405"/>
  </conditionalFormatting>
  <conditionalFormatting sqref="N7">
    <cfRule type="duplicateValues" dxfId="3122" priority="404"/>
  </conditionalFormatting>
  <conditionalFormatting sqref="N8">
    <cfRule type="duplicateValues" dxfId="3121" priority="403"/>
  </conditionalFormatting>
  <conditionalFormatting sqref="N9">
    <cfRule type="duplicateValues" dxfId="3120" priority="402"/>
  </conditionalFormatting>
  <conditionalFormatting sqref="N10">
    <cfRule type="duplicateValues" dxfId="3119" priority="401"/>
  </conditionalFormatting>
  <conditionalFormatting sqref="N11">
    <cfRule type="duplicateValues" dxfId="3118" priority="400"/>
  </conditionalFormatting>
  <conditionalFormatting sqref="N12">
    <cfRule type="duplicateValues" dxfId="3117" priority="399"/>
  </conditionalFormatting>
  <conditionalFormatting sqref="N13">
    <cfRule type="duplicateValues" dxfId="3116" priority="398"/>
  </conditionalFormatting>
  <conditionalFormatting sqref="N14">
    <cfRule type="duplicateValues" dxfId="3115" priority="397"/>
  </conditionalFormatting>
  <conditionalFormatting sqref="N15">
    <cfRule type="duplicateValues" dxfId="3114" priority="396"/>
  </conditionalFormatting>
  <conditionalFormatting sqref="N16">
    <cfRule type="duplicateValues" dxfId="3113" priority="395"/>
  </conditionalFormatting>
  <conditionalFormatting sqref="N17">
    <cfRule type="duplicateValues" dxfId="3112" priority="394"/>
  </conditionalFormatting>
  <conditionalFormatting sqref="N18">
    <cfRule type="duplicateValues" dxfId="3111" priority="393"/>
  </conditionalFormatting>
  <conditionalFormatting sqref="N19">
    <cfRule type="duplicateValues" dxfId="3110" priority="392"/>
  </conditionalFormatting>
  <conditionalFormatting sqref="N20">
    <cfRule type="duplicateValues" dxfId="3109" priority="391"/>
  </conditionalFormatting>
  <conditionalFormatting sqref="N21">
    <cfRule type="duplicateValues" dxfId="3108" priority="390"/>
  </conditionalFormatting>
  <conditionalFormatting sqref="N22">
    <cfRule type="duplicateValues" dxfId="3107" priority="389"/>
  </conditionalFormatting>
  <conditionalFormatting sqref="N23">
    <cfRule type="duplicateValues" dxfId="3106" priority="388"/>
  </conditionalFormatting>
  <conditionalFormatting sqref="N24">
    <cfRule type="duplicateValues" dxfId="3105" priority="387"/>
  </conditionalFormatting>
  <conditionalFormatting sqref="N25">
    <cfRule type="duplicateValues" dxfId="3104" priority="386"/>
  </conditionalFormatting>
  <conditionalFormatting sqref="N26">
    <cfRule type="duplicateValues" dxfId="3103" priority="385"/>
  </conditionalFormatting>
  <conditionalFormatting sqref="N27">
    <cfRule type="duplicateValues" dxfId="3102" priority="384"/>
  </conditionalFormatting>
  <conditionalFormatting sqref="N28">
    <cfRule type="duplicateValues" dxfId="3101" priority="383"/>
  </conditionalFormatting>
  <conditionalFormatting sqref="N29">
    <cfRule type="duplicateValues" dxfId="3100" priority="382"/>
  </conditionalFormatting>
  <conditionalFormatting sqref="N30">
    <cfRule type="duplicateValues" dxfId="3099" priority="381"/>
  </conditionalFormatting>
  <conditionalFormatting sqref="N31">
    <cfRule type="duplicateValues" dxfId="3098" priority="380"/>
  </conditionalFormatting>
  <conditionalFormatting sqref="N32">
    <cfRule type="duplicateValues" dxfId="3097" priority="379"/>
  </conditionalFormatting>
  <conditionalFormatting sqref="N33">
    <cfRule type="duplicateValues" dxfId="3096" priority="378"/>
  </conditionalFormatting>
  <conditionalFormatting sqref="N34">
    <cfRule type="duplicateValues" dxfId="3095" priority="377"/>
  </conditionalFormatting>
  <conditionalFormatting sqref="N35">
    <cfRule type="duplicateValues" dxfId="3094" priority="376"/>
  </conditionalFormatting>
  <conditionalFormatting sqref="N36">
    <cfRule type="duplicateValues" dxfId="3093" priority="375"/>
  </conditionalFormatting>
  <conditionalFormatting sqref="N37">
    <cfRule type="duplicateValues" dxfId="3092" priority="374"/>
  </conditionalFormatting>
  <conditionalFormatting sqref="N38">
    <cfRule type="duplicateValues" dxfId="3091" priority="373"/>
  </conditionalFormatting>
  <conditionalFormatting sqref="N39">
    <cfRule type="duplicateValues" dxfId="3090" priority="372"/>
  </conditionalFormatting>
  <conditionalFormatting sqref="N40">
    <cfRule type="duplicateValues" dxfId="3089" priority="371"/>
  </conditionalFormatting>
  <conditionalFormatting sqref="N41">
    <cfRule type="duplicateValues" dxfId="3088" priority="370"/>
  </conditionalFormatting>
  <conditionalFormatting sqref="N42">
    <cfRule type="duplicateValues" dxfId="3087" priority="369"/>
  </conditionalFormatting>
  <conditionalFormatting sqref="N43">
    <cfRule type="duplicateValues" dxfId="3086" priority="368"/>
  </conditionalFormatting>
  <conditionalFormatting sqref="N44">
    <cfRule type="duplicateValues" dxfId="3085" priority="367"/>
  </conditionalFormatting>
  <conditionalFormatting sqref="N45">
    <cfRule type="duplicateValues" dxfId="3084" priority="366"/>
  </conditionalFormatting>
  <conditionalFormatting sqref="N46">
    <cfRule type="duplicateValues" dxfId="3083" priority="365"/>
  </conditionalFormatting>
  <conditionalFormatting sqref="N47">
    <cfRule type="duplicateValues" dxfId="3082" priority="364"/>
  </conditionalFormatting>
  <conditionalFormatting sqref="N48">
    <cfRule type="duplicateValues" dxfId="3081" priority="363"/>
  </conditionalFormatting>
  <conditionalFormatting sqref="N49">
    <cfRule type="duplicateValues" dxfId="3080" priority="362"/>
  </conditionalFormatting>
  <conditionalFormatting sqref="N50">
    <cfRule type="duplicateValues" dxfId="3079" priority="361"/>
  </conditionalFormatting>
  <conditionalFormatting sqref="N51">
    <cfRule type="duplicateValues" dxfId="3078" priority="360"/>
  </conditionalFormatting>
  <conditionalFormatting sqref="N52">
    <cfRule type="duplicateValues" dxfId="3077" priority="359"/>
  </conditionalFormatting>
  <conditionalFormatting sqref="N53">
    <cfRule type="duplicateValues" dxfId="3076" priority="358"/>
  </conditionalFormatting>
  <conditionalFormatting sqref="N54">
    <cfRule type="duplicateValues" dxfId="3075" priority="357"/>
  </conditionalFormatting>
  <conditionalFormatting sqref="N55">
    <cfRule type="duplicateValues" dxfId="3074" priority="356"/>
  </conditionalFormatting>
  <conditionalFormatting sqref="N56">
    <cfRule type="duplicateValues" dxfId="3073" priority="355"/>
  </conditionalFormatting>
  <conditionalFormatting sqref="N57">
    <cfRule type="duplicateValues" dxfId="3072" priority="354"/>
  </conditionalFormatting>
  <conditionalFormatting sqref="N58">
    <cfRule type="duplicateValues" dxfId="3071" priority="353"/>
  </conditionalFormatting>
  <conditionalFormatting sqref="N59">
    <cfRule type="duplicateValues" dxfId="3070" priority="352"/>
  </conditionalFormatting>
  <conditionalFormatting sqref="N60">
    <cfRule type="duplicateValues" dxfId="3069" priority="351"/>
  </conditionalFormatting>
  <conditionalFormatting sqref="N61">
    <cfRule type="duplicateValues" dxfId="3068" priority="350"/>
  </conditionalFormatting>
  <conditionalFormatting sqref="N62">
    <cfRule type="duplicateValues" dxfId="3067" priority="349"/>
  </conditionalFormatting>
  <conditionalFormatting sqref="N63">
    <cfRule type="duplicateValues" dxfId="3066" priority="348"/>
  </conditionalFormatting>
  <conditionalFormatting sqref="N64">
    <cfRule type="duplicateValues" dxfId="3065" priority="347"/>
  </conditionalFormatting>
  <conditionalFormatting sqref="N65">
    <cfRule type="duplicateValues" dxfId="3064" priority="346"/>
  </conditionalFormatting>
  <conditionalFormatting sqref="N66">
    <cfRule type="duplicateValues" dxfId="3063" priority="345"/>
  </conditionalFormatting>
  <conditionalFormatting sqref="N67">
    <cfRule type="duplicateValues" dxfId="3062" priority="344"/>
  </conditionalFormatting>
  <conditionalFormatting sqref="N68">
    <cfRule type="duplicateValues" dxfId="3061" priority="343"/>
  </conditionalFormatting>
  <conditionalFormatting sqref="N69">
    <cfRule type="duplicateValues" dxfId="3060" priority="342"/>
  </conditionalFormatting>
  <conditionalFormatting sqref="N70">
    <cfRule type="duplicateValues" dxfId="3059" priority="341"/>
  </conditionalFormatting>
  <conditionalFormatting sqref="N71">
    <cfRule type="duplicateValues" dxfId="3058" priority="340"/>
  </conditionalFormatting>
  <conditionalFormatting sqref="N72">
    <cfRule type="duplicateValues" dxfId="3057" priority="339"/>
  </conditionalFormatting>
  <conditionalFormatting sqref="N73">
    <cfRule type="duplicateValues" dxfId="3056" priority="338"/>
  </conditionalFormatting>
  <conditionalFormatting sqref="N74">
    <cfRule type="duplicateValues" dxfId="3055" priority="337"/>
  </conditionalFormatting>
  <conditionalFormatting sqref="N75">
    <cfRule type="duplicateValues" dxfId="3054" priority="336"/>
  </conditionalFormatting>
  <conditionalFormatting sqref="N76">
    <cfRule type="duplicateValues" dxfId="3053" priority="335"/>
  </conditionalFormatting>
  <conditionalFormatting sqref="N77">
    <cfRule type="duplicateValues" dxfId="3052" priority="334"/>
  </conditionalFormatting>
  <conditionalFormatting sqref="N78">
    <cfRule type="duplicateValues" dxfId="3051" priority="333"/>
  </conditionalFormatting>
  <conditionalFormatting sqref="N79">
    <cfRule type="duplicateValues" dxfId="3050" priority="332"/>
  </conditionalFormatting>
  <conditionalFormatting sqref="N80">
    <cfRule type="duplicateValues" dxfId="3049" priority="331"/>
  </conditionalFormatting>
  <conditionalFormatting sqref="N81">
    <cfRule type="duplicateValues" dxfId="3048" priority="330"/>
  </conditionalFormatting>
  <conditionalFormatting sqref="N82">
    <cfRule type="duplicateValues" dxfId="3047" priority="329"/>
  </conditionalFormatting>
  <conditionalFormatting sqref="N83">
    <cfRule type="duplicateValues" dxfId="3046" priority="328"/>
  </conditionalFormatting>
  <conditionalFormatting sqref="N84">
    <cfRule type="duplicateValues" dxfId="3045" priority="327"/>
  </conditionalFormatting>
  <conditionalFormatting sqref="N85">
    <cfRule type="duplicateValues" dxfId="3044" priority="326"/>
  </conditionalFormatting>
  <conditionalFormatting sqref="N86">
    <cfRule type="duplicateValues" dxfId="3043" priority="325"/>
  </conditionalFormatting>
  <conditionalFormatting sqref="N87">
    <cfRule type="duplicateValues" dxfId="3042" priority="324"/>
  </conditionalFormatting>
  <conditionalFormatting sqref="N88">
    <cfRule type="duplicateValues" dxfId="3041" priority="323"/>
  </conditionalFormatting>
  <conditionalFormatting sqref="N89">
    <cfRule type="duplicateValues" dxfId="3040" priority="322"/>
  </conditionalFormatting>
  <conditionalFormatting sqref="N90">
    <cfRule type="duplicateValues" dxfId="3039" priority="321"/>
  </conditionalFormatting>
  <conditionalFormatting sqref="N91">
    <cfRule type="duplicateValues" dxfId="3038" priority="320"/>
  </conditionalFormatting>
  <conditionalFormatting sqref="N92">
    <cfRule type="duplicateValues" dxfId="3037" priority="319"/>
  </conditionalFormatting>
  <conditionalFormatting sqref="N93">
    <cfRule type="duplicateValues" dxfId="3036" priority="318"/>
  </conditionalFormatting>
  <conditionalFormatting sqref="N94">
    <cfRule type="duplicateValues" dxfId="3035" priority="317"/>
  </conditionalFormatting>
  <conditionalFormatting sqref="N95">
    <cfRule type="duplicateValues" dxfId="3034" priority="316"/>
  </conditionalFormatting>
  <conditionalFormatting sqref="N96">
    <cfRule type="duplicateValues" dxfId="3033" priority="315"/>
  </conditionalFormatting>
  <conditionalFormatting sqref="N97">
    <cfRule type="duplicateValues" dxfId="3032" priority="314"/>
  </conditionalFormatting>
  <conditionalFormatting sqref="N98">
    <cfRule type="duplicateValues" dxfId="3031" priority="313"/>
  </conditionalFormatting>
  <conditionalFormatting sqref="N99">
    <cfRule type="duplicateValues" dxfId="3030" priority="312"/>
  </conditionalFormatting>
  <conditionalFormatting sqref="N100">
    <cfRule type="duplicateValues" dxfId="3029" priority="311"/>
  </conditionalFormatting>
  <conditionalFormatting sqref="N101">
    <cfRule type="duplicateValues" dxfId="3028" priority="310"/>
  </conditionalFormatting>
  <conditionalFormatting sqref="N102">
    <cfRule type="duplicateValues" dxfId="3027" priority="309"/>
  </conditionalFormatting>
  <conditionalFormatting sqref="N103">
    <cfRule type="duplicateValues" dxfId="3026" priority="308"/>
  </conditionalFormatting>
  <conditionalFormatting sqref="N104">
    <cfRule type="duplicateValues" dxfId="3025" priority="307"/>
  </conditionalFormatting>
  <conditionalFormatting sqref="N105">
    <cfRule type="duplicateValues" dxfId="3024" priority="306"/>
  </conditionalFormatting>
  <conditionalFormatting sqref="M6:N105">
    <cfRule type="expression" dxfId="3023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22" priority="303"/>
  </conditionalFormatting>
  <conditionalFormatting sqref="U7">
    <cfRule type="duplicateValues" dxfId="3021" priority="302"/>
  </conditionalFormatting>
  <conditionalFormatting sqref="U8">
    <cfRule type="duplicateValues" dxfId="3020" priority="301"/>
  </conditionalFormatting>
  <conditionalFormatting sqref="U9">
    <cfRule type="duplicateValues" dxfId="3019" priority="300"/>
  </conditionalFormatting>
  <conditionalFormatting sqref="U10">
    <cfRule type="duplicateValues" dxfId="3018" priority="299"/>
  </conditionalFormatting>
  <conditionalFormatting sqref="U11">
    <cfRule type="duplicateValues" dxfId="3017" priority="298"/>
  </conditionalFormatting>
  <conditionalFormatting sqref="U12">
    <cfRule type="duplicateValues" dxfId="3016" priority="297"/>
  </conditionalFormatting>
  <conditionalFormatting sqref="U13">
    <cfRule type="duplicateValues" dxfId="3015" priority="296"/>
  </conditionalFormatting>
  <conditionalFormatting sqref="U14">
    <cfRule type="duplicateValues" dxfId="3014" priority="295"/>
  </conditionalFormatting>
  <conditionalFormatting sqref="U15">
    <cfRule type="duplicateValues" dxfId="3013" priority="294"/>
  </conditionalFormatting>
  <conditionalFormatting sqref="U16">
    <cfRule type="duplicateValues" dxfId="3012" priority="293"/>
  </conditionalFormatting>
  <conditionalFormatting sqref="U17">
    <cfRule type="duplicateValues" dxfId="3011" priority="292"/>
  </conditionalFormatting>
  <conditionalFormatting sqref="U18">
    <cfRule type="duplicateValues" dxfId="3010" priority="291"/>
  </conditionalFormatting>
  <conditionalFormatting sqref="U19">
    <cfRule type="duplicateValues" dxfId="3009" priority="290"/>
  </conditionalFormatting>
  <conditionalFormatting sqref="U20">
    <cfRule type="duplicateValues" dxfId="3008" priority="289"/>
  </conditionalFormatting>
  <conditionalFormatting sqref="U21">
    <cfRule type="duplicateValues" dxfId="3007" priority="288"/>
  </conditionalFormatting>
  <conditionalFormatting sqref="U22">
    <cfRule type="duplicateValues" dxfId="3006" priority="287"/>
  </conditionalFormatting>
  <conditionalFormatting sqref="U23">
    <cfRule type="duplicateValues" dxfId="3005" priority="286"/>
  </conditionalFormatting>
  <conditionalFormatting sqref="U24">
    <cfRule type="duplicateValues" dxfId="3004" priority="285"/>
  </conditionalFormatting>
  <conditionalFormatting sqref="U25">
    <cfRule type="duplicateValues" dxfId="3003" priority="284"/>
  </conditionalFormatting>
  <conditionalFormatting sqref="U26">
    <cfRule type="duplicateValues" dxfId="3002" priority="283"/>
  </conditionalFormatting>
  <conditionalFormatting sqref="U27">
    <cfRule type="duplicateValues" dxfId="3001" priority="282"/>
  </conditionalFormatting>
  <conditionalFormatting sqref="U28">
    <cfRule type="duplicateValues" dxfId="3000" priority="281"/>
  </conditionalFormatting>
  <conditionalFormatting sqref="U29">
    <cfRule type="duplicateValues" dxfId="2999" priority="280"/>
  </conditionalFormatting>
  <conditionalFormatting sqref="U30">
    <cfRule type="duplicateValues" dxfId="2998" priority="279"/>
  </conditionalFormatting>
  <conditionalFormatting sqref="U31">
    <cfRule type="duplicateValues" dxfId="2997" priority="278"/>
  </conditionalFormatting>
  <conditionalFormatting sqref="U32">
    <cfRule type="duplicateValues" dxfId="2996" priority="277"/>
  </conditionalFormatting>
  <conditionalFormatting sqref="U33">
    <cfRule type="duplicateValues" dxfId="2995" priority="276"/>
  </conditionalFormatting>
  <conditionalFormatting sqref="U34">
    <cfRule type="duplicateValues" dxfId="2994" priority="275"/>
  </conditionalFormatting>
  <conditionalFormatting sqref="U35">
    <cfRule type="duplicateValues" dxfId="2993" priority="274"/>
  </conditionalFormatting>
  <conditionalFormatting sqref="U36">
    <cfRule type="duplicateValues" dxfId="2992" priority="273"/>
  </conditionalFormatting>
  <conditionalFormatting sqref="U37">
    <cfRule type="duplicateValues" dxfId="2991" priority="272"/>
  </conditionalFormatting>
  <conditionalFormatting sqref="U38">
    <cfRule type="duplicateValues" dxfId="2990" priority="271"/>
  </conditionalFormatting>
  <conditionalFormatting sqref="U39">
    <cfRule type="duplicateValues" dxfId="2989" priority="270"/>
  </conditionalFormatting>
  <conditionalFormatting sqref="U40">
    <cfRule type="duplicateValues" dxfId="2988" priority="269"/>
  </conditionalFormatting>
  <conditionalFormatting sqref="U41">
    <cfRule type="duplicateValues" dxfId="2987" priority="268"/>
  </conditionalFormatting>
  <conditionalFormatting sqref="U42">
    <cfRule type="duplicateValues" dxfId="2986" priority="267"/>
  </conditionalFormatting>
  <conditionalFormatting sqref="U43">
    <cfRule type="duplicateValues" dxfId="2985" priority="266"/>
  </conditionalFormatting>
  <conditionalFormatting sqref="U44">
    <cfRule type="duplicateValues" dxfId="2984" priority="265"/>
  </conditionalFormatting>
  <conditionalFormatting sqref="U45">
    <cfRule type="duplicateValues" dxfId="2983" priority="264"/>
  </conditionalFormatting>
  <conditionalFormatting sqref="U46">
    <cfRule type="duplicateValues" dxfId="2982" priority="263"/>
  </conditionalFormatting>
  <conditionalFormatting sqref="U47">
    <cfRule type="duplicateValues" dxfId="2981" priority="262"/>
  </conditionalFormatting>
  <conditionalFormatting sqref="U48">
    <cfRule type="duplicateValues" dxfId="2980" priority="261"/>
  </conditionalFormatting>
  <conditionalFormatting sqref="U49">
    <cfRule type="duplicateValues" dxfId="2979" priority="260"/>
  </conditionalFormatting>
  <conditionalFormatting sqref="U50">
    <cfRule type="duplicateValues" dxfId="2978" priority="259"/>
  </conditionalFormatting>
  <conditionalFormatting sqref="U51">
    <cfRule type="duplicateValues" dxfId="2977" priority="258"/>
  </conditionalFormatting>
  <conditionalFormatting sqref="U52">
    <cfRule type="duplicateValues" dxfId="2976" priority="257"/>
  </conditionalFormatting>
  <conditionalFormatting sqref="U53">
    <cfRule type="duplicateValues" dxfId="2975" priority="256"/>
  </conditionalFormatting>
  <conditionalFormatting sqref="U54">
    <cfRule type="duplicateValues" dxfId="2974" priority="255"/>
  </conditionalFormatting>
  <conditionalFormatting sqref="U55">
    <cfRule type="duplicateValues" dxfId="2973" priority="254"/>
  </conditionalFormatting>
  <conditionalFormatting sqref="U56">
    <cfRule type="duplicateValues" dxfId="2972" priority="253"/>
  </conditionalFormatting>
  <conditionalFormatting sqref="U57">
    <cfRule type="duplicateValues" dxfId="2971" priority="252"/>
  </conditionalFormatting>
  <conditionalFormatting sqref="U58">
    <cfRule type="duplicateValues" dxfId="2970" priority="251"/>
  </conditionalFormatting>
  <conditionalFormatting sqref="U59">
    <cfRule type="duplicateValues" dxfId="2969" priority="250"/>
  </conditionalFormatting>
  <conditionalFormatting sqref="U60">
    <cfRule type="duplicateValues" dxfId="2968" priority="249"/>
  </conditionalFormatting>
  <conditionalFormatting sqref="U61">
    <cfRule type="duplicateValues" dxfId="2967" priority="248"/>
  </conditionalFormatting>
  <conditionalFormatting sqref="U62">
    <cfRule type="duplicateValues" dxfId="2966" priority="247"/>
  </conditionalFormatting>
  <conditionalFormatting sqref="U63">
    <cfRule type="duplicateValues" dxfId="2965" priority="246"/>
  </conditionalFormatting>
  <conditionalFormatting sqref="U64">
    <cfRule type="duplicateValues" dxfId="2964" priority="245"/>
  </conditionalFormatting>
  <conditionalFormatting sqref="U65">
    <cfRule type="duplicateValues" dxfId="2963" priority="244"/>
  </conditionalFormatting>
  <conditionalFormatting sqref="U66">
    <cfRule type="duplicateValues" dxfId="2962" priority="243"/>
  </conditionalFormatting>
  <conditionalFormatting sqref="U67">
    <cfRule type="duplicateValues" dxfId="2961" priority="242"/>
  </conditionalFormatting>
  <conditionalFormatting sqref="U68">
    <cfRule type="duplicateValues" dxfId="2960" priority="241"/>
  </conditionalFormatting>
  <conditionalFormatting sqref="U69">
    <cfRule type="duplicateValues" dxfId="2959" priority="240"/>
  </conditionalFormatting>
  <conditionalFormatting sqref="U70">
    <cfRule type="duplicateValues" dxfId="2958" priority="239"/>
  </conditionalFormatting>
  <conditionalFormatting sqref="U71">
    <cfRule type="duplicateValues" dxfId="2957" priority="238"/>
  </conditionalFormatting>
  <conditionalFormatting sqref="U72">
    <cfRule type="duplicateValues" dxfId="2956" priority="237"/>
  </conditionalFormatting>
  <conditionalFormatting sqref="U73">
    <cfRule type="duplicateValues" dxfId="2955" priority="236"/>
  </conditionalFormatting>
  <conditionalFormatting sqref="U74">
    <cfRule type="duplicateValues" dxfId="2954" priority="235"/>
  </conditionalFormatting>
  <conditionalFormatting sqref="U75">
    <cfRule type="duplicateValues" dxfId="2953" priority="234"/>
  </conditionalFormatting>
  <conditionalFormatting sqref="U76">
    <cfRule type="duplicateValues" dxfId="2952" priority="233"/>
  </conditionalFormatting>
  <conditionalFormatting sqref="U77">
    <cfRule type="duplicateValues" dxfId="2951" priority="232"/>
  </conditionalFormatting>
  <conditionalFormatting sqref="U78">
    <cfRule type="duplicateValues" dxfId="2950" priority="231"/>
  </conditionalFormatting>
  <conditionalFormatting sqref="U79">
    <cfRule type="duplicateValues" dxfId="2949" priority="230"/>
  </conditionalFormatting>
  <conditionalFormatting sqref="U80">
    <cfRule type="duplicateValues" dxfId="2948" priority="229"/>
  </conditionalFormatting>
  <conditionalFormatting sqref="U81">
    <cfRule type="duplicateValues" dxfId="2947" priority="228"/>
  </conditionalFormatting>
  <conditionalFormatting sqref="U82">
    <cfRule type="duplicateValues" dxfId="2946" priority="227"/>
  </conditionalFormatting>
  <conditionalFormatting sqref="U83">
    <cfRule type="duplicateValues" dxfId="2945" priority="226"/>
  </conditionalFormatting>
  <conditionalFormatting sqref="U84">
    <cfRule type="duplicateValues" dxfId="2944" priority="225"/>
  </conditionalFormatting>
  <conditionalFormatting sqref="U85">
    <cfRule type="duplicateValues" dxfId="2943" priority="224"/>
  </conditionalFormatting>
  <conditionalFormatting sqref="U86">
    <cfRule type="duplicateValues" dxfId="2942" priority="223"/>
  </conditionalFormatting>
  <conditionalFormatting sqref="U87">
    <cfRule type="duplicateValues" dxfId="2941" priority="222"/>
  </conditionalFormatting>
  <conditionalFormatting sqref="U88">
    <cfRule type="duplicateValues" dxfId="2940" priority="221"/>
  </conditionalFormatting>
  <conditionalFormatting sqref="U89">
    <cfRule type="duplicateValues" dxfId="2939" priority="220"/>
  </conditionalFormatting>
  <conditionalFormatting sqref="U90">
    <cfRule type="duplicateValues" dxfId="2938" priority="219"/>
  </conditionalFormatting>
  <conditionalFormatting sqref="U91">
    <cfRule type="duplicateValues" dxfId="2937" priority="218"/>
  </conditionalFormatting>
  <conditionalFormatting sqref="U92">
    <cfRule type="duplicateValues" dxfId="2936" priority="217"/>
  </conditionalFormatting>
  <conditionalFormatting sqref="U93">
    <cfRule type="duplicateValues" dxfId="2935" priority="216"/>
  </conditionalFormatting>
  <conditionalFormatting sqref="U94">
    <cfRule type="duplicateValues" dxfId="2934" priority="215"/>
  </conditionalFormatting>
  <conditionalFormatting sqref="U95">
    <cfRule type="duplicateValues" dxfId="2933" priority="214"/>
  </conditionalFormatting>
  <conditionalFormatting sqref="U96">
    <cfRule type="duplicateValues" dxfId="2932" priority="213"/>
  </conditionalFormatting>
  <conditionalFormatting sqref="U97">
    <cfRule type="duplicateValues" dxfId="2931" priority="212"/>
  </conditionalFormatting>
  <conditionalFormatting sqref="U98">
    <cfRule type="duplicateValues" dxfId="2930" priority="211"/>
  </conditionalFormatting>
  <conditionalFormatting sqref="U99">
    <cfRule type="duplicateValues" dxfId="2929" priority="210"/>
  </conditionalFormatting>
  <conditionalFormatting sqref="U100">
    <cfRule type="duplicateValues" dxfId="2928" priority="209"/>
  </conditionalFormatting>
  <conditionalFormatting sqref="U101">
    <cfRule type="duplicateValues" dxfId="2927" priority="208"/>
  </conditionalFormatting>
  <conditionalFormatting sqref="U102">
    <cfRule type="duplicateValues" dxfId="2926" priority="207"/>
  </conditionalFormatting>
  <conditionalFormatting sqref="U103">
    <cfRule type="duplicateValues" dxfId="2925" priority="206"/>
  </conditionalFormatting>
  <conditionalFormatting sqref="U104">
    <cfRule type="duplicateValues" dxfId="2924" priority="205"/>
  </conditionalFormatting>
  <conditionalFormatting sqref="U105">
    <cfRule type="duplicateValues" dxfId="2923" priority="204"/>
  </conditionalFormatting>
  <conditionalFormatting sqref="U6:U105">
    <cfRule type="expression" dxfId="2922" priority="203">
      <formula>ISNA($N6)</formula>
    </cfRule>
  </conditionalFormatting>
  <conditionalFormatting sqref="V6">
    <cfRule type="duplicateValues" dxfId="2921" priority="202"/>
  </conditionalFormatting>
  <conditionalFormatting sqref="V7">
    <cfRule type="duplicateValues" dxfId="2920" priority="201"/>
  </conditionalFormatting>
  <conditionalFormatting sqref="V8">
    <cfRule type="duplicateValues" dxfId="2919" priority="200"/>
  </conditionalFormatting>
  <conditionalFormatting sqref="V9">
    <cfRule type="duplicateValues" dxfId="2918" priority="199"/>
  </conditionalFormatting>
  <conditionalFormatting sqref="V10">
    <cfRule type="duplicateValues" dxfId="2917" priority="198"/>
  </conditionalFormatting>
  <conditionalFormatting sqref="V11">
    <cfRule type="duplicateValues" dxfId="2916" priority="197"/>
  </conditionalFormatting>
  <conditionalFormatting sqref="V12">
    <cfRule type="duplicateValues" dxfId="2915" priority="196"/>
  </conditionalFormatting>
  <conditionalFormatting sqref="V13">
    <cfRule type="duplicateValues" dxfId="2914" priority="195"/>
  </conditionalFormatting>
  <conditionalFormatting sqref="V14">
    <cfRule type="duplicateValues" dxfId="2913" priority="194"/>
  </conditionalFormatting>
  <conditionalFormatting sqref="V15">
    <cfRule type="duplicateValues" dxfId="2912" priority="193"/>
  </conditionalFormatting>
  <conditionalFormatting sqref="V16">
    <cfRule type="duplicateValues" dxfId="2911" priority="192"/>
  </conditionalFormatting>
  <conditionalFormatting sqref="V17">
    <cfRule type="duplicateValues" dxfId="2910" priority="191"/>
  </conditionalFormatting>
  <conditionalFormatting sqref="V18">
    <cfRule type="duplicateValues" dxfId="2909" priority="190"/>
  </conditionalFormatting>
  <conditionalFormatting sqref="V19">
    <cfRule type="duplicateValues" dxfId="2908" priority="189"/>
  </conditionalFormatting>
  <conditionalFormatting sqref="V20">
    <cfRule type="duplicateValues" dxfId="2907" priority="188"/>
  </conditionalFormatting>
  <conditionalFormatting sqref="V21">
    <cfRule type="duplicateValues" dxfId="2906" priority="187"/>
  </conditionalFormatting>
  <conditionalFormatting sqref="V22">
    <cfRule type="duplicateValues" dxfId="2905" priority="186"/>
  </conditionalFormatting>
  <conditionalFormatting sqref="V23">
    <cfRule type="duplicateValues" dxfId="2904" priority="185"/>
  </conditionalFormatting>
  <conditionalFormatting sqref="V24">
    <cfRule type="duplicateValues" dxfId="2903" priority="184"/>
  </conditionalFormatting>
  <conditionalFormatting sqref="V25">
    <cfRule type="duplicateValues" dxfId="2902" priority="183"/>
  </conditionalFormatting>
  <conditionalFormatting sqref="V26">
    <cfRule type="duplicateValues" dxfId="2901" priority="182"/>
  </conditionalFormatting>
  <conditionalFormatting sqref="V27">
    <cfRule type="duplicateValues" dxfId="2900" priority="181"/>
  </conditionalFormatting>
  <conditionalFormatting sqref="V28">
    <cfRule type="duplicateValues" dxfId="2899" priority="180"/>
  </conditionalFormatting>
  <conditionalFormatting sqref="V29">
    <cfRule type="duplicateValues" dxfId="2898" priority="179"/>
  </conditionalFormatting>
  <conditionalFormatting sqref="V30">
    <cfRule type="duplicateValues" dxfId="2897" priority="178"/>
  </conditionalFormatting>
  <conditionalFormatting sqref="V31">
    <cfRule type="duplicateValues" dxfId="2896" priority="177"/>
  </conditionalFormatting>
  <conditionalFormatting sqref="V32">
    <cfRule type="duplicateValues" dxfId="2895" priority="176"/>
  </conditionalFormatting>
  <conditionalFormatting sqref="V33">
    <cfRule type="duplicateValues" dxfId="2894" priority="175"/>
  </conditionalFormatting>
  <conditionalFormatting sqref="V34">
    <cfRule type="duplicateValues" dxfId="2893" priority="174"/>
  </conditionalFormatting>
  <conditionalFormatting sqref="V35">
    <cfRule type="duplicateValues" dxfId="2892" priority="173"/>
  </conditionalFormatting>
  <conditionalFormatting sqref="V36">
    <cfRule type="duplicateValues" dxfId="2891" priority="172"/>
  </conditionalFormatting>
  <conditionalFormatting sqref="V37">
    <cfRule type="duplicateValues" dxfId="2890" priority="171"/>
  </conditionalFormatting>
  <conditionalFormatting sqref="V38">
    <cfRule type="duplicateValues" dxfId="2889" priority="170"/>
  </conditionalFormatting>
  <conditionalFormatting sqref="V39">
    <cfRule type="duplicateValues" dxfId="2888" priority="169"/>
  </conditionalFormatting>
  <conditionalFormatting sqref="V40">
    <cfRule type="duplicateValues" dxfId="2887" priority="168"/>
  </conditionalFormatting>
  <conditionalFormatting sqref="V41">
    <cfRule type="duplicateValues" dxfId="2886" priority="167"/>
  </conditionalFormatting>
  <conditionalFormatting sqref="V42">
    <cfRule type="duplicateValues" dxfId="2885" priority="166"/>
  </conditionalFormatting>
  <conditionalFormatting sqref="V43">
    <cfRule type="duplicateValues" dxfId="2884" priority="165"/>
  </conditionalFormatting>
  <conditionalFormatting sqref="V44">
    <cfRule type="duplicateValues" dxfId="2883" priority="164"/>
  </conditionalFormatting>
  <conditionalFormatting sqref="V45">
    <cfRule type="duplicateValues" dxfId="2882" priority="163"/>
  </conditionalFormatting>
  <conditionalFormatting sqref="V46">
    <cfRule type="duplicateValues" dxfId="2881" priority="162"/>
  </conditionalFormatting>
  <conditionalFormatting sqref="V47">
    <cfRule type="duplicateValues" dxfId="2880" priority="161"/>
  </conditionalFormatting>
  <conditionalFormatting sqref="V48">
    <cfRule type="duplicateValues" dxfId="2879" priority="160"/>
  </conditionalFormatting>
  <conditionalFormatting sqref="V49">
    <cfRule type="duplicateValues" dxfId="2878" priority="159"/>
  </conditionalFormatting>
  <conditionalFormatting sqref="V50">
    <cfRule type="duplicateValues" dxfId="2877" priority="158"/>
  </conditionalFormatting>
  <conditionalFormatting sqref="V51">
    <cfRule type="duplicateValues" dxfId="2876" priority="157"/>
  </conditionalFormatting>
  <conditionalFormatting sqref="V52">
    <cfRule type="duplicateValues" dxfId="2875" priority="156"/>
  </conditionalFormatting>
  <conditionalFormatting sqref="V53">
    <cfRule type="duplicateValues" dxfId="2874" priority="155"/>
  </conditionalFormatting>
  <conditionalFormatting sqref="V54">
    <cfRule type="duplicateValues" dxfId="2873" priority="154"/>
  </conditionalFormatting>
  <conditionalFormatting sqref="V55">
    <cfRule type="duplicateValues" dxfId="2872" priority="153"/>
  </conditionalFormatting>
  <conditionalFormatting sqref="V56">
    <cfRule type="duplicateValues" dxfId="2871" priority="152"/>
  </conditionalFormatting>
  <conditionalFormatting sqref="V57">
    <cfRule type="duplicateValues" dxfId="2870" priority="151"/>
  </conditionalFormatting>
  <conditionalFormatting sqref="V58">
    <cfRule type="duplicateValues" dxfId="2869" priority="150"/>
  </conditionalFormatting>
  <conditionalFormatting sqref="V59">
    <cfRule type="duplicateValues" dxfId="2868" priority="149"/>
  </conditionalFormatting>
  <conditionalFormatting sqref="V60">
    <cfRule type="duplicateValues" dxfId="2867" priority="148"/>
  </conditionalFormatting>
  <conditionalFormatting sqref="V61">
    <cfRule type="duplicateValues" dxfId="2866" priority="147"/>
  </conditionalFormatting>
  <conditionalFormatting sqref="V62">
    <cfRule type="duplicateValues" dxfId="2865" priority="146"/>
  </conditionalFormatting>
  <conditionalFormatting sqref="V63">
    <cfRule type="duplicateValues" dxfId="2864" priority="145"/>
  </conditionalFormatting>
  <conditionalFormatting sqref="V64">
    <cfRule type="duplicateValues" dxfId="2863" priority="144"/>
  </conditionalFormatting>
  <conditionalFormatting sqref="V65">
    <cfRule type="duplicateValues" dxfId="2862" priority="143"/>
  </conditionalFormatting>
  <conditionalFormatting sqref="V66">
    <cfRule type="duplicateValues" dxfId="2861" priority="142"/>
  </conditionalFormatting>
  <conditionalFormatting sqref="V67">
    <cfRule type="duplicateValues" dxfId="2860" priority="141"/>
  </conditionalFormatting>
  <conditionalFormatting sqref="V68">
    <cfRule type="duplicateValues" dxfId="2859" priority="140"/>
  </conditionalFormatting>
  <conditionalFormatting sqref="V69">
    <cfRule type="duplicateValues" dxfId="2858" priority="139"/>
  </conditionalFormatting>
  <conditionalFormatting sqref="V70">
    <cfRule type="duplicateValues" dxfId="2857" priority="138"/>
  </conditionalFormatting>
  <conditionalFormatting sqref="V71">
    <cfRule type="duplicateValues" dxfId="2856" priority="137"/>
  </conditionalFormatting>
  <conditionalFormatting sqref="V72">
    <cfRule type="duplicateValues" dxfId="2855" priority="136"/>
  </conditionalFormatting>
  <conditionalFormatting sqref="V73">
    <cfRule type="duplicateValues" dxfId="2854" priority="135"/>
  </conditionalFormatting>
  <conditionalFormatting sqref="V74">
    <cfRule type="duplicateValues" dxfId="2853" priority="134"/>
  </conditionalFormatting>
  <conditionalFormatting sqref="V75">
    <cfRule type="duplicateValues" dxfId="2852" priority="133"/>
  </conditionalFormatting>
  <conditionalFormatting sqref="V76">
    <cfRule type="duplicateValues" dxfId="2851" priority="132"/>
  </conditionalFormatting>
  <conditionalFormatting sqref="V77">
    <cfRule type="duplicateValues" dxfId="2850" priority="131"/>
  </conditionalFormatting>
  <conditionalFormatting sqref="V78">
    <cfRule type="duplicateValues" dxfId="2849" priority="130"/>
  </conditionalFormatting>
  <conditionalFormatting sqref="V79">
    <cfRule type="duplicateValues" dxfId="2848" priority="129"/>
  </conditionalFormatting>
  <conditionalFormatting sqref="V80">
    <cfRule type="duplicateValues" dxfId="2847" priority="128"/>
  </conditionalFormatting>
  <conditionalFormatting sqref="V81">
    <cfRule type="duplicateValues" dxfId="2846" priority="127"/>
  </conditionalFormatting>
  <conditionalFormatting sqref="V82">
    <cfRule type="duplicateValues" dxfId="2845" priority="126"/>
  </conditionalFormatting>
  <conditionalFormatting sqref="V83">
    <cfRule type="duplicateValues" dxfId="2844" priority="125"/>
  </conditionalFormatting>
  <conditionalFormatting sqref="V84">
    <cfRule type="duplicateValues" dxfId="2843" priority="124"/>
  </conditionalFormatting>
  <conditionalFormatting sqref="V85">
    <cfRule type="duplicateValues" dxfId="2842" priority="123"/>
  </conditionalFormatting>
  <conditionalFormatting sqref="V86">
    <cfRule type="duplicateValues" dxfId="2841" priority="122"/>
  </conditionalFormatting>
  <conditionalFormatting sqref="V87">
    <cfRule type="duplicateValues" dxfId="2840" priority="121"/>
  </conditionalFormatting>
  <conditionalFormatting sqref="V88">
    <cfRule type="duplicateValues" dxfId="2839" priority="120"/>
  </conditionalFormatting>
  <conditionalFormatting sqref="V89">
    <cfRule type="duplicateValues" dxfId="2838" priority="119"/>
  </conditionalFormatting>
  <conditionalFormatting sqref="V90">
    <cfRule type="duplicateValues" dxfId="2837" priority="118"/>
  </conditionalFormatting>
  <conditionalFormatting sqref="V91">
    <cfRule type="duplicateValues" dxfId="2836" priority="117"/>
  </conditionalFormatting>
  <conditionalFormatting sqref="V92">
    <cfRule type="duplicateValues" dxfId="2835" priority="116"/>
  </conditionalFormatting>
  <conditionalFormatting sqref="V93">
    <cfRule type="duplicateValues" dxfId="2834" priority="115"/>
  </conditionalFormatting>
  <conditionalFormatting sqref="V94">
    <cfRule type="duplicateValues" dxfId="2833" priority="114"/>
  </conditionalFormatting>
  <conditionalFormatting sqref="V95">
    <cfRule type="duplicateValues" dxfId="2832" priority="113"/>
  </conditionalFormatting>
  <conditionalFormatting sqref="V96">
    <cfRule type="duplicateValues" dxfId="2831" priority="112"/>
  </conditionalFormatting>
  <conditionalFormatting sqref="V97">
    <cfRule type="duplicateValues" dxfId="2830" priority="111"/>
  </conditionalFormatting>
  <conditionalFormatting sqref="V98">
    <cfRule type="duplicateValues" dxfId="2829" priority="110"/>
  </conditionalFormatting>
  <conditionalFormatting sqref="V99">
    <cfRule type="duplicateValues" dxfId="2828" priority="109"/>
  </conditionalFormatting>
  <conditionalFormatting sqref="V100">
    <cfRule type="duplicateValues" dxfId="2827" priority="108"/>
  </conditionalFormatting>
  <conditionalFormatting sqref="V101">
    <cfRule type="duplicateValues" dxfId="2826" priority="107"/>
  </conditionalFormatting>
  <conditionalFormatting sqref="V102">
    <cfRule type="duplicateValues" dxfId="2825" priority="106"/>
  </conditionalFormatting>
  <conditionalFormatting sqref="V103">
    <cfRule type="duplicateValues" dxfId="2824" priority="105"/>
  </conditionalFormatting>
  <conditionalFormatting sqref="V104">
    <cfRule type="duplicateValues" dxfId="2823" priority="104"/>
  </conditionalFormatting>
  <conditionalFormatting sqref="V105">
    <cfRule type="duplicateValues" dxfId="2822" priority="103"/>
  </conditionalFormatting>
  <conditionalFormatting sqref="V6:V105">
    <cfRule type="expression" dxfId="2821" priority="102">
      <formula>ISNA($N6)</formula>
    </cfRule>
  </conditionalFormatting>
  <conditionalFormatting sqref="W6">
    <cfRule type="duplicateValues" dxfId="2820" priority="101"/>
  </conditionalFormatting>
  <conditionalFormatting sqref="W7">
    <cfRule type="duplicateValues" dxfId="2819" priority="100"/>
  </conditionalFormatting>
  <conditionalFormatting sqref="W8">
    <cfRule type="duplicateValues" dxfId="2818" priority="99"/>
  </conditionalFormatting>
  <conditionalFormatting sqref="W9">
    <cfRule type="duplicateValues" dxfId="2817" priority="98"/>
  </conditionalFormatting>
  <conditionalFormatting sqref="W10">
    <cfRule type="duplicateValues" dxfId="2816" priority="97"/>
  </conditionalFormatting>
  <conditionalFormatting sqref="W11">
    <cfRule type="duplicateValues" dxfId="2815" priority="96"/>
  </conditionalFormatting>
  <conditionalFormatting sqref="W12">
    <cfRule type="duplicateValues" dxfId="2814" priority="95"/>
  </conditionalFormatting>
  <conditionalFormatting sqref="W13">
    <cfRule type="duplicateValues" dxfId="2813" priority="94"/>
  </conditionalFormatting>
  <conditionalFormatting sqref="W14">
    <cfRule type="duplicateValues" dxfId="2812" priority="93"/>
  </conditionalFormatting>
  <conditionalFormatting sqref="W15">
    <cfRule type="duplicateValues" dxfId="2811" priority="92"/>
  </conditionalFormatting>
  <conditionalFormatting sqref="W16">
    <cfRule type="duplicateValues" dxfId="2810" priority="91"/>
  </conditionalFormatting>
  <conditionalFormatting sqref="W17">
    <cfRule type="duplicateValues" dxfId="2809" priority="90"/>
  </conditionalFormatting>
  <conditionalFormatting sqref="W18">
    <cfRule type="duplicateValues" dxfId="2808" priority="89"/>
  </conditionalFormatting>
  <conditionalFormatting sqref="W19">
    <cfRule type="duplicateValues" dxfId="2807" priority="88"/>
  </conditionalFormatting>
  <conditionalFormatting sqref="W20">
    <cfRule type="duplicateValues" dxfId="2806" priority="87"/>
  </conditionalFormatting>
  <conditionalFormatting sqref="W21">
    <cfRule type="duplicateValues" dxfId="2805" priority="86"/>
  </conditionalFormatting>
  <conditionalFormatting sqref="W22">
    <cfRule type="duplicateValues" dxfId="2804" priority="85"/>
  </conditionalFormatting>
  <conditionalFormatting sqref="W23">
    <cfRule type="duplicateValues" dxfId="2803" priority="84"/>
  </conditionalFormatting>
  <conditionalFormatting sqref="W24">
    <cfRule type="duplicateValues" dxfId="2802" priority="83"/>
  </conditionalFormatting>
  <conditionalFormatting sqref="W25">
    <cfRule type="duplicateValues" dxfId="2801" priority="82"/>
  </conditionalFormatting>
  <conditionalFormatting sqref="W26">
    <cfRule type="duplicateValues" dxfId="2800" priority="81"/>
  </conditionalFormatting>
  <conditionalFormatting sqref="W27">
    <cfRule type="duplicateValues" dxfId="2799" priority="80"/>
  </conditionalFormatting>
  <conditionalFormatting sqref="W28">
    <cfRule type="duplicateValues" dxfId="2798" priority="79"/>
  </conditionalFormatting>
  <conditionalFormatting sqref="W29">
    <cfRule type="duplicateValues" dxfId="2797" priority="78"/>
  </conditionalFormatting>
  <conditionalFormatting sqref="W30">
    <cfRule type="duplicateValues" dxfId="2796" priority="77"/>
  </conditionalFormatting>
  <conditionalFormatting sqref="W31">
    <cfRule type="duplicateValues" dxfId="2795" priority="76"/>
  </conditionalFormatting>
  <conditionalFormatting sqref="W32">
    <cfRule type="duplicateValues" dxfId="2794" priority="75"/>
  </conditionalFormatting>
  <conditionalFormatting sqref="W33">
    <cfRule type="duplicateValues" dxfId="2793" priority="74"/>
  </conditionalFormatting>
  <conditionalFormatting sqref="W34">
    <cfRule type="duplicateValues" dxfId="2792" priority="73"/>
  </conditionalFormatting>
  <conditionalFormatting sqref="W35">
    <cfRule type="duplicateValues" dxfId="2791" priority="72"/>
  </conditionalFormatting>
  <conditionalFormatting sqref="W36">
    <cfRule type="duplicateValues" dxfId="2790" priority="71"/>
  </conditionalFormatting>
  <conditionalFormatting sqref="W37">
    <cfRule type="duplicateValues" dxfId="2789" priority="70"/>
  </conditionalFormatting>
  <conditionalFormatting sqref="W38">
    <cfRule type="duplicateValues" dxfId="2788" priority="69"/>
  </conditionalFormatting>
  <conditionalFormatting sqref="W39">
    <cfRule type="duplicateValues" dxfId="2787" priority="68"/>
  </conditionalFormatting>
  <conditionalFormatting sqref="W40">
    <cfRule type="duplicateValues" dxfId="2786" priority="67"/>
  </conditionalFormatting>
  <conditionalFormatting sqref="W41">
    <cfRule type="duplicateValues" dxfId="2785" priority="66"/>
  </conditionalFormatting>
  <conditionalFormatting sqref="W42">
    <cfRule type="duplicateValues" dxfId="2784" priority="65"/>
  </conditionalFormatting>
  <conditionalFormatting sqref="W43">
    <cfRule type="duplicateValues" dxfId="2783" priority="64"/>
  </conditionalFormatting>
  <conditionalFormatting sqref="W44">
    <cfRule type="duplicateValues" dxfId="2782" priority="63"/>
  </conditionalFormatting>
  <conditionalFormatting sqref="W45">
    <cfRule type="duplicateValues" dxfId="2781" priority="62"/>
  </conditionalFormatting>
  <conditionalFormatting sqref="W46">
    <cfRule type="duplicateValues" dxfId="2780" priority="61"/>
  </conditionalFormatting>
  <conditionalFormatting sqref="W47">
    <cfRule type="duplicateValues" dxfId="2779" priority="60"/>
  </conditionalFormatting>
  <conditionalFormatting sqref="W48">
    <cfRule type="duplicateValues" dxfId="2778" priority="59"/>
  </conditionalFormatting>
  <conditionalFormatting sqref="W49">
    <cfRule type="duplicateValues" dxfId="2777" priority="58"/>
  </conditionalFormatting>
  <conditionalFormatting sqref="W50">
    <cfRule type="duplicateValues" dxfId="2776" priority="57"/>
  </conditionalFormatting>
  <conditionalFormatting sqref="W51">
    <cfRule type="duplicateValues" dxfId="2775" priority="56"/>
  </conditionalFormatting>
  <conditionalFormatting sqref="W52">
    <cfRule type="duplicateValues" dxfId="2774" priority="55"/>
  </conditionalFormatting>
  <conditionalFormatting sqref="W53">
    <cfRule type="duplicateValues" dxfId="2773" priority="54"/>
  </conditionalFormatting>
  <conditionalFormatting sqref="W54">
    <cfRule type="duplicateValues" dxfId="2772" priority="53"/>
  </conditionalFormatting>
  <conditionalFormatting sqref="W55">
    <cfRule type="duplicateValues" dxfId="2771" priority="52"/>
  </conditionalFormatting>
  <conditionalFormatting sqref="W56">
    <cfRule type="duplicateValues" dxfId="2770" priority="51"/>
  </conditionalFormatting>
  <conditionalFormatting sqref="W57">
    <cfRule type="duplicateValues" dxfId="2769" priority="50"/>
  </conditionalFormatting>
  <conditionalFormatting sqref="W58">
    <cfRule type="duplicateValues" dxfId="2768" priority="49"/>
  </conditionalFormatting>
  <conditionalFormatting sqref="W59">
    <cfRule type="duplicateValues" dxfId="2767" priority="48"/>
  </conditionalFormatting>
  <conditionalFormatting sqref="W60">
    <cfRule type="duplicateValues" dxfId="2766" priority="47"/>
  </conditionalFormatting>
  <conditionalFormatting sqref="W61">
    <cfRule type="duplicateValues" dxfId="2765" priority="46"/>
  </conditionalFormatting>
  <conditionalFormatting sqref="W62">
    <cfRule type="duplicateValues" dxfId="2764" priority="45"/>
  </conditionalFormatting>
  <conditionalFormatting sqref="W63">
    <cfRule type="duplicateValues" dxfId="2763" priority="44"/>
  </conditionalFormatting>
  <conditionalFormatting sqref="W64">
    <cfRule type="duplicateValues" dxfId="2762" priority="43"/>
  </conditionalFormatting>
  <conditionalFormatting sqref="W65">
    <cfRule type="duplicateValues" dxfId="2761" priority="42"/>
  </conditionalFormatting>
  <conditionalFormatting sqref="W66">
    <cfRule type="duplicateValues" dxfId="2760" priority="41"/>
  </conditionalFormatting>
  <conditionalFormatting sqref="W67">
    <cfRule type="duplicateValues" dxfId="2759" priority="40"/>
  </conditionalFormatting>
  <conditionalFormatting sqref="W68">
    <cfRule type="duplicateValues" dxfId="2758" priority="39"/>
  </conditionalFormatting>
  <conditionalFormatting sqref="W69">
    <cfRule type="duplicateValues" dxfId="2757" priority="38"/>
  </conditionalFormatting>
  <conditionalFormatting sqref="W70">
    <cfRule type="duplicateValues" dxfId="2756" priority="37"/>
  </conditionalFormatting>
  <conditionalFormatting sqref="W71">
    <cfRule type="duplicateValues" dxfId="2755" priority="36"/>
  </conditionalFormatting>
  <conditionalFormatting sqref="W72">
    <cfRule type="duplicateValues" dxfId="2754" priority="35"/>
  </conditionalFormatting>
  <conditionalFormatting sqref="W73">
    <cfRule type="duplicateValues" dxfId="2753" priority="34"/>
  </conditionalFormatting>
  <conditionalFormatting sqref="W74">
    <cfRule type="duplicateValues" dxfId="2752" priority="33"/>
  </conditionalFormatting>
  <conditionalFormatting sqref="W75">
    <cfRule type="duplicateValues" dxfId="2751" priority="32"/>
  </conditionalFormatting>
  <conditionalFormatting sqref="W76">
    <cfRule type="duplicateValues" dxfId="2750" priority="31"/>
  </conditionalFormatting>
  <conditionalFormatting sqref="W77">
    <cfRule type="duplicateValues" dxfId="2749" priority="30"/>
  </conditionalFormatting>
  <conditionalFormatting sqref="W78">
    <cfRule type="duplicateValues" dxfId="2748" priority="29"/>
  </conditionalFormatting>
  <conditionalFormatting sqref="W79">
    <cfRule type="duplicateValues" dxfId="2747" priority="28"/>
  </conditionalFormatting>
  <conditionalFormatting sqref="W80">
    <cfRule type="duplicateValues" dxfId="2746" priority="27"/>
  </conditionalFormatting>
  <conditionalFormatting sqref="W81">
    <cfRule type="duplicateValues" dxfId="2745" priority="26"/>
  </conditionalFormatting>
  <conditionalFormatting sqref="W82">
    <cfRule type="duplicateValues" dxfId="2744" priority="25"/>
  </conditionalFormatting>
  <conditionalFormatting sqref="W83">
    <cfRule type="duplicateValues" dxfId="2743" priority="24"/>
  </conditionalFormatting>
  <conditionalFormatting sqref="W84">
    <cfRule type="duplicateValues" dxfId="2742" priority="23"/>
  </conditionalFormatting>
  <conditionalFormatting sqref="W85">
    <cfRule type="duplicateValues" dxfId="2741" priority="22"/>
  </conditionalFormatting>
  <conditionalFormatting sqref="W86">
    <cfRule type="duplicateValues" dxfId="2740" priority="21"/>
  </conditionalFormatting>
  <conditionalFormatting sqref="W87">
    <cfRule type="duplicateValues" dxfId="2739" priority="20"/>
  </conditionalFormatting>
  <conditionalFormatting sqref="W88">
    <cfRule type="duplicateValues" dxfId="2738" priority="19"/>
  </conditionalFormatting>
  <conditionalFormatting sqref="W89">
    <cfRule type="duplicateValues" dxfId="2737" priority="18"/>
  </conditionalFormatting>
  <conditionalFormatting sqref="W90">
    <cfRule type="duplicateValues" dxfId="2736" priority="17"/>
  </conditionalFormatting>
  <conditionalFormatting sqref="W91">
    <cfRule type="duplicateValues" dxfId="2735" priority="16"/>
  </conditionalFormatting>
  <conditionalFormatting sqref="W92">
    <cfRule type="duplicateValues" dxfId="2734" priority="15"/>
  </conditionalFormatting>
  <conditionalFormatting sqref="W93">
    <cfRule type="duplicateValues" dxfId="2733" priority="14"/>
  </conditionalFormatting>
  <conditionalFormatting sqref="W94">
    <cfRule type="duplicateValues" dxfId="2732" priority="13"/>
  </conditionalFormatting>
  <conditionalFormatting sqref="W95">
    <cfRule type="duplicateValues" dxfId="2731" priority="12"/>
  </conditionalFormatting>
  <conditionalFormatting sqref="W96">
    <cfRule type="duplicateValues" dxfId="2730" priority="11"/>
  </conditionalFormatting>
  <conditionalFormatting sqref="W97">
    <cfRule type="duplicateValues" dxfId="2729" priority="10"/>
  </conditionalFormatting>
  <conditionalFormatting sqref="W98">
    <cfRule type="duplicateValues" dxfId="2728" priority="9"/>
  </conditionalFormatting>
  <conditionalFormatting sqref="W99">
    <cfRule type="duplicateValues" dxfId="2727" priority="8"/>
  </conditionalFormatting>
  <conditionalFormatting sqref="W100">
    <cfRule type="duplicateValues" dxfId="2726" priority="7"/>
  </conditionalFormatting>
  <conditionalFormatting sqref="W101">
    <cfRule type="duplicateValues" dxfId="2725" priority="6"/>
  </conditionalFormatting>
  <conditionalFormatting sqref="W102">
    <cfRule type="duplicateValues" dxfId="2724" priority="5"/>
  </conditionalFormatting>
  <conditionalFormatting sqref="W103">
    <cfRule type="duplicateValues" dxfId="2723" priority="4"/>
  </conditionalFormatting>
  <conditionalFormatting sqref="W104">
    <cfRule type="duplicateValues" dxfId="2722" priority="3"/>
  </conditionalFormatting>
  <conditionalFormatting sqref="W105">
    <cfRule type="duplicateValues" dxfId="2721" priority="2"/>
  </conditionalFormatting>
  <conditionalFormatting sqref="W6:W105">
    <cfRule type="expression" dxfId="2720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b">
        <v>1</v>
      </c>
      <c r="G5" s="1" t="s">
        <v>67</v>
      </c>
      <c r="H5" s="1" t="s">
        <v>68</v>
      </c>
      <c r="I5" s="1" t="s">
        <v>69</v>
      </c>
      <c r="J5" s="1" t="s">
        <v>70</v>
      </c>
      <c r="K5" s="10" t="s">
        <v>71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0.20758486697311565</v>
      </c>
      <c r="C6" s="42">
        <v>0.45231045444905843</v>
      </c>
      <c r="D6" s="42">
        <v>0.56694647118717401</v>
      </c>
      <c r="E6" s="42">
        <v>0.68561503652096201</v>
      </c>
      <c r="F6" s="42">
        <v>0.76292523417422564</v>
      </c>
      <c r="G6" s="42">
        <v>0.84623268725941947</v>
      </c>
      <c r="H6" s="42">
        <v>0.87585428243506969</v>
      </c>
      <c r="I6" s="42">
        <v>0.59973833293543866</v>
      </c>
      <c r="J6" s="42">
        <v>0.71444108972798581</v>
      </c>
      <c r="K6" s="43">
        <v>0.5157330985321914</v>
      </c>
      <c r="M6" s="16" t="str">
        <f t="shared" ref="M6:M69" si="0">INDEX($B$5:$K$5,MATCH(MIN($B6:$K6),$B6:$K6,0))</f>
        <v>BANANAS</v>
      </c>
      <c r="N6" s="20" t="b">
        <f t="shared" ref="N6:N69" si="1">$M6 = $A6</f>
        <v>1</v>
      </c>
      <c r="Q6" s="22" t="s">
        <v>7</v>
      </c>
      <c r="R6" s="25">
        <f>IF(ISERR($O$15)," ",$O$15)</f>
        <v>0.6</v>
      </c>
      <c r="S6" s="20">
        <f>(10 - COUNTIF($N6:$N15,"#N/A"))</f>
        <v>10</v>
      </c>
      <c r="U6" s="16" t="str">
        <f t="shared" ref="U6:U69" si="2">INDEX($B$5:$K$5,MATCH(MIN($B6:$K6),$B6:$K6,0))</f>
        <v>BANANAS</v>
      </c>
      <c r="V6" s="16">
        <f>MIN(B6:K6)</f>
        <v>0.20758486697311565</v>
      </c>
      <c r="W6" s="16">
        <f>SMALL(B6:K6,2)-V6</f>
        <v>0.24472558747594278</v>
      </c>
    </row>
    <row r="7" spans="1:23" x14ac:dyDescent="0.25">
      <c r="A7" s="12" t="s">
        <v>63</v>
      </c>
      <c r="B7" s="44">
        <v>0.20616239549199414</v>
      </c>
      <c r="C7" s="45">
        <v>0.54252626010576799</v>
      </c>
      <c r="D7" s="45">
        <v>0.49029172797671927</v>
      </c>
      <c r="E7" s="45">
        <v>0.72679846292766181</v>
      </c>
      <c r="F7" s="45">
        <v>0.76858247365814869</v>
      </c>
      <c r="G7" s="45">
        <v>0.82861075361143022</v>
      </c>
      <c r="H7" s="45">
        <v>1.0311493211520295</v>
      </c>
      <c r="I7" s="45">
        <v>0.66767065441360107</v>
      </c>
      <c r="J7" s="45">
        <v>0.89324146790569814</v>
      </c>
      <c r="K7" s="46">
        <v>0.48061921101365251</v>
      </c>
      <c r="M7" s="18" t="str">
        <f t="shared" si="0"/>
        <v>BANANAS</v>
      </c>
      <c r="N7" s="17" t="b">
        <f t="shared" si="1"/>
        <v>1</v>
      </c>
      <c r="Q7" s="23" t="s">
        <v>6</v>
      </c>
      <c r="R7" s="26">
        <f>IF(ISERR($O$25)," ",$O$25)</f>
        <v>0.9</v>
      </c>
      <c r="S7" s="17">
        <f>(10 - COUNTIF($N16:$N25,"#N/A"))</f>
        <v>10</v>
      </c>
      <c r="U7" s="18" t="str">
        <f t="shared" si="2"/>
        <v>BANANAS</v>
      </c>
      <c r="V7" s="18">
        <f t="shared" ref="V7:V70" si="3">MIN(B7:K7)</f>
        <v>0.20616239549199414</v>
      </c>
      <c r="W7" s="18">
        <f t="shared" ref="W7:W70" si="4">SMALL(B7:K7,2)-V7</f>
        <v>0.27445681552165835</v>
      </c>
    </row>
    <row r="8" spans="1:23" x14ac:dyDescent="0.25">
      <c r="A8" s="12" t="s">
        <v>63</v>
      </c>
      <c r="B8" s="44">
        <v>0.35777956530110677</v>
      </c>
      <c r="C8" s="45">
        <v>0.5650737564652395</v>
      </c>
      <c r="D8" s="45">
        <v>0.402939201397082</v>
      </c>
      <c r="E8" s="45">
        <v>0.6490679844503473</v>
      </c>
      <c r="F8" s="45">
        <v>0.85939832712718001</v>
      </c>
      <c r="G8" s="45">
        <v>0.84294793468916762</v>
      </c>
      <c r="H8" s="45">
        <v>1.1072869170671646</v>
      </c>
      <c r="I8" s="45">
        <v>0.65843456012979251</v>
      </c>
      <c r="J8" s="45">
        <v>0.94587630140977408</v>
      </c>
      <c r="K8" s="46">
        <v>0.43495582760421841</v>
      </c>
      <c r="M8" s="18" t="str">
        <f t="shared" si="0"/>
        <v>BANANAS</v>
      </c>
      <c r="N8" s="17" t="b">
        <f t="shared" si="1"/>
        <v>1</v>
      </c>
      <c r="Q8" s="23" t="s">
        <v>8</v>
      </c>
      <c r="R8" s="26">
        <f>IF(ISERR($O$35)," ",$O$35)</f>
        <v>0.2</v>
      </c>
      <c r="S8" s="17">
        <f>(10 - COUNTIF($N26:$N35,"#N/A"))</f>
        <v>10</v>
      </c>
      <c r="U8" s="18" t="str">
        <f t="shared" si="2"/>
        <v>BANANAS</v>
      </c>
      <c r="V8" s="18">
        <f t="shared" si="3"/>
        <v>0.35777956530110677</v>
      </c>
      <c r="W8" s="18">
        <f t="shared" si="4"/>
        <v>4.5159636095975231E-2</v>
      </c>
    </row>
    <row r="9" spans="1:23" x14ac:dyDescent="0.25">
      <c r="A9" s="12" t="s">
        <v>63</v>
      </c>
      <c r="B9" s="44">
        <v>0.49555694400711309</v>
      </c>
      <c r="C9" s="45">
        <v>0.48102255180265807</v>
      </c>
      <c r="D9" s="45">
        <v>0.39131303344074936</v>
      </c>
      <c r="E9" s="45">
        <v>0.41902476974949099</v>
      </c>
      <c r="F9" s="45">
        <v>0.73702965368837825</v>
      </c>
      <c r="G9" s="45">
        <v>0.78712455003104653</v>
      </c>
      <c r="H9" s="45">
        <v>0.89110862376120814</v>
      </c>
      <c r="I9" s="45">
        <v>0.45755229147373916</v>
      </c>
      <c r="J9" s="45">
        <v>0.7144656923691044</v>
      </c>
      <c r="K9" s="46">
        <v>0.33951211182664215</v>
      </c>
      <c r="M9" s="18" t="str">
        <f t="shared" si="0"/>
        <v>ANTONIA</v>
      </c>
      <c r="N9" s="17" t="b">
        <f t="shared" si="1"/>
        <v>0</v>
      </c>
      <c r="Q9" s="23" t="s">
        <v>9</v>
      </c>
      <c r="R9" s="26">
        <f>IF(ISERR($O$45)," ",$O$45)</f>
        <v>0.8</v>
      </c>
      <c r="S9" s="17">
        <f>(10 - COUNTIF($N36:$N45,"#N/A"))</f>
        <v>10</v>
      </c>
      <c r="U9" s="18" t="str">
        <f t="shared" si="2"/>
        <v>ANTONIA</v>
      </c>
      <c r="V9" s="18">
        <f t="shared" si="3"/>
        <v>0.33951211182664215</v>
      </c>
      <c r="W9" s="18">
        <f t="shared" si="4"/>
        <v>5.1800921614107209E-2</v>
      </c>
    </row>
    <row r="10" spans="1:23" x14ac:dyDescent="0.25">
      <c r="A10" s="12" t="s">
        <v>63</v>
      </c>
      <c r="B10" s="44">
        <v>0.45537138339266381</v>
      </c>
      <c r="C10" s="45">
        <v>0.40191642786645598</v>
      </c>
      <c r="D10" s="45">
        <v>0.50444489983634866</v>
      </c>
      <c r="E10" s="45">
        <v>0.56265218504961867</v>
      </c>
      <c r="F10" s="45">
        <v>0.76182812964185076</v>
      </c>
      <c r="G10" s="45">
        <v>0.92314032773308863</v>
      </c>
      <c r="H10" s="45">
        <v>0.83835678711564632</v>
      </c>
      <c r="I10" s="45">
        <v>0.58081659431192867</v>
      </c>
      <c r="J10" s="45">
        <v>0.64045563404721539</v>
      </c>
      <c r="K10" s="46">
        <v>0.48327189201931253</v>
      </c>
      <c r="M10" s="18" t="str">
        <f t="shared" si="0"/>
        <v>MISSISSIPPI</v>
      </c>
      <c r="N10" s="17" t="b">
        <f t="shared" si="1"/>
        <v>0</v>
      </c>
      <c r="Q10" s="23" t="s">
        <v>10</v>
      </c>
      <c r="R10" s="26">
        <f>IF(ISERR($O$55)," ",$O$55)</f>
        <v>0.6</v>
      </c>
      <c r="S10" s="17">
        <f>(10 - COUNTIF($N46:$N55,"#N/A"))</f>
        <v>10</v>
      </c>
      <c r="U10" s="18" t="str">
        <f t="shared" si="2"/>
        <v>MISSISSIPPI</v>
      </c>
      <c r="V10" s="18">
        <f t="shared" si="3"/>
        <v>0.40191642786645598</v>
      </c>
      <c r="W10" s="18">
        <f t="shared" si="4"/>
        <v>5.3454955526207826E-2</v>
      </c>
    </row>
    <row r="11" spans="1:23" x14ac:dyDescent="0.25">
      <c r="A11" s="12" t="s">
        <v>63</v>
      </c>
      <c r="B11" s="44">
        <v>0.32692497633414841</v>
      </c>
      <c r="C11" s="45">
        <v>0.4382339309597269</v>
      </c>
      <c r="D11" s="45">
        <v>0.49550222299102153</v>
      </c>
      <c r="E11" s="45">
        <v>0.62525075813927422</v>
      </c>
      <c r="F11" s="45">
        <v>0.69878101267322457</v>
      </c>
      <c r="G11" s="45">
        <v>0.87813465115620026</v>
      </c>
      <c r="H11" s="45">
        <v>0.87192320023095382</v>
      </c>
      <c r="I11" s="45">
        <v>0.59504019523878826</v>
      </c>
      <c r="J11" s="45">
        <v>0.69265084635440333</v>
      </c>
      <c r="K11" s="46">
        <v>0.45035829192078358</v>
      </c>
      <c r="M11" s="18" t="str">
        <f t="shared" si="0"/>
        <v>BANANAS</v>
      </c>
      <c r="N11" s="17" t="b">
        <f t="shared" si="1"/>
        <v>1</v>
      </c>
      <c r="Q11" s="23" t="s">
        <v>11</v>
      </c>
      <c r="R11" s="26">
        <f>IF(ISERR($O$65)," ",$O$65)</f>
        <v>0.5</v>
      </c>
      <c r="S11" s="17">
        <f>(10 - COUNTIF($N56:$N65,"#N/A"))</f>
        <v>10</v>
      </c>
      <c r="U11" s="18" t="str">
        <f t="shared" si="2"/>
        <v>BANANAS</v>
      </c>
      <c r="V11" s="18">
        <f t="shared" si="3"/>
        <v>0.32692497633414841</v>
      </c>
      <c r="W11" s="18">
        <f t="shared" si="4"/>
        <v>0.11130895462557849</v>
      </c>
    </row>
    <row r="12" spans="1:23" x14ac:dyDescent="0.25">
      <c r="A12" s="12" t="s">
        <v>63</v>
      </c>
      <c r="B12" s="44">
        <v>0.24554219283448772</v>
      </c>
      <c r="C12" s="45">
        <v>0.57085896126398972</v>
      </c>
      <c r="D12" s="45">
        <v>0.54991335989841794</v>
      </c>
      <c r="E12" s="45">
        <v>0.68478721665653097</v>
      </c>
      <c r="F12" s="45">
        <v>0.74872141519885516</v>
      </c>
      <c r="G12" s="45">
        <v>0.78889857300238253</v>
      </c>
      <c r="H12" s="45">
        <v>0.95975916509077186</v>
      </c>
      <c r="I12" s="45">
        <v>0.60285499276628274</v>
      </c>
      <c r="J12" s="45">
        <v>0.80120618925853004</v>
      </c>
      <c r="K12" s="46">
        <v>0.4513181667224988</v>
      </c>
      <c r="M12" s="18" t="str">
        <f t="shared" si="0"/>
        <v>BANANAS</v>
      </c>
      <c r="N12" s="17" t="b">
        <f t="shared" si="1"/>
        <v>1</v>
      </c>
      <c r="Q12" s="23" t="s">
        <v>12</v>
      </c>
      <c r="R12" s="26">
        <f>IF(ISERR($O$75)," ",$O$75)</f>
        <v>0.4</v>
      </c>
      <c r="S12" s="17">
        <f>(10 - COUNTIF($N66:$N75,"#N/A"))</f>
        <v>10</v>
      </c>
      <c r="U12" s="18" t="str">
        <f t="shared" si="2"/>
        <v>BANANAS</v>
      </c>
      <c r="V12" s="18">
        <f t="shared" si="3"/>
        <v>0.24554219283448772</v>
      </c>
      <c r="W12" s="18">
        <f t="shared" si="4"/>
        <v>0.20577597388801108</v>
      </c>
    </row>
    <row r="13" spans="1:23" x14ac:dyDescent="0.25">
      <c r="A13" s="12" t="s">
        <v>63</v>
      </c>
      <c r="B13" s="44">
        <v>0.48559437426437985</v>
      </c>
      <c r="C13" s="45">
        <v>0.6643397011324067</v>
      </c>
      <c r="D13" s="45">
        <v>0.49218342906593082</v>
      </c>
      <c r="E13" s="45">
        <v>0.53470385259203035</v>
      </c>
      <c r="F13" s="45">
        <v>0.82395480208474003</v>
      </c>
      <c r="G13" s="45">
        <v>0.75435425160783642</v>
      </c>
      <c r="H13" s="45">
        <v>1.0384760899520655</v>
      </c>
      <c r="I13" s="45">
        <v>0.57404304622322022</v>
      </c>
      <c r="J13" s="45">
        <v>0.8376018663279402</v>
      </c>
      <c r="K13" s="46">
        <v>0.40822319354025127</v>
      </c>
      <c r="M13" s="18" t="str">
        <f t="shared" si="0"/>
        <v>ANTONIA</v>
      </c>
      <c r="N13" s="17" t="b">
        <f t="shared" si="1"/>
        <v>0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ANTONIA</v>
      </c>
      <c r="V13" s="18">
        <f t="shared" si="3"/>
        <v>0.40822319354025127</v>
      </c>
      <c r="W13" s="18">
        <f t="shared" si="4"/>
        <v>7.7371180724128574E-2</v>
      </c>
    </row>
    <row r="14" spans="1:23" ht="15.75" thickBot="1" x14ac:dyDescent="0.3">
      <c r="A14" s="12" t="s">
        <v>63</v>
      </c>
      <c r="B14" s="44">
        <v>0.32922925015861115</v>
      </c>
      <c r="C14" s="45">
        <v>0.4782720351483879</v>
      </c>
      <c r="D14" s="45">
        <v>0.41328093345933076</v>
      </c>
      <c r="E14" s="45">
        <v>0.57466379455208239</v>
      </c>
      <c r="F14" s="45">
        <v>0.81152448510272956</v>
      </c>
      <c r="G14" s="45">
        <v>0.82881828878605535</v>
      </c>
      <c r="H14" s="45">
        <v>0.97717103785962001</v>
      </c>
      <c r="I14" s="45">
        <v>0.57707617116243759</v>
      </c>
      <c r="J14" s="45">
        <v>0.80879226282377326</v>
      </c>
      <c r="K14" s="46">
        <v>0.41262385964195647</v>
      </c>
      <c r="M14" s="18" t="str">
        <f t="shared" si="0"/>
        <v>BANANAS</v>
      </c>
      <c r="N14" s="17" t="b">
        <f t="shared" si="1"/>
        <v>1</v>
      </c>
      <c r="Q14" s="23" t="s">
        <v>14</v>
      </c>
      <c r="R14" s="26">
        <f>IF(ISERR($O$95)," ",$O$95)</f>
        <v>1</v>
      </c>
      <c r="S14" s="17">
        <f>(10 - COUNTIF($N86:$N95,"#N/A"))</f>
        <v>10</v>
      </c>
      <c r="U14" s="18" t="str">
        <f t="shared" si="2"/>
        <v>BANANAS</v>
      </c>
      <c r="V14" s="18">
        <f t="shared" si="3"/>
        <v>0.32922925015861115</v>
      </c>
      <c r="W14" s="18">
        <f t="shared" si="4"/>
        <v>8.3394609483345317E-2</v>
      </c>
    </row>
    <row r="15" spans="1:23" ht="15.75" thickBot="1" x14ac:dyDescent="0.3">
      <c r="A15" s="13" t="s">
        <v>63</v>
      </c>
      <c r="B15" s="47">
        <v>0.582364958252788</v>
      </c>
      <c r="C15" s="48">
        <v>0.51696162831094672</v>
      </c>
      <c r="D15" s="48">
        <v>0.39537025630350969</v>
      </c>
      <c r="E15" s="48">
        <v>0.39843188677692881</v>
      </c>
      <c r="F15" s="48">
        <v>0.87503719551878367</v>
      </c>
      <c r="G15" s="48">
        <v>0.89353088776525591</v>
      </c>
      <c r="H15" s="48">
        <v>1.0262429315138499</v>
      </c>
      <c r="I15" s="48">
        <v>0.67144749048855201</v>
      </c>
      <c r="J15" s="48">
        <v>0.77186458540908809</v>
      </c>
      <c r="K15" s="49">
        <v>0.41859904814995047</v>
      </c>
      <c r="M15" s="19" t="str">
        <f t="shared" si="0"/>
        <v>BLUE</v>
      </c>
      <c r="N15" s="21" t="b">
        <f t="shared" si="1"/>
        <v>0</v>
      </c>
      <c r="O15" s="30">
        <f>COUNTIF($N6:$N15,TRUE)/(10 - COUNTIF($N6:$N15,"#N/A"))</f>
        <v>0.6</v>
      </c>
      <c r="Q15" s="24" t="s">
        <v>15</v>
      </c>
      <c r="R15" s="27">
        <f>IF(ISERR($O$105)," ",$O$105)</f>
        <v>0.4</v>
      </c>
      <c r="S15" s="21">
        <f>(10 - COUNTIF($N96:$N105,"#N/A"))</f>
        <v>10</v>
      </c>
      <c r="U15" s="19" t="str">
        <f t="shared" si="2"/>
        <v>BLUE</v>
      </c>
      <c r="V15" s="19">
        <f t="shared" si="3"/>
        <v>0.39537025630350969</v>
      </c>
      <c r="W15" s="19">
        <f t="shared" si="4"/>
        <v>3.0616304734191191E-3</v>
      </c>
    </row>
    <row r="16" spans="1:23" ht="15.75" thickBot="1" x14ac:dyDescent="0.3">
      <c r="A16" s="11" t="s">
        <v>64</v>
      </c>
      <c r="B16" s="41">
        <v>0.58594615015021234</v>
      </c>
      <c r="C16" s="42">
        <v>0.16333323676655917</v>
      </c>
      <c r="D16" s="42">
        <v>0.54662654164881341</v>
      </c>
      <c r="E16" s="42">
        <v>0.6761832464186287</v>
      </c>
      <c r="F16" s="42">
        <v>0.72585788867879608</v>
      </c>
      <c r="G16" s="42">
        <v>1.1068032934835528</v>
      </c>
      <c r="H16" s="42">
        <v>0.76037959349496054</v>
      </c>
      <c r="I16" s="42">
        <v>0.86308442972886323</v>
      </c>
      <c r="J16" s="42">
        <v>0.58275146167335512</v>
      </c>
      <c r="K16" s="43">
        <v>0.68083126499776703</v>
      </c>
      <c r="M16" s="16" t="str">
        <f t="shared" si="0"/>
        <v>MISSISSIPPI</v>
      </c>
      <c r="N16" s="20" t="b">
        <f t="shared" si="1"/>
        <v>1</v>
      </c>
      <c r="U16" s="16" t="str">
        <f t="shared" si="2"/>
        <v>MISSISSIPPI</v>
      </c>
      <c r="V16" s="16">
        <f t="shared" si="3"/>
        <v>0.16333323676655917</v>
      </c>
      <c r="W16" s="16">
        <f t="shared" si="4"/>
        <v>0.38329330488225422</v>
      </c>
    </row>
    <row r="17" spans="1:23" ht="15.75" thickBot="1" x14ac:dyDescent="0.3">
      <c r="A17" s="12" t="s">
        <v>64</v>
      </c>
      <c r="B17" s="44">
        <v>0.56425057763460629</v>
      </c>
      <c r="C17" s="45">
        <v>0.2363306383300256</v>
      </c>
      <c r="D17" s="45">
        <v>0.46781635312603242</v>
      </c>
      <c r="E17" s="45">
        <v>0.5242976016492642</v>
      </c>
      <c r="F17" s="45">
        <v>0.69876322699382065</v>
      </c>
      <c r="G17" s="45">
        <v>0.97609069213403632</v>
      </c>
      <c r="H17" s="45">
        <v>0.77219775299236504</v>
      </c>
      <c r="I17" s="45">
        <v>0.72043818110269486</v>
      </c>
      <c r="J17" s="45">
        <v>0.5627525820723861</v>
      </c>
      <c r="K17" s="46">
        <v>0.54461256531688074</v>
      </c>
      <c r="M17" s="18" t="str">
        <f t="shared" si="0"/>
        <v>MISSISSIPPI</v>
      </c>
      <c r="N17" s="17" t="b">
        <f t="shared" si="1"/>
        <v>1</v>
      </c>
      <c r="Q17" s="61" t="s">
        <v>21</v>
      </c>
      <c r="R17" s="126">
        <f>COUNTIF($N6:$N105,TRUE)/(100 - COUNTIF($N6:$N105,"#N/A"))</f>
        <v>0.64</v>
      </c>
      <c r="S17" s="127"/>
      <c r="U17" s="18" t="str">
        <f t="shared" si="2"/>
        <v>MISSISSIPPI</v>
      </c>
      <c r="V17" s="18">
        <f t="shared" si="3"/>
        <v>0.2363306383300256</v>
      </c>
      <c r="W17" s="18">
        <f t="shared" si="4"/>
        <v>0.23148571479600683</v>
      </c>
    </row>
    <row r="18" spans="1:23" x14ac:dyDescent="0.25">
      <c r="A18" s="12" t="s">
        <v>64</v>
      </c>
      <c r="B18" s="44">
        <v>0.66335592157979417</v>
      </c>
      <c r="C18" s="45">
        <v>0.36211457289036814</v>
      </c>
      <c r="D18" s="45">
        <v>0.50724560815519171</v>
      </c>
      <c r="E18" s="45">
        <v>0.58055187601968583</v>
      </c>
      <c r="F18" s="45">
        <v>0.77650782840683874</v>
      </c>
      <c r="G18" s="45">
        <v>1.0257796571330955</v>
      </c>
      <c r="H18" s="45">
        <v>0.86833869074893866</v>
      </c>
      <c r="I18" s="45">
        <v>0.74257300935104265</v>
      </c>
      <c r="J18" s="45">
        <v>0.70943853987138927</v>
      </c>
      <c r="K18" s="46">
        <v>0.584181346636933</v>
      </c>
      <c r="M18" s="18" t="str">
        <f t="shared" si="0"/>
        <v>MISSISSIPPI</v>
      </c>
      <c r="N18" s="17" t="b">
        <f t="shared" si="1"/>
        <v>1</v>
      </c>
      <c r="U18" s="18" t="str">
        <f t="shared" si="2"/>
        <v>MISSISSIPPI</v>
      </c>
      <c r="V18" s="18">
        <f t="shared" si="3"/>
        <v>0.36211457289036814</v>
      </c>
      <c r="W18" s="18">
        <f t="shared" si="4"/>
        <v>0.14513103526482357</v>
      </c>
    </row>
    <row r="19" spans="1:23" x14ac:dyDescent="0.25">
      <c r="A19" s="12" t="s">
        <v>64</v>
      </c>
      <c r="B19" s="44">
        <v>0.61891988138771981</v>
      </c>
      <c r="C19" s="45">
        <v>0.36747879814051859</v>
      </c>
      <c r="D19" s="45">
        <v>0.47343622902340926</v>
      </c>
      <c r="E19" s="45">
        <v>0.54527403425726351</v>
      </c>
      <c r="F19" s="45">
        <v>0.6814592794416412</v>
      </c>
      <c r="G19" s="45">
        <v>0.93538618144444774</v>
      </c>
      <c r="H19" s="45">
        <v>0.78279736934951738</v>
      </c>
      <c r="I19" s="45">
        <v>0.67090760724571752</v>
      </c>
      <c r="J19" s="45">
        <v>0.66778978289049284</v>
      </c>
      <c r="K19" s="46">
        <v>0.52952614081572735</v>
      </c>
      <c r="M19" s="18" t="str">
        <f t="shared" si="0"/>
        <v>MISSISSIPPI</v>
      </c>
      <c r="N19" s="17" t="b">
        <f t="shared" si="1"/>
        <v>1</v>
      </c>
      <c r="U19" s="18" t="str">
        <f t="shared" si="2"/>
        <v>MISSISSIPPI</v>
      </c>
      <c r="V19" s="18">
        <f t="shared" si="3"/>
        <v>0.36747879814051859</v>
      </c>
      <c r="W19" s="18">
        <f t="shared" si="4"/>
        <v>0.10595743088289067</v>
      </c>
    </row>
    <row r="20" spans="1:23" x14ac:dyDescent="0.25">
      <c r="A20" s="12" t="s">
        <v>64</v>
      </c>
      <c r="B20" s="44">
        <v>0.77050819431885165</v>
      </c>
      <c r="C20" s="45">
        <v>0.53186978616908731</v>
      </c>
      <c r="D20" s="45">
        <v>0.53971567908833673</v>
      </c>
      <c r="E20" s="45">
        <v>0.48457289960749428</v>
      </c>
      <c r="F20" s="45">
        <v>0.85569923471047504</v>
      </c>
      <c r="G20" s="45">
        <v>1.0071937552171852</v>
      </c>
      <c r="H20" s="45">
        <v>0.94776552269243564</v>
      </c>
      <c r="I20" s="45">
        <v>0.73072090040506721</v>
      </c>
      <c r="J20" s="45">
        <v>0.78033151614640162</v>
      </c>
      <c r="K20" s="46">
        <v>0.58674947145187961</v>
      </c>
      <c r="M20" s="18" t="str">
        <f t="shared" si="0"/>
        <v>BLOOM</v>
      </c>
      <c r="N20" s="17" t="b">
        <f t="shared" si="1"/>
        <v>0</v>
      </c>
      <c r="U20" s="18" t="str">
        <f t="shared" si="2"/>
        <v>BLOOM</v>
      </c>
      <c r="V20" s="18">
        <f t="shared" si="3"/>
        <v>0.48457289960749428</v>
      </c>
      <c r="W20" s="18">
        <f t="shared" si="4"/>
        <v>4.7296886561593032E-2</v>
      </c>
    </row>
    <row r="21" spans="1:23" x14ac:dyDescent="0.25">
      <c r="A21" s="12" t="s">
        <v>64</v>
      </c>
      <c r="B21" s="44">
        <v>0.84704854547490815</v>
      </c>
      <c r="C21" s="45">
        <v>0.47894466116494355</v>
      </c>
      <c r="D21" s="45">
        <v>0.63171064924467335</v>
      </c>
      <c r="E21" s="45">
        <v>0.62792116719469171</v>
      </c>
      <c r="F21" s="45">
        <v>0.85033326758105388</v>
      </c>
      <c r="G21" s="45">
        <v>1.1613957681795695</v>
      </c>
      <c r="H21" s="45">
        <v>0.82129293018943317</v>
      </c>
      <c r="I21" s="45">
        <v>0.8683116791571962</v>
      </c>
      <c r="J21" s="45">
        <v>0.66695040484155321</v>
      </c>
      <c r="K21" s="46">
        <v>0.718166356228505</v>
      </c>
      <c r="M21" s="18" t="str">
        <f t="shared" si="0"/>
        <v>MISSISSIPPI</v>
      </c>
      <c r="N21" s="17" t="b">
        <f t="shared" si="1"/>
        <v>1</v>
      </c>
      <c r="U21" s="18" t="str">
        <f t="shared" si="2"/>
        <v>MISSISSIPPI</v>
      </c>
      <c r="V21" s="18">
        <f t="shared" si="3"/>
        <v>0.47894466116494355</v>
      </c>
      <c r="W21" s="18">
        <f t="shared" si="4"/>
        <v>0.14897650602974816</v>
      </c>
    </row>
    <row r="22" spans="1:23" x14ac:dyDescent="0.25">
      <c r="A22" s="12" t="s">
        <v>64</v>
      </c>
      <c r="B22" s="44">
        <v>0.83102233938964243</v>
      </c>
      <c r="C22" s="45">
        <v>0.44095222111188248</v>
      </c>
      <c r="D22" s="45">
        <v>0.68568989817993531</v>
      </c>
      <c r="E22" s="45">
        <v>0.6847607215516246</v>
      </c>
      <c r="F22" s="45">
        <v>0.86663561961150259</v>
      </c>
      <c r="G22" s="45">
        <v>1.1857743327147561</v>
      </c>
      <c r="H22" s="45">
        <v>0.76856341654634197</v>
      </c>
      <c r="I22" s="45">
        <v>0.89587683797690087</v>
      </c>
      <c r="J22" s="45">
        <v>0.5877379973179927</v>
      </c>
      <c r="K22" s="46">
        <v>0.77708111946765557</v>
      </c>
      <c r="M22" s="18" t="str">
        <f t="shared" si="0"/>
        <v>MISSISSIPPI</v>
      </c>
      <c r="N22" s="17" t="b">
        <f t="shared" si="1"/>
        <v>1</v>
      </c>
      <c r="U22" s="18" t="str">
        <f t="shared" si="2"/>
        <v>MISSISSIPPI</v>
      </c>
      <c r="V22" s="18">
        <f t="shared" si="3"/>
        <v>0.44095222111188248</v>
      </c>
      <c r="W22" s="18">
        <f t="shared" si="4"/>
        <v>0.14678577620611022</v>
      </c>
    </row>
    <row r="23" spans="1:23" x14ac:dyDescent="0.25">
      <c r="A23" s="12" t="s">
        <v>64</v>
      </c>
      <c r="B23" s="44">
        <v>0.77608135506566944</v>
      </c>
      <c r="C23" s="45">
        <v>0.3679721694118539</v>
      </c>
      <c r="D23" s="45">
        <v>0.62355874075441664</v>
      </c>
      <c r="E23" s="45">
        <v>0.69937741711429646</v>
      </c>
      <c r="F23" s="45">
        <v>0.85073206900560572</v>
      </c>
      <c r="G23" s="45">
        <v>1.2293827683660909</v>
      </c>
      <c r="H23" s="45">
        <v>0.86548822911481804</v>
      </c>
      <c r="I23" s="45">
        <v>0.91190182959204857</v>
      </c>
      <c r="J23" s="45">
        <v>0.70861085161520865</v>
      </c>
      <c r="K23" s="46">
        <v>0.74684118352505158</v>
      </c>
      <c r="M23" s="18" t="str">
        <f t="shared" si="0"/>
        <v>MISSISSIPPI</v>
      </c>
      <c r="N23" s="17" t="b">
        <f t="shared" si="1"/>
        <v>1</v>
      </c>
      <c r="U23" s="18" t="str">
        <f t="shared" si="2"/>
        <v>MISSISSIPPI</v>
      </c>
      <c r="V23" s="18">
        <f t="shared" si="3"/>
        <v>0.3679721694118539</v>
      </c>
      <c r="W23" s="18">
        <f t="shared" si="4"/>
        <v>0.25558657134256274</v>
      </c>
    </row>
    <row r="24" spans="1:23" ht="15.75" thickBot="1" x14ac:dyDescent="0.3">
      <c r="A24" s="12" t="s">
        <v>64</v>
      </c>
      <c r="B24" s="44">
        <v>0.63422072044956912</v>
      </c>
      <c r="C24" s="45">
        <v>0.21715305584799835</v>
      </c>
      <c r="D24" s="45">
        <v>0.55954338804434911</v>
      </c>
      <c r="E24" s="45">
        <v>0.62650579609833068</v>
      </c>
      <c r="F24" s="45">
        <v>0.7679173974067468</v>
      </c>
      <c r="G24" s="45">
        <v>1.1128372832463505</v>
      </c>
      <c r="H24" s="50">
        <v>0.78091926268630119</v>
      </c>
      <c r="I24" s="45">
        <v>0.82896949290446731</v>
      </c>
      <c r="J24" s="45">
        <v>0.54617910871854847</v>
      </c>
      <c r="K24" s="46">
        <v>0.67147450191551228</v>
      </c>
      <c r="M24" s="18" t="str">
        <f t="shared" si="0"/>
        <v>MISSISSIPPI</v>
      </c>
      <c r="N24" s="17" t="b">
        <f t="shared" si="1"/>
        <v>1</v>
      </c>
      <c r="U24" s="18" t="str">
        <f t="shared" si="2"/>
        <v>MISSISSIPPI</v>
      </c>
      <c r="V24" s="18">
        <f t="shared" si="3"/>
        <v>0.21715305584799835</v>
      </c>
      <c r="W24" s="18">
        <f t="shared" si="4"/>
        <v>0.32902605287055009</v>
      </c>
    </row>
    <row r="25" spans="1:23" ht="15.75" thickBot="1" x14ac:dyDescent="0.3">
      <c r="A25" s="13" t="s">
        <v>64</v>
      </c>
      <c r="B25" s="47">
        <v>0.62437447610392982</v>
      </c>
      <c r="C25" s="48">
        <v>0.24424253629432569</v>
      </c>
      <c r="D25" s="48">
        <v>0.5034726436175706</v>
      </c>
      <c r="E25" s="48">
        <v>0.59841722843293943</v>
      </c>
      <c r="F25" s="48">
        <v>0.72540144997365197</v>
      </c>
      <c r="G25" s="48">
        <v>1.0837577554650903</v>
      </c>
      <c r="H25" s="48">
        <v>0.84909919659756627</v>
      </c>
      <c r="I25" s="48">
        <v>0.77526136066676321</v>
      </c>
      <c r="J25" s="48">
        <v>0.66893364395202048</v>
      </c>
      <c r="K25" s="49">
        <v>0.59305105254444324</v>
      </c>
      <c r="M25" s="19" t="str">
        <f t="shared" si="0"/>
        <v>MISSISSIPPI</v>
      </c>
      <c r="N25" s="21" t="b">
        <f t="shared" si="1"/>
        <v>1</v>
      </c>
      <c r="O25" s="30">
        <f>COUNTIF($N16:$N25,TRUE)/(10 - COUNTIF($N16:$N25,"#N/A"))</f>
        <v>0.9</v>
      </c>
      <c r="U25" s="19" t="str">
        <f t="shared" si="2"/>
        <v>MISSISSIPPI</v>
      </c>
      <c r="V25" s="19">
        <f t="shared" si="3"/>
        <v>0.24424253629432569</v>
      </c>
      <c r="W25" s="19">
        <f t="shared" si="4"/>
        <v>0.25923010732324492</v>
      </c>
    </row>
    <row r="26" spans="1:23" x14ac:dyDescent="0.25">
      <c r="A26" s="11" t="s">
        <v>65</v>
      </c>
      <c r="B26" s="41">
        <v>0.69697584150297764</v>
      </c>
      <c r="C26" s="42">
        <v>0.67911110562362875</v>
      </c>
      <c r="D26" s="42">
        <v>0.34537114582429129</v>
      </c>
      <c r="E26" s="42">
        <v>0.34931254920678845</v>
      </c>
      <c r="F26" s="42">
        <v>0.93567372328545062</v>
      </c>
      <c r="G26" s="42">
        <v>0.85002424027858847</v>
      </c>
      <c r="H26" s="42">
        <v>1.1639910775617868</v>
      </c>
      <c r="I26" s="42">
        <v>0.78656566508591441</v>
      </c>
      <c r="J26" s="42">
        <v>0.91361481636105679</v>
      </c>
      <c r="K26" s="43">
        <v>0.41416527542815335</v>
      </c>
      <c r="M26" s="16" t="str">
        <f t="shared" si="0"/>
        <v>BLUE</v>
      </c>
      <c r="N26" s="20" t="b">
        <f t="shared" si="1"/>
        <v>1</v>
      </c>
      <c r="U26" s="16" t="str">
        <f t="shared" si="2"/>
        <v>BLUE</v>
      </c>
      <c r="V26" s="16">
        <f t="shared" si="3"/>
        <v>0.34537114582429129</v>
      </c>
      <c r="W26" s="16">
        <f t="shared" si="4"/>
        <v>3.9414033824971551E-3</v>
      </c>
    </row>
    <row r="27" spans="1:23" x14ac:dyDescent="0.25">
      <c r="A27" s="12" t="s">
        <v>65</v>
      </c>
      <c r="B27" s="44">
        <v>0.58889498032899834</v>
      </c>
      <c r="C27" s="45">
        <v>0.59642920761190121</v>
      </c>
      <c r="D27" s="45">
        <v>0.28480859243771595</v>
      </c>
      <c r="E27" s="45">
        <v>0.46570687693060436</v>
      </c>
      <c r="F27" s="45">
        <v>0.84039337947141113</v>
      </c>
      <c r="G27" s="45">
        <v>0.84435468337795183</v>
      </c>
      <c r="H27" s="45">
        <v>1.1737447356493731</v>
      </c>
      <c r="I27" s="45">
        <v>0.81884997527183445</v>
      </c>
      <c r="J27" s="45">
        <v>0.93581128987981987</v>
      </c>
      <c r="K27" s="46">
        <v>0.41624664419766066</v>
      </c>
      <c r="M27" s="18" t="str">
        <f t="shared" si="0"/>
        <v>BLUE</v>
      </c>
      <c r="N27" s="17" t="b">
        <f t="shared" si="1"/>
        <v>1</v>
      </c>
      <c r="U27" s="18" t="str">
        <f t="shared" si="2"/>
        <v>BLUE</v>
      </c>
      <c r="V27" s="18">
        <f t="shared" si="3"/>
        <v>0.28480859243771595</v>
      </c>
      <c r="W27" s="18">
        <f t="shared" si="4"/>
        <v>0.13143805175994472</v>
      </c>
    </row>
    <row r="28" spans="1:23" x14ac:dyDescent="0.25">
      <c r="A28" s="12" t="s">
        <v>65</v>
      </c>
      <c r="B28" s="44">
        <v>0.80382315586332564</v>
      </c>
      <c r="C28" s="45">
        <v>0.66327417693359492</v>
      </c>
      <c r="D28" s="45">
        <v>0.42426180475561659</v>
      </c>
      <c r="E28" s="45">
        <v>0.18835249394939951</v>
      </c>
      <c r="F28" s="45">
        <v>0.82777046380767971</v>
      </c>
      <c r="G28" s="45">
        <v>0.82027637236992401</v>
      </c>
      <c r="H28" s="45">
        <v>1.00309540373943</v>
      </c>
      <c r="I28" s="45">
        <v>0.67961625202410592</v>
      </c>
      <c r="J28" s="45">
        <v>0.78654867844774334</v>
      </c>
      <c r="K28" s="46">
        <v>0.42901759509906817</v>
      </c>
      <c r="M28" s="18" t="str">
        <f t="shared" si="0"/>
        <v>BLOOM</v>
      </c>
      <c r="N28" s="17" t="b">
        <f t="shared" si="1"/>
        <v>0</v>
      </c>
      <c r="U28" s="18" t="str">
        <f t="shared" si="2"/>
        <v>BLOOM</v>
      </c>
      <c r="V28" s="18">
        <f t="shared" si="3"/>
        <v>0.18835249394939951</v>
      </c>
      <c r="W28" s="18">
        <f t="shared" si="4"/>
        <v>0.23590931080621708</v>
      </c>
    </row>
    <row r="29" spans="1:23" x14ac:dyDescent="0.25">
      <c r="A29" s="12" t="s">
        <v>65</v>
      </c>
      <c r="B29" s="44">
        <v>0.79337328533879758</v>
      </c>
      <c r="C29" s="45">
        <v>0.56555630288114322</v>
      </c>
      <c r="D29" s="45">
        <v>0.43016139090836997</v>
      </c>
      <c r="E29" s="45">
        <v>0.27970819880236025</v>
      </c>
      <c r="F29" s="45">
        <v>0.79373747599199429</v>
      </c>
      <c r="G29" s="45">
        <v>0.91088123564721546</v>
      </c>
      <c r="H29" s="45">
        <v>0.87988284777793102</v>
      </c>
      <c r="I29" s="45">
        <v>0.72835932712510654</v>
      </c>
      <c r="J29" s="45">
        <v>0.66324876544823996</v>
      </c>
      <c r="K29" s="46">
        <v>0.50144367695172953</v>
      </c>
      <c r="M29" s="18" t="str">
        <f t="shared" si="0"/>
        <v>BLOOM</v>
      </c>
      <c r="N29" s="17" t="b">
        <f t="shared" si="1"/>
        <v>0</v>
      </c>
      <c r="U29" s="18" t="str">
        <f t="shared" si="2"/>
        <v>BLOOM</v>
      </c>
      <c r="V29" s="18">
        <f t="shared" si="3"/>
        <v>0.27970819880236025</v>
      </c>
      <c r="W29" s="18">
        <f t="shared" si="4"/>
        <v>0.15045319210600971</v>
      </c>
    </row>
    <row r="30" spans="1:23" x14ac:dyDescent="0.25">
      <c r="A30" s="12" t="s">
        <v>65</v>
      </c>
      <c r="B30" s="44">
        <v>0.78666234268397484</v>
      </c>
      <c r="C30" s="45">
        <v>0.65026066932601001</v>
      </c>
      <c r="D30" s="45">
        <v>0.47409733208483862</v>
      </c>
      <c r="E30" s="45">
        <v>0.23918291258251811</v>
      </c>
      <c r="F30" s="45">
        <v>0.90632723833531537</v>
      </c>
      <c r="G30" s="45">
        <v>0.8866519519835141</v>
      </c>
      <c r="H30" s="45">
        <v>0.99372082934265016</v>
      </c>
      <c r="I30" s="45">
        <v>0.71532313755626165</v>
      </c>
      <c r="J30" s="45">
        <v>0.71667532081097451</v>
      </c>
      <c r="K30" s="46">
        <v>0.49557095921288141</v>
      </c>
      <c r="M30" s="18" t="str">
        <f t="shared" si="0"/>
        <v>BLOOM</v>
      </c>
      <c r="N30" s="17" t="b">
        <f t="shared" si="1"/>
        <v>0</v>
      </c>
      <c r="U30" s="18" t="str">
        <f t="shared" si="2"/>
        <v>BLOOM</v>
      </c>
      <c r="V30" s="18">
        <f t="shared" si="3"/>
        <v>0.23918291258251811</v>
      </c>
      <c r="W30" s="18">
        <f t="shared" si="4"/>
        <v>0.2349144195023205</v>
      </c>
    </row>
    <row r="31" spans="1:23" x14ac:dyDescent="0.25">
      <c r="A31" s="12" t="s">
        <v>65</v>
      </c>
      <c r="B31" s="44">
        <v>0.83336847790215784</v>
      </c>
      <c r="C31" s="45">
        <v>0.63883045268926808</v>
      </c>
      <c r="D31" s="45">
        <v>0.44434390898066412</v>
      </c>
      <c r="E31" s="45">
        <v>0.25943021012489947</v>
      </c>
      <c r="F31" s="45">
        <v>0.84645598499496755</v>
      </c>
      <c r="G31" s="45">
        <v>0.9230901702880282</v>
      </c>
      <c r="H31" s="45">
        <v>1.0050800396656148</v>
      </c>
      <c r="I31" s="45">
        <v>0.77044479611420769</v>
      </c>
      <c r="J31" s="45">
        <v>0.77336354978830935</v>
      </c>
      <c r="K31" s="46">
        <v>0.49979344662238528</v>
      </c>
      <c r="M31" s="18" t="str">
        <f t="shared" si="0"/>
        <v>BLOOM</v>
      </c>
      <c r="N31" s="17" t="b">
        <f t="shared" si="1"/>
        <v>0</v>
      </c>
      <c r="U31" s="18" t="str">
        <f t="shared" si="2"/>
        <v>BLOOM</v>
      </c>
      <c r="V31" s="18">
        <f t="shared" si="3"/>
        <v>0.25943021012489947</v>
      </c>
      <c r="W31" s="18">
        <f t="shared" si="4"/>
        <v>0.18491369885576464</v>
      </c>
    </row>
    <row r="32" spans="1:23" x14ac:dyDescent="0.25">
      <c r="A32" s="12" t="s">
        <v>65</v>
      </c>
      <c r="B32" s="44">
        <v>0.8098706680929274</v>
      </c>
      <c r="C32" s="45">
        <v>0.70262072951729204</v>
      </c>
      <c r="D32" s="45">
        <v>0.35587370605178603</v>
      </c>
      <c r="E32" s="45">
        <v>0.19261479234441414</v>
      </c>
      <c r="F32" s="45">
        <v>0.88948171001668619</v>
      </c>
      <c r="G32" s="45">
        <v>0.85641402369329711</v>
      </c>
      <c r="H32" s="45">
        <v>1.0964049252342438</v>
      </c>
      <c r="I32" s="45">
        <v>0.73511258292337189</v>
      </c>
      <c r="J32" s="45">
        <v>0.87605984403371995</v>
      </c>
      <c r="K32" s="46">
        <v>0.41866865221199751</v>
      </c>
      <c r="M32" s="18" t="str">
        <f t="shared" si="0"/>
        <v>BLOOM</v>
      </c>
      <c r="N32" s="17" t="b">
        <f t="shared" si="1"/>
        <v>0</v>
      </c>
      <c r="U32" s="18" t="str">
        <f t="shared" si="2"/>
        <v>BLOOM</v>
      </c>
      <c r="V32" s="18">
        <f t="shared" si="3"/>
        <v>0.19261479234441414</v>
      </c>
      <c r="W32" s="18">
        <f t="shared" si="4"/>
        <v>0.16325891370737189</v>
      </c>
    </row>
    <row r="33" spans="1:23" x14ac:dyDescent="0.25">
      <c r="A33" s="12" t="s">
        <v>65</v>
      </c>
      <c r="B33" s="44">
        <v>0.73367233992591907</v>
      </c>
      <c r="C33" s="45">
        <v>0.5933359260869151</v>
      </c>
      <c r="D33" s="45">
        <v>0.37513110324066234</v>
      </c>
      <c r="E33" s="45">
        <v>0.20374660048336923</v>
      </c>
      <c r="F33" s="45">
        <v>0.86846694785112122</v>
      </c>
      <c r="G33" s="45">
        <v>0.8597166756579846</v>
      </c>
      <c r="H33" s="45">
        <v>1.0229184408782459</v>
      </c>
      <c r="I33" s="45">
        <v>0.75665637911084105</v>
      </c>
      <c r="J33" s="45">
        <v>0.74903289848765719</v>
      </c>
      <c r="K33" s="46">
        <v>0.44522696854518651</v>
      </c>
      <c r="M33" s="18" t="str">
        <f t="shared" si="0"/>
        <v>BLOOM</v>
      </c>
      <c r="N33" s="17" t="b">
        <f t="shared" si="1"/>
        <v>0</v>
      </c>
      <c r="U33" s="18" t="str">
        <f t="shared" si="2"/>
        <v>BLOOM</v>
      </c>
      <c r="V33" s="18">
        <f t="shared" si="3"/>
        <v>0.20374660048336923</v>
      </c>
      <c r="W33" s="18">
        <f t="shared" si="4"/>
        <v>0.17138450275729311</v>
      </c>
    </row>
    <row r="34" spans="1:23" ht="15.75" thickBot="1" x14ac:dyDescent="0.3">
      <c r="A34" s="12" t="s">
        <v>65</v>
      </c>
      <c r="B34" s="44">
        <v>0.76886463669383709</v>
      </c>
      <c r="C34" s="45">
        <v>0.5955594462582019</v>
      </c>
      <c r="D34" s="45">
        <v>0.44988484360664083</v>
      </c>
      <c r="E34" s="45">
        <v>0.23464493861492819</v>
      </c>
      <c r="F34" s="45">
        <v>0.89227347848871863</v>
      </c>
      <c r="G34" s="45">
        <v>0.8819280574804037</v>
      </c>
      <c r="H34" s="45">
        <v>0.95915180549850043</v>
      </c>
      <c r="I34" s="45">
        <v>0.77067471702430612</v>
      </c>
      <c r="J34" s="45">
        <v>0.67154900373362392</v>
      </c>
      <c r="K34" s="46">
        <v>0.52564882731888896</v>
      </c>
      <c r="M34" s="18" t="str">
        <f t="shared" si="0"/>
        <v>BLOOM</v>
      </c>
      <c r="N34" s="17" t="b">
        <f t="shared" si="1"/>
        <v>0</v>
      </c>
      <c r="U34" s="18" t="str">
        <f t="shared" si="2"/>
        <v>BLOOM</v>
      </c>
      <c r="V34" s="18">
        <f t="shared" si="3"/>
        <v>0.23464493861492819</v>
      </c>
      <c r="W34" s="18">
        <f t="shared" si="4"/>
        <v>0.21523990499171264</v>
      </c>
    </row>
    <row r="35" spans="1:23" ht="15.75" thickBot="1" x14ac:dyDescent="0.3">
      <c r="A35" s="13" t="s">
        <v>65</v>
      </c>
      <c r="B35" s="47">
        <v>0.70934342604436718</v>
      </c>
      <c r="C35" s="48">
        <v>0.58281861019905778</v>
      </c>
      <c r="D35" s="48">
        <v>0.40139503128352888</v>
      </c>
      <c r="E35" s="48">
        <v>0.24435390441909779</v>
      </c>
      <c r="F35" s="48">
        <v>0.87011310187850754</v>
      </c>
      <c r="G35" s="48">
        <v>0.84555515939453796</v>
      </c>
      <c r="H35" s="48">
        <v>0.96368089014511837</v>
      </c>
      <c r="I35" s="48">
        <v>0.69942794869523339</v>
      </c>
      <c r="J35" s="48">
        <v>0.7140934789117841</v>
      </c>
      <c r="K35" s="49">
        <v>0.44522309792906956</v>
      </c>
      <c r="M35" s="19" t="str">
        <f t="shared" si="0"/>
        <v>BLOOM</v>
      </c>
      <c r="N35" s="21" t="b">
        <f t="shared" si="1"/>
        <v>0</v>
      </c>
      <c r="O35" s="30">
        <f>COUNTIF($N26:$N35,TRUE)/(10 - COUNTIF($N26:$N35,"#N/A"))</f>
        <v>0.2</v>
      </c>
      <c r="U35" s="19" t="str">
        <f t="shared" si="2"/>
        <v>BLOOM</v>
      </c>
      <c r="V35" s="19">
        <f t="shared" si="3"/>
        <v>0.24435390441909779</v>
      </c>
      <c r="W35" s="19">
        <f t="shared" si="4"/>
        <v>0.15704112686443109</v>
      </c>
    </row>
    <row r="36" spans="1:23" x14ac:dyDescent="0.25">
      <c r="A36" s="11" t="s">
        <v>66</v>
      </c>
      <c r="B36" s="41">
        <v>0.69843535368622967</v>
      </c>
      <c r="C36" s="42">
        <v>0.68870809663146737</v>
      </c>
      <c r="D36" s="42">
        <v>0.3225522866604098</v>
      </c>
      <c r="E36" s="42">
        <v>0.29870876735828117</v>
      </c>
      <c r="F36" s="42">
        <v>0.88770648054129153</v>
      </c>
      <c r="G36" s="42">
        <v>0.78934167403269262</v>
      </c>
      <c r="H36" s="42">
        <v>1.1361956683106864</v>
      </c>
      <c r="I36" s="42">
        <v>0.71924788757963998</v>
      </c>
      <c r="J36" s="42">
        <v>0.91725798031533934</v>
      </c>
      <c r="K36" s="43">
        <v>0.33252820782984699</v>
      </c>
      <c r="M36" s="16" t="str">
        <f t="shared" si="0"/>
        <v>BLOOM</v>
      </c>
      <c r="N36" s="20" t="b">
        <f t="shared" si="1"/>
        <v>1</v>
      </c>
      <c r="U36" s="16" t="str">
        <f t="shared" si="2"/>
        <v>BLOOM</v>
      </c>
      <c r="V36" s="16">
        <f t="shared" si="3"/>
        <v>0.29870876735828117</v>
      </c>
      <c r="W36" s="16">
        <f t="shared" si="4"/>
        <v>2.3843519302128635E-2</v>
      </c>
    </row>
    <row r="37" spans="1:23" x14ac:dyDescent="0.25">
      <c r="A37" s="12" t="s">
        <v>66</v>
      </c>
      <c r="B37" s="44">
        <v>0.63241425938617146</v>
      </c>
      <c r="C37" s="45">
        <v>0.59224152453791323</v>
      </c>
      <c r="D37" s="45">
        <v>0.29148444147795655</v>
      </c>
      <c r="E37" s="45">
        <v>0.38506542872289673</v>
      </c>
      <c r="F37" s="45">
        <v>0.80580129419844626</v>
      </c>
      <c r="G37" s="45">
        <v>0.84518117563469974</v>
      </c>
      <c r="H37" s="45">
        <v>1.0450765894208136</v>
      </c>
      <c r="I37" s="45">
        <v>0.77636442569432251</v>
      </c>
      <c r="J37" s="45">
        <v>0.8097383659582621</v>
      </c>
      <c r="K37" s="46">
        <v>0.36437179287691429</v>
      </c>
      <c r="M37" s="18" t="str">
        <f t="shared" si="0"/>
        <v>BLUE</v>
      </c>
      <c r="N37" s="17" t="b">
        <f t="shared" si="1"/>
        <v>0</v>
      </c>
      <c r="U37" s="18" t="str">
        <f t="shared" si="2"/>
        <v>BLUE</v>
      </c>
      <c r="V37" s="18">
        <f t="shared" si="3"/>
        <v>0.29148444147795655</v>
      </c>
      <c r="W37" s="18">
        <f t="shared" si="4"/>
        <v>7.2887351398957745E-2</v>
      </c>
    </row>
    <row r="38" spans="1:23" x14ac:dyDescent="0.25">
      <c r="A38" s="12" t="s">
        <v>66</v>
      </c>
      <c r="B38" s="44">
        <v>0.72014230920655986</v>
      </c>
      <c r="C38" s="45">
        <v>0.68669965100415831</v>
      </c>
      <c r="D38" s="45">
        <v>0.34470919485663376</v>
      </c>
      <c r="E38" s="45">
        <v>0.1820060426748481</v>
      </c>
      <c r="F38" s="45">
        <v>0.92875484717170464</v>
      </c>
      <c r="G38" s="45">
        <v>0.76134325167013328</v>
      </c>
      <c r="H38" s="45">
        <v>1.0954687943968078</v>
      </c>
      <c r="I38" s="45">
        <v>0.71666228685154065</v>
      </c>
      <c r="J38" s="45">
        <v>0.83270055333742166</v>
      </c>
      <c r="K38" s="46">
        <v>0.40230092628010117</v>
      </c>
      <c r="M38" s="18" t="str">
        <f t="shared" si="0"/>
        <v>BLOOM</v>
      </c>
      <c r="N38" s="17" t="b">
        <f t="shared" si="1"/>
        <v>1</v>
      </c>
      <c r="U38" s="18" t="str">
        <f t="shared" si="2"/>
        <v>BLOOM</v>
      </c>
      <c r="V38" s="18">
        <f t="shared" si="3"/>
        <v>0.1820060426748481</v>
      </c>
      <c r="W38" s="18">
        <f t="shared" si="4"/>
        <v>0.16270315218178566</v>
      </c>
    </row>
    <row r="39" spans="1:23" x14ac:dyDescent="0.25">
      <c r="A39" s="12" t="s">
        <v>66</v>
      </c>
      <c r="B39" s="44">
        <v>0.73692255753706282</v>
      </c>
      <c r="C39" s="45">
        <v>0.61643548595358255</v>
      </c>
      <c r="D39" s="45">
        <v>0.46367142122298294</v>
      </c>
      <c r="E39" s="45">
        <v>0.25614162474618024</v>
      </c>
      <c r="F39" s="45">
        <v>0.80749824353227928</v>
      </c>
      <c r="G39" s="45">
        <v>0.77490945685164947</v>
      </c>
      <c r="H39" s="45">
        <v>0.90868569424414036</v>
      </c>
      <c r="I39" s="45">
        <v>0.59615706054915629</v>
      </c>
      <c r="J39" s="45">
        <v>0.70879912121604793</v>
      </c>
      <c r="K39" s="46">
        <v>0.42407243613009343</v>
      </c>
      <c r="M39" s="18" t="str">
        <f t="shared" si="0"/>
        <v>BLOOM</v>
      </c>
      <c r="N39" s="17" t="b">
        <f t="shared" si="1"/>
        <v>1</v>
      </c>
      <c r="U39" s="18" t="str">
        <f t="shared" si="2"/>
        <v>BLOOM</v>
      </c>
      <c r="V39" s="18">
        <f t="shared" si="3"/>
        <v>0.25614162474618024</v>
      </c>
      <c r="W39" s="18">
        <f t="shared" si="4"/>
        <v>0.16793081138391319</v>
      </c>
    </row>
    <row r="40" spans="1:23" x14ac:dyDescent="0.25">
      <c r="A40" s="12" t="s">
        <v>66</v>
      </c>
      <c r="B40" s="44">
        <v>0.64905921210077855</v>
      </c>
      <c r="C40" s="45">
        <v>0.66004137320251677</v>
      </c>
      <c r="D40" s="45">
        <v>0.36324794101051944</v>
      </c>
      <c r="E40" s="45">
        <v>0.36053172747994106</v>
      </c>
      <c r="F40" s="45">
        <v>0.86385121978183299</v>
      </c>
      <c r="G40" s="45">
        <v>0.78893331658006816</v>
      </c>
      <c r="H40" s="45">
        <v>1.0840941019227246</v>
      </c>
      <c r="I40" s="45">
        <v>0.68496638877915927</v>
      </c>
      <c r="J40" s="45">
        <v>0.84305309918143301</v>
      </c>
      <c r="K40" s="46">
        <v>0.3335249963149392</v>
      </c>
      <c r="M40" s="18" t="str">
        <f t="shared" si="0"/>
        <v>ANTONIA</v>
      </c>
      <c r="N40" s="17" t="b">
        <f t="shared" si="1"/>
        <v>0</v>
      </c>
      <c r="U40" s="18" t="str">
        <f t="shared" si="2"/>
        <v>ANTONIA</v>
      </c>
      <c r="V40" s="18">
        <f t="shared" si="3"/>
        <v>0.3335249963149392</v>
      </c>
      <c r="W40" s="18">
        <f t="shared" si="4"/>
        <v>2.7006731165001852E-2</v>
      </c>
    </row>
    <row r="41" spans="1:23" x14ac:dyDescent="0.25">
      <c r="A41" s="12" t="s">
        <v>66</v>
      </c>
      <c r="B41" s="44">
        <v>0.78675523093784783</v>
      </c>
      <c r="C41" s="45">
        <v>0.71778058094125408</v>
      </c>
      <c r="D41" s="45">
        <v>0.46825612734423949</v>
      </c>
      <c r="E41" s="45">
        <v>0.17746576574111703</v>
      </c>
      <c r="F41" s="45">
        <v>0.91052610473959039</v>
      </c>
      <c r="G41" s="45">
        <v>0.75729535133467063</v>
      </c>
      <c r="H41" s="45">
        <v>1.0358002696172772</v>
      </c>
      <c r="I41" s="45">
        <v>0.63420874892337664</v>
      </c>
      <c r="J41" s="45">
        <v>0.80013110409920063</v>
      </c>
      <c r="K41" s="46">
        <v>0.41306046410400449</v>
      </c>
      <c r="M41" s="18" t="str">
        <f t="shared" si="0"/>
        <v>BLOOM</v>
      </c>
      <c r="N41" s="17" t="b">
        <f t="shared" si="1"/>
        <v>1</v>
      </c>
      <c r="U41" s="18" t="str">
        <f t="shared" si="2"/>
        <v>BLOOM</v>
      </c>
      <c r="V41" s="18">
        <f t="shared" si="3"/>
        <v>0.17746576574111703</v>
      </c>
      <c r="W41" s="18">
        <f t="shared" si="4"/>
        <v>0.23559469836288746</v>
      </c>
    </row>
    <row r="42" spans="1:23" x14ac:dyDescent="0.25">
      <c r="A42" s="12" t="s">
        <v>66</v>
      </c>
      <c r="B42" s="44">
        <v>0.80651915356858328</v>
      </c>
      <c r="C42" s="45">
        <v>0.67919523565143902</v>
      </c>
      <c r="D42" s="45">
        <v>0.47573263387221615</v>
      </c>
      <c r="E42" s="45">
        <v>0.19788245741643326</v>
      </c>
      <c r="F42" s="45">
        <v>0.85297983986125836</v>
      </c>
      <c r="G42" s="45">
        <v>0.82723312388261017</v>
      </c>
      <c r="H42" s="45">
        <v>1.0027748955922169</v>
      </c>
      <c r="I42" s="45">
        <v>0.65925170916038678</v>
      </c>
      <c r="J42" s="45">
        <v>0.7704648779116815</v>
      </c>
      <c r="K42" s="46">
        <v>0.43987575567028386</v>
      </c>
      <c r="M42" s="18" t="str">
        <f t="shared" si="0"/>
        <v>BLOOM</v>
      </c>
      <c r="N42" s="17" t="b">
        <f t="shared" si="1"/>
        <v>1</v>
      </c>
      <c r="U42" s="18" t="str">
        <f t="shared" si="2"/>
        <v>BLOOM</v>
      </c>
      <c r="V42" s="18">
        <f t="shared" si="3"/>
        <v>0.19788245741643326</v>
      </c>
      <c r="W42" s="18">
        <f t="shared" si="4"/>
        <v>0.2419932982538506</v>
      </c>
    </row>
    <row r="43" spans="1:23" x14ac:dyDescent="0.25">
      <c r="A43" s="12" t="s">
        <v>66</v>
      </c>
      <c r="B43" s="44">
        <v>0.79502070952071446</v>
      </c>
      <c r="C43" s="45">
        <v>0.60002685688255164</v>
      </c>
      <c r="D43" s="45">
        <v>0.51547745282983526</v>
      </c>
      <c r="E43" s="45">
        <v>0.32545786574308239</v>
      </c>
      <c r="F43" s="45">
        <v>0.89458473489247603</v>
      </c>
      <c r="G43" s="45">
        <v>0.95511767008816162</v>
      </c>
      <c r="H43" s="45">
        <v>0.9357916003961777</v>
      </c>
      <c r="I43" s="45">
        <v>0.75211715288902048</v>
      </c>
      <c r="J43" s="45">
        <v>0.65924231600342087</v>
      </c>
      <c r="K43" s="46">
        <v>0.54304167397194647</v>
      </c>
      <c r="M43" s="18" t="str">
        <f t="shared" si="0"/>
        <v>BLOOM</v>
      </c>
      <c r="N43" s="17" t="b">
        <f t="shared" si="1"/>
        <v>1</v>
      </c>
      <c r="U43" s="18" t="str">
        <f t="shared" si="2"/>
        <v>BLOOM</v>
      </c>
      <c r="V43" s="18">
        <f t="shared" si="3"/>
        <v>0.32545786574308239</v>
      </c>
      <c r="W43" s="18">
        <f t="shared" si="4"/>
        <v>0.19001958708675287</v>
      </c>
    </row>
    <row r="44" spans="1:23" ht="15.75" thickBot="1" x14ac:dyDescent="0.3">
      <c r="A44" s="12" t="s">
        <v>66</v>
      </c>
      <c r="B44" s="44">
        <v>0.75957641218082672</v>
      </c>
      <c r="C44" s="45">
        <v>0.64409557459192168</v>
      </c>
      <c r="D44" s="45">
        <v>0.43320670278806228</v>
      </c>
      <c r="E44" s="45">
        <v>0.20877720990872756</v>
      </c>
      <c r="F44" s="45">
        <v>0.88469401832118333</v>
      </c>
      <c r="G44" s="45">
        <v>0.82530453343009846</v>
      </c>
      <c r="H44" s="45">
        <v>0.95945281710347485</v>
      </c>
      <c r="I44" s="45">
        <v>0.66948199749375037</v>
      </c>
      <c r="J44" s="45">
        <v>0.7108826631382773</v>
      </c>
      <c r="K44" s="46">
        <v>0.44887823406373517</v>
      </c>
      <c r="M44" s="18" t="str">
        <f t="shared" si="0"/>
        <v>BLOOM</v>
      </c>
      <c r="N44" s="17" t="b">
        <f t="shared" si="1"/>
        <v>1</v>
      </c>
      <c r="U44" s="18" t="str">
        <f t="shared" si="2"/>
        <v>BLOOM</v>
      </c>
      <c r="V44" s="18">
        <f t="shared" si="3"/>
        <v>0.20877720990872756</v>
      </c>
      <c r="W44" s="18">
        <f t="shared" si="4"/>
        <v>0.22442949287933472</v>
      </c>
    </row>
    <row r="45" spans="1:23" ht="15.75" thickBot="1" x14ac:dyDescent="0.3">
      <c r="A45" s="13" t="s">
        <v>66</v>
      </c>
      <c r="B45" s="47">
        <v>0.85290268922108903</v>
      </c>
      <c r="C45" s="48">
        <v>0.7707873866145406</v>
      </c>
      <c r="D45" s="48">
        <v>0.42530813301237075</v>
      </c>
      <c r="E45" s="48">
        <v>0.32558551464736046</v>
      </c>
      <c r="F45" s="48">
        <v>0.94655271762180904</v>
      </c>
      <c r="G45" s="48">
        <v>0.86456365273698732</v>
      </c>
      <c r="H45" s="48">
        <v>1.0742747599289244</v>
      </c>
      <c r="I45" s="48">
        <v>0.78976051178819251</v>
      </c>
      <c r="J45" s="48">
        <v>0.8799812003466122</v>
      </c>
      <c r="K45" s="49">
        <v>0.4713944634385106</v>
      </c>
      <c r="M45" s="19" t="str">
        <f t="shared" si="0"/>
        <v>BLOOM</v>
      </c>
      <c r="N45" s="21" t="b">
        <f t="shared" si="1"/>
        <v>1</v>
      </c>
      <c r="O45" s="30">
        <f>COUNTIF($N36:$N45,TRUE)/(10 - COUNTIF($N36:$N45,"#N/A"))</f>
        <v>0.8</v>
      </c>
      <c r="U45" s="19" t="str">
        <f t="shared" si="2"/>
        <v>BLOOM</v>
      </c>
      <c r="V45" s="19">
        <f t="shared" si="3"/>
        <v>0.32558551464736046</v>
      </c>
      <c r="W45" s="19">
        <f t="shared" si="4"/>
        <v>9.9722618365010285E-2</v>
      </c>
    </row>
    <row r="46" spans="1:23" x14ac:dyDescent="0.25">
      <c r="A46" s="11" t="b">
        <v>1</v>
      </c>
      <c r="B46" s="41">
        <v>0.59805444107625561</v>
      </c>
      <c r="C46" s="42">
        <v>0.58568819344408474</v>
      </c>
      <c r="D46" s="42">
        <v>0.55090069722013413</v>
      </c>
      <c r="E46" s="42">
        <v>0.61115111485677509</v>
      </c>
      <c r="F46" s="42">
        <v>0.38120041837001301</v>
      </c>
      <c r="G46" s="42">
        <v>0.81472700454802494</v>
      </c>
      <c r="H46" s="42">
        <v>0.80230124547464887</v>
      </c>
      <c r="I46" s="42">
        <v>0.68015409046034592</v>
      </c>
      <c r="J46" s="42">
        <v>0.70332625539327975</v>
      </c>
      <c r="K46" s="43">
        <v>0.42319198220389787</v>
      </c>
      <c r="M46" s="16" t="b">
        <f t="shared" si="0"/>
        <v>1</v>
      </c>
      <c r="N46" s="20" t="b">
        <f t="shared" si="1"/>
        <v>1</v>
      </c>
      <c r="U46" s="16" t="b">
        <f t="shared" si="2"/>
        <v>1</v>
      </c>
      <c r="V46" s="16">
        <f t="shared" si="3"/>
        <v>0.38120041837001301</v>
      </c>
      <c r="W46" s="16">
        <f t="shared" si="4"/>
        <v>4.199156383388486E-2</v>
      </c>
    </row>
    <row r="47" spans="1:23" x14ac:dyDescent="0.25">
      <c r="A47" s="12" t="b">
        <v>1</v>
      </c>
      <c r="B47" s="44">
        <v>0.59287151614898004</v>
      </c>
      <c r="C47" s="45">
        <v>0.59499894175529244</v>
      </c>
      <c r="D47" s="45">
        <v>0.59346142407959857</v>
      </c>
      <c r="E47" s="45">
        <v>0.646018322800745</v>
      </c>
      <c r="F47" s="45">
        <v>0.49841497194000883</v>
      </c>
      <c r="G47" s="45">
        <v>0.82660665928722799</v>
      </c>
      <c r="H47" s="45">
        <v>0.80578647364584977</v>
      </c>
      <c r="I47" s="45">
        <v>0.67750225532547104</v>
      </c>
      <c r="J47" s="45">
        <v>0.72362707430612994</v>
      </c>
      <c r="K47" s="46">
        <v>0.50325561121077678</v>
      </c>
      <c r="M47" s="18" t="b">
        <f t="shared" si="0"/>
        <v>1</v>
      </c>
      <c r="N47" s="17" t="b">
        <f t="shared" si="1"/>
        <v>1</v>
      </c>
      <c r="U47" s="18" t="b">
        <f t="shared" si="2"/>
        <v>1</v>
      </c>
      <c r="V47" s="18">
        <f t="shared" si="3"/>
        <v>0.49841497194000883</v>
      </c>
      <c r="W47" s="18">
        <f t="shared" si="4"/>
        <v>4.8406392707679435E-3</v>
      </c>
    </row>
    <row r="48" spans="1:23" x14ac:dyDescent="0.25">
      <c r="A48" s="12" t="b">
        <v>1</v>
      </c>
      <c r="B48" s="44">
        <v>0.69349882283547182</v>
      </c>
      <c r="C48" s="45">
        <v>0.65057134307605191</v>
      </c>
      <c r="D48" s="45">
        <v>0.68694742330602931</v>
      </c>
      <c r="E48" s="45">
        <v>0.68630162614151347</v>
      </c>
      <c r="F48" s="45">
        <v>0.42925085092113352</v>
      </c>
      <c r="G48" s="45">
        <v>0.84764526076327495</v>
      </c>
      <c r="H48" s="45">
        <v>0.77315370407155337</v>
      </c>
      <c r="I48" s="45">
        <v>0.66695674937471305</v>
      </c>
      <c r="J48" s="45">
        <v>0.70848790705629883</v>
      </c>
      <c r="K48" s="46">
        <v>0.56049178596650795</v>
      </c>
      <c r="M48" s="18" t="b">
        <f t="shared" si="0"/>
        <v>1</v>
      </c>
      <c r="N48" s="17" t="b">
        <f t="shared" si="1"/>
        <v>1</v>
      </c>
      <c r="U48" s="18" t="b">
        <f t="shared" si="2"/>
        <v>1</v>
      </c>
      <c r="V48" s="18">
        <f t="shared" si="3"/>
        <v>0.42925085092113352</v>
      </c>
      <c r="W48" s="18">
        <f t="shared" si="4"/>
        <v>0.13124093504537443</v>
      </c>
    </row>
    <row r="49" spans="1:23" x14ac:dyDescent="0.25">
      <c r="A49" s="12" t="b">
        <v>1</v>
      </c>
      <c r="B49" s="44">
        <v>0.7389442401123365</v>
      </c>
      <c r="C49" s="45">
        <v>0.54980291977045548</v>
      </c>
      <c r="D49" s="45">
        <v>0.50203112518482196</v>
      </c>
      <c r="E49" s="45">
        <v>0.42538146085533829</v>
      </c>
      <c r="F49" s="45">
        <v>0.60706932692308313</v>
      </c>
      <c r="G49" s="45">
        <v>0.86567236717518992</v>
      </c>
      <c r="H49" s="45">
        <v>0.79787286025878523</v>
      </c>
      <c r="I49" s="45">
        <v>0.67238090485967839</v>
      </c>
      <c r="J49" s="45">
        <v>0.64979854475444621</v>
      </c>
      <c r="K49" s="46">
        <v>0.47384442640559049</v>
      </c>
      <c r="M49" s="18" t="str">
        <f t="shared" si="0"/>
        <v>BLOOM</v>
      </c>
      <c r="N49" s="17" t="b">
        <f t="shared" si="1"/>
        <v>0</v>
      </c>
      <c r="U49" s="18" t="str">
        <f t="shared" si="2"/>
        <v>BLOOM</v>
      </c>
      <c r="V49" s="18">
        <f t="shared" si="3"/>
        <v>0.42538146085533829</v>
      </c>
      <c r="W49" s="18">
        <f t="shared" si="4"/>
        <v>4.8462965550252202E-2</v>
      </c>
    </row>
    <row r="50" spans="1:23" x14ac:dyDescent="0.25">
      <c r="A50" s="12" t="b">
        <v>1</v>
      </c>
      <c r="B50" s="44">
        <v>0.71874801443009839</v>
      </c>
      <c r="C50" s="45">
        <v>0.59958438113545209</v>
      </c>
      <c r="D50" s="45">
        <v>0.48243491086201984</v>
      </c>
      <c r="E50" s="45">
        <v>0.40809409751051545</v>
      </c>
      <c r="F50" s="45">
        <v>0.58397453727848525</v>
      </c>
      <c r="G50" s="45">
        <v>0.8246660826362251</v>
      </c>
      <c r="H50" s="45">
        <v>0.87021148290317596</v>
      </c>
      <c r="I50" s="45">
        <v>0.62675909664932694</v>
      </c>
      <c r="J50" s="45">
        <v>0.71469334252763672</v>
      </c>
      <c r="K50" s="46">
        <v>0.38203901320030365</v>
      </c>
      <c r="M50" s="18" t="str">
        <f t="shared" si="0"/>
        <v>ANTONIA</v>
      </c>
      <c r="N50" s="17" t="b">
        <f t="shared" si="1"/>
        <v>0</v>
      </c>
      <c r="U50" s="18" t="str">
        <f t="shared" si="2"/>
        <v>ANTONIA</v>
      </c>
      <c r="V50" s="18">
        <f t="shared" si="3"/>
        <v>0.38203901320030365</v>
      </c>
      <c r="W50" s="18">
        <f t="shared" si="4"/>
        <v>2.6055084310211807E-2</v>
      </c>
    </row>
    <row r="51" spans="1:23" x14ac:dyDescent="0.25">
      <c r="A51" s="12" t="b">
        <v>1</v>
      </c>
      <c r="B51" s="44">
        <v>0.65160807640659613</v>
      </c>
      <c r="C51" s="45">
        <v>0.5372823109197048</v>
      </c>
      <c r="D51" s="45">
        <v>0.48339958108988845</v>
      </c>
      <c r="E51" s="45">
        <v>0.46203809207319102</v>
      </c>
      <c r="F51" s="45">
        <v>0.56602014207200735</v>
      </c>
      <c r="G51" s="45">
        <v>0.81143746687670271</v>
      </c>
      <c r="H51" s="45">
        <v>0.8362624617227663</v>
      </c>
      <c r="I51" s="45">
        <v>0.66727111823827456</v>
      </c>
      <c r="J51" s="45">
        <v>0.68125465758589132</v>
      </c>
      <c r="K51" s="46">
        <v>0.42961398427682351</v>
      </c>
      <c r="M51" s="18" t="str">
        <f t="shared" si="0"/>
        <v>ANTONIA</v>
      </c>
      <c r="N51" s="17" t="b">
        <f t="shared" si="1"/>
        <v>0</v>
      </c>
      <c r="U51" s="18" t="str">
        <f t="shared" si="2"/>
        <v>ANTONIA</v>
      </c>
      <c r="V51" s="18">
        <f t="shared" si="3"/>
        <v>0.42961398427682351</v>
      </c>
      <c r="W51" s="18">
        <f t="shared" si="4"/>
        <v>3.2424107796367507E-2</v>
      </c>
    </row>
    <row r="52" spans="1:23" x14ac:dyDescent="0.25">
      <c r="A52" s="12" t="b">
        <v>1</v>
      </c>
      <c r="B52" s="44">
        <v>0.76145054437907556</v>
      </c>
      <c r="C52" s="45">
        <v>0.67137398295930484</v>
      </c>
      <c r="D52" s="45">
        <v>0.66329704527864175</v>
      </c>
      <c r="E52" s="45">
        <v>0.61572955629858683</v>
      </c>
      <c r="F52" s="45">
        <v>0.5453477746473353</v>
      </c>
      <c r="G52" s="45">
        <v>0.90650215240178744</v>
      </c>
      <c r="H52" s="45">
        <v>0.84188977543593435</v>
      </c>
      <c r="I52" s="45">
        <v>0.71245875345912268</v>
      </c>
      <c r="J52" s="45">
        <v>0.72384792638635964</v>
      </c>
      <c r="K52" s="46">
        <v>0.55645307862007898</v>
      </c>
      <c r="M52" s="18" t="b">
        <f t="shared" si="0"/>
        <v>1</v>
      </c>
      <c r="N52" s="17" t="b">
        <f t="shared" si="1"/>
        <v>1</v>
      </c>
      <c r="U52" s="18" t="b">
        <f t="shared" si="2"/>
        <v>1</v>
      </c>
      <c r="V52" s="18">
        <f t="shared" si="3"/>
        <v>0.5453477746473353</v>
      </c>
      <c r="W52" s="18">
        <f t="shared" si="4"/>
        <v>1.1105303972743674E-2</v>
      </c>
    </row>
    <row r="53" spans="1:23" x14ac:dyDescent="0.25">
      <c r="A53" s="12" t="b">
        <v>1</v>
      </c>
      <c r="B53" s="44">
        <v>0.74358671299087908</v>
      </c>
      <c r="C53" s="45">
        <v>0.63605442106050392</v>
      </c>
      <c r="D53" s="45">
        <v>0.50442863393069126</v>
      </c>
      <c r="E53" s="45">
        <v>0.33851446848764249</v>
      </c>
      <c r="F53" s="45">
        <v>0.82707772205257268</v>
      </c>
      <c r="G53" s="45">
        <v>0.80387930141109509</v>
      </c>
      <c r="H53" s="45">
        <v>0.91137529914321169</v>
      </c>
      <c r="I53" s="45">
        <v>0.67958828447073238</v>
      </c>
      <c r="J53" s="45">
        <v>0.71901050491493879</v>
      </c>
      <c r="K53" s="46">
        <v>0.50053989588450964</v>
      </c>
      <c r="M53" s="18" t="str">
        <f t="shared" si="0"/>
        <v>BLOOM</v>
      </c>
      <c r="N53" s="17" t="b">
        <f t="shared" si="1"/>
        <v>0</v>
      </c>
      <c r="U53" s="18" t="str">
        <f t="shared" si="2"/>
        <v>BLOOM</v>
      </c>
      <c r="V53" s="18">
        <f t="shared" si="3"/>
        <v>0.33851446848764249</v>
      </c>
      <c r="W53" s="18">
        <f t="shared" si="4"/>
        <v>0.16202542739686715</v>
      </c>
    </row>
    <row r="54" spans="1:23" ht="15.75" thickBot="1" x14ac:dyDescent="0.3">
      <c r="A54" s="12" t="b">
        <v>1</v>
      </c>
      <c r="B54" s="44">
        <v>0.69645354343505805</v>
      </c>
      <c r="C54" s="45">
        <v>0.52268672932801219</v>
      </c>
      <c r="D54" s="45">
        <v>0.5619072387581806</v>
      </c>
      <c r="E54" s="45">
        <v>0.51609253163196311</v>
      </c>
      <c r="F54" s="45">
        <v>0.44456537194406381</v>
      </c>
      <c r="G54" s="45">
        <v>0.88501681815868161</v>
      </c>
      <c r="H54" s="45">
        <v>0.69744951070725536</v>
      </c>
      <c r="I54" s="45">
        <v>0.64009057068860742</v>
      </c>
      <c r="J54" s="45">
        <v>0.55902662498941824</v>
      </c>
      <c r="K54" s="46">
        <v>0.45916488175451087</v>
      </c>
      <c r="M54" s="18" t="b">
        <f t="shared" si="0"/>
        <v>1</v>
      </c>
      <c r="N54" s="17" t="b">
        <f t="shared" si="1"/>
        <v>1</v>
      </c>
      <c r="U54" s="18" t="b">
        <f t="shared" si="2"/>
        <v>1</v>
      </c>
      <c r="V54" s="18">
        <f t="shared" si="3"/>
        <v>0.44456537194406381</v>
      </c>
      <c r="W54" s="18">
        <f t="shared" si="4"/>
        <v>1.4599509810447053E-2</v>
      </c>
    </row>
    <row r="55" spans="1:23" ht="15.75" thickBot="1" x14ac:dyDescent="0.3">
      <c r="A55" s="13" t="b">
        <v>1</v>
      </c>
      <c r="B55" s="47">
        <v>0.73618626030487322</v>
      </c>
      <c r="C55" s="48">
        <v>0.50057855899137305</v>
      </c>
      <c r="D55" s="48">
        <v>0.66863705698386955</v>
      </c>
      <c r="E55" s="48">
        <v>0.66629676130922999</v>
      </c>
      <c r="F55" s="48">
        <v>0.39735455030329181</v>
      </c>
      <c r="G55" s="48">
        <v>1.0354362415485339</v>
      </c>
      <c r="H55" s="48">
        <v>0.72270978906148442</v>
      </c>
      <c r="I55" s="48">
        <v>0.73501192622331302</v>
      </c>
      <c r="J55" s="48">
        <v>0.6039949488493993</v>
      </c>
      <c r="K55" s="49">
        <v>0.58779296612133836</v>
      </c>
      <c r="M55" s="19" t="b">
        <f t="shared" si="0"/>
        <v>1</v>
      </c>
      <c r="N55" s="21" t="b">
        <f t="shared" si="1"/>
        <v>1</v>
      </c>
      <c r="O55" s="30">
        <f>COUNTIF($N46:$N55,TRUE)/(10 - COUNTIF($N46:$N55,"#N/A"))</f>
        <v>0.6</v>
      </c>
      <c r="U55" s="19" t="b">
        <f t="shared" si="2"/>
        <v>1</v>
      </c>
      <c r="V55" s="19">
        <f t="shared" si="3"/>
        <v>0.39735455030329181</v>
      </c>
      <c r="W55" s="19">
        <f t="shared" si="4"/>
        <v>0.10322400868808124</v>
      </c>
    </row>
    <row r="56" spans="1:23" x14ac:dyDescent="0.25">
      <c r="A56" s="11" t="s">
        <v>67</v>
      </c>
      <c r="B56" s="41">
        <v>0.58182703161043303</v>
      </c>
      <c r="C56" s="42">
        <v>0.84075584710805462</v>
      </c>
      <c r="D56" s="42">
        <v>0.66813370640753744</v>
      </c>
      <c r="E56" s="42">
        <v>0.62139167659716898</v>
      </c>
      <c r="F56" s="42">
        <v>0.75696264413699077</v>
      </c>
      <c r="G56" s="42">
        <v>0.3779613717275942</v>
      </c>
      <c r="H56" s="42">
        <v>1.0056408663944623</v>
      </c>
      <c r="I56" s="42">
        <v>0.40599592413084684</v>
      </c>
      <c r="J56" s="42">
        <v>0.87825239909570396</v>
      </c>
      <c r="K56" s="43">
        <v>0.42933844957716766</v>
      </c>
      <c r="M56" s="16" t="str">
        <f t="shared" si="0"/>
        <v>TRUMPET</v>
      </c>
      <c r="N56" s="20" t="b">
        <f t="shared" si="1"/>
        <v>1</v>
      </c>
      <c r="U56" s="16" t="str">
        <f t="shared" si="2"/>
        <v>TRUMPET</v>
      </c>
      <c r="V56" s="16">
        <f t="shared" si="3"/>
        <v>0.3779613717275942</v>
      </c>
      <c r="W56" s="16">
        <f t="shared" si="4"/>
        <v>2.8034552403252644E-2</v>
      </c>
    </row>
    <row r="57" spans="1:23" x14ac:dyDescent="0.25">
      <c r="A57" s="12" t="s">
        <v>67</v>
      </c>
      <c r="B57" s="44">
        <v>0.71733580389659113</v>
      </c>
      <c r="C57" s="45">
        <v>1.0173442419014969</v>
      </c>
      <c r="D57" s="45">
        <v>0.72135029879820201</v>
      </c>
      <c r="E57" s="45">
        <v>0.66954409078268873</v>
      </c>
      <c r="F57" s="45">
        <v>0.9736891524192256</v>
      </c>
      <c r="G57" s="45">
        <v>0.16866050327920223</v>
      </c>
      <c r="H57" s="45">
        <v>1.2169768539453107</v>
      </c>
      <c r="I57" s="45">
        <v>0.52076535866867857</v>
      </c>
      <c r="J57" s="45">
        <v>1.0977509874675706</v>
      </c>
      <c r="K57" s="46">
        <v>0.49803443401718434</v>
      </c>
      <c r="M57" s="18" t="str">
        <f t="shared" si="0"/>
        <v>TRUMPET</v>
      </c>
      <c r="N57" s="17" t="b">
        <f t="shared" si="1"/>
        <v>1</v>
      </c>
      <c r="U57" s="18" t="str">
        <f t="shared" si="2"/>
        <v>TRUMPET</v>
      </c>
      <c r="V57" s="18">
        <f t="shared" si="3"/>
        <v>0.16866050327920223</v>
      </c>
      <c r="W57" s="18">
        <f t="shared" si="4"/>
        <v>0.3293739307379821</v>
      </c>
    </row>
    <row r="58" spans="1:23" x14ac:dyDescent="0.25">
      <c r="A58" s="12" t="s">
        <v>67</v>
      </c>
      <c r="B58" s="44">
        <v>0.54480922086426253</v>
      </c>
      <c r="C58" s="45">
        <v>0.68975397790235615</v>
      </c>
      <c r="D58" s="45">
        <v>0.54109490794643444</v>
      </c>
      <c r="E58" s="45">
        <v>0.50216529279289457</v>
      </c>
      <c r="F58" s="45">
        <v>0.6744539544660092</v>
      </c>
      <c r="G58" s="45">
        <v>0.5587496461839544</v>
      </c>
      <c r="H58" s="45">
        <v>0.95491200230700102</v>
      </c>
      <c r="I58" s="45">
        <v>0.28758269342227211</v>
      </c>
      <c r="J58" s="45">
        <v>0.82302724355986201</v>
      </c>
      <c r="K58" s="46">
        <v>0.28009054004525225</v>
      </c>
      <c r="M58" s="18" t="str">
        <f t="shared" si="0"/>
        <v>ANTONIA</v>
      </c>
      <c r="N58" s="17" t="b">
        <f t="shared" si="1"/>
        <v>0</v>
      </c>
      <c r="U58" s="18" t="str">
        <f t="shared" si="2"/>
        <v>ANTONIA</v>
      </c>
      <c r="V58" s="18">
        <f t="shared" si="3"/>
        <v>0.28009054004525225</v>
      </c>
      <c r="W58" s="18">
        <f t="shared" si="4"/>
        <v>7.4921533770198612E-3</v>
      </c>
    </row>
    <row r="59" spans="1:23" x14ac:dyDescent="0.25">
      <c r="A59" s="12" t="s">
        <v>67</v>
      </c>
      <c r="B59" s="44">
        <v>0.61317917058767224</v>
      </c>
      <c r="C59" s="45">
        <v>0.54631886899593785</v>
      </c>
      <c r="D59" s="45">
        <v>0.57002341301290704</v>
      </c>
      <c r="E59" s="45">
        <v>0.54477681935726896</v>
      </c>
      <c r="F59" s="45">
        <v>0.59052735466345496</v>
      </c>
      <c r="G59" s="45">
        <v>0.82240468832648062</v>
      </c>
      <c r="H59" s="45">
        <v>0.78378153362982883</v>
      </c>
      <c r="I59" s="45">
        <v>0.41499494053095043</v>
      </c>
      <c r="J59" s="45">
        <v>0.65828196073548362</v>
      </c>
      <c r="K59" s="46">
        <v>0.42470436163128733</v>
      </c>
      <c r="M59" s="18" t="str">
        <f t="shared" si="0"/>
        <v>SCOTT</v>
      </c>
      <c r="N59" s="17" t="b">
        <f t="shared" si="1"/>
        <v>0</v>
      </c>
      <c r="U59" s="18" t="str">
        <f t="shared" si="2"/>
        <v>SCOTT</v>
      </c>
      <c r="V59" s="18">
        <f t="shared" si="3"/>
        <v>0.41499494053095043</v>
      </c>
      <c r="W59" s="18">
        <f t="shared" si="4"/>
        <v>9.7094211003369013E-3</v>
      </c>
    </row>
    <row r="60" spans="1:23" x14ac:dyDescent="0.25">
      <c r="A60" s="12" t="s">
        <v>67</v>
      </c>
      <c r="B60" s="44">
        <v>0.72097680801503983</v>
      </c>
      <c r="C60" s="45">
        <v>0.95017425487494034</v>
      </c>
      <c r="D60" s="45">
        <v>0.67614510344168455</v>
      </c>
      <c r="E60" s="45">
        <v>0.52651107358173066</v>
      </c>
      <c r="F60" s="45">
        <v>0.97109795237443586</v>
      </c>
      <c r="G60" s="45">
        <v>0.29740212932443427</v>
      </c>
      <c r="H60" s="45">
        <v>1.1567957600682779</v>
      </c>
      <c r="I60" s="45">
        <v>0.42275023352404562</v>
      </c>
      <c r="J60" s="45">
        <v>0.99904767695819907</v>
      </c>
      <c r="K60" s="46">
        <v>0.46611264606096803</v>
      </c>
      <c r="M60" s="18" t="str">
        <f t="shared" si="0"/>
        <v>TRUMPET</v>
      </c>
      <c r="N60" s="17" t="b">
        <f t="shared" si="1"/>
        <v>1</v>
      </c>
      <c r="U60" s="18" t="str">
        <f t="shared" si="2"/>
        <v>TRUMPET</v>
      </c>
      <c r="V60" s="18">
        <f t="shared" si="3"/>
        <v>0.29740212932443427</v>
      </c>
      <c r="W60" s="18">
        <f t="shared" si="4"/>
        <v>0.12534810419961134</v>
      </c>
    </row>
    <row r="61" spans="1:23" x14ac:dyDescent="0.25">
      <c r="A61" s="12" t="s">
        <v>67</v>
      </c>
      <c r="B61" s="44">
        <v>0.66421272541507648</v>
      </c>
      <c r="C61" s="45">
        <v>0.77271061121737517</v>
      </c>
      <c r="D61" s="45">
        <v>0.49329585145366223</v>
      </c>
      <c r="E61" s="45">
        <v>0.43468223612358925</v>
      </c>
      <c r="F61" s="45">
        <v>0.78643902881304395</v>
      </c>
      <c r="G61" s="45">
        <v>0.59670057345684857</v>
      </c>
      <c r="H61" s="45">
        <v>1.1470881243582454</v>
      </c>
      <c r="I61" s="45">
        <v>0.44221571721839159</v>
      </c>
      <c r="J61" s="45">
        <v>0.97885406647971107</v>
      </c>
      <c r="K61" s="46">
        <v>0.25395343793547581</v>
      </c>
      <c r="M61" s="18" t="str">
        <f t="shared" si="0"/>
        <v>ANTONIA</v>
      </c>
      <c r="N61" s="17" t="b">
        <f t="shared" si="1"/>
        <v>0</v>
      </c>
      <c r="U61" s="18" t="str">
        <f t="shared" si="2"/>
        <v>ANTONIA</v>
      </c>
      <c r="V61" s="18">
        <f t="shared" si="3"/>
        <v>0.25395343793547581</v>
      </c>
      <c r="W61" s="18">
        <f t="shared" si="4"/>
        <v>0.18072879818811344</v>
      </c>
    </row>
    <row r="62" spans="1:23" x14ac:dyDescent="0.25">
      <c r="A62" s="12" t="s">
        <v>67</v>
      </c>
      <c r="B62" s="44">
        <v>0.52085710666890939</v>
      </c>
      <c r="C62" s="45">
        <v>0.69024305832195842</v>
      </c>
      <c r="D62" s="45">
        <v>0.48862785708884571</v>
      </c>
      <c r="E62" s="45">
        <v>0.44157556067935599</v>
      </c>
      <c r="F62" s="45">
        <v>0.75335772907335963</v>
      </c>
      <c r="G62" s="45">
        <v>0.50462084983241917</v>
      </c>
      <c r="H62" s="45">
        <v>0.99075003863004762</v>
      </c>
      <c r="I62" s="45">
        <v>0.32453784053524387</v>
      </c>
      <c r="J62" s="45">
        <v>0.83932074775143017</v>
      </c>
      <c r="K62" s="46">
        <v>0.26177514664545126</v>
      </c>
      <c r="M62" s="18" t="str">
        <f t="shared" si="0"/>
        <v>ANTONIA</v>
      </c>
      <c r="N62" s="17" t="b">
        <f t="shared" si="1"/>
        <v>0</v>
      </c>
      <c r="U62" s="18" t="str">
        <f t="shared" si="2"/>
        <v>ANTONIA</v>
      </c>
      <c r="V62" s="18">
        <f t="shared" si="3"/>
        <v>0.26177514664545126</v>
      </c>
      <c r="W62" s="18">
        <f t="shared" si="4"/>
        <v>6.2762693889792609E-2</v>
      </c>
    </row>
    <row r="63" spans="1:23" x14ac:dyDescent="0.25">
      <c r="A63" s="12" t="s">
        <v>67</v>
      </c>
      <c r="B63" s="44">
        <v>0.71429259839438419</v>
      </c>
      <c r="C63" s="45">
        <v>0.98426485053991319</v>
      </c>
      <c r="D63" s="45">
        <v>0.81540994362911134</v>
      </c>
      <c r="E63" s="45">
        <v>0.7451055643389296</v>
      </c>
      <c r="F63" s="45">
        <v>0.84926318720325555</v>
      </c>
      <c r="G63" s="45">
        <v>0.43947534095136492</v>
      </c>
      <c r="H63" s="45">
        <v>1.0303934766700067</v>
      </c>
      <c r="I63" s="45">
        <v>0.44491264045591872</v>
      </c>
      <c r="J63" s="45">
        <v>0.93496431603743479</v>
      </c>
      <c r="K63" s="46">
        <v>0.55026757164312001</v>
      </c>
      <c r="M63" s="18" t="str">
        <f t="shared" si="0"/>
        <v>TRUMPET</v>
      </c>
      <c r="N63" s="17" t="b">
        <f t="shared" si="1"/>
        <v>1</v>
      </c>
      <c r="U63" s="18" t="str">
        <f t="shared" si="2"/>
        <v>TRUMPET</v>
      </c>
      <c r="V63" s="18">
        <f t="shared" si="3"/>
        <v>0.43947534095136492</v>
      </c>
      <c r="W63" s="18">
        <f t="shared" si="4"/>
        <v>5.4372995045537942E-3</v>
      </c>
    </row>
    <row r="64" spans="1:23" ht="15.75" thickBot="1" x14ac:dyDescent="0.3">
      <c r="A64" s="12" t="s">
        <v>67</v>
      </c>
      <c r="B64" s="44">
        <v>0.63553148996724917</v>
      </c>
      <c r="C64" s="45">
        <v>0.65700199632231704</v>
      </c>
      <c r="D64" s="45">
        <v>0.60986635040994586</v>
      </c>
      <c r="E64" s="45">
        <v>0.50668444458832629</v>
      </c>
      <c r="F64" s="45">
        <v>0.67122645153241878</v>
      </c>
      <c r="G64" s="45">
        <v>0.6905682587330827</v>
      </c>
      <c r="H64" s="45">
        <v>0.83004127275598016</v>
      </c>
      <c r="I64" s="45">
        <v>0.33995190827263871</v>
      </c>
      <c r="J64" s="45">
        <v>0.68683069526373897</v>
      </c>
      <c r="K64" s="46">
        <v>0.40049797091991923</v>
      </c>
      <c r="M64" s="18" t="str">
        <f t="shared" si="0"/>
        <v>SCOTT</v>
      </c>
      <c r="N64" s="17" t="b">
        <f t="shared" si="1"/>
        <v>0</v>
      </c>
      <c r="U64" s="18" t="str">
        <f t="shared" si="2"/>
        <v>SCOTT</v>
      </c>
      <c r="V64" s="18">
        <f t="shared" si="3"/>
        <v>0.33995190827263871</v>
      </c>
      <c r="W64" s="18">
        <f t="shared" si="4"/>
        <v>6.0546062647280519E-2</v>
      </c>
    </row>
    <row r="65" spans="1:23" ht="15.75" thickBot="1" x14ac:dyDescent="0.3">
      <c r="A65" s="13" t="s">
        <v>67</v>
      </c>
      <c r="B65" s="47">
        <v>0.65107053429513928</v>
      </c>
      <c r="C65" s="48">
        <v>0.89846303991986398</v>
      </c>
      <c r="D65" s="48">
        <v>0.69138485207841871</v>
      </c>
      <c r="E65" s="48">
        <v>0.57937463103629205</v>
      </c>
      <c r="F65" s="48">
        <v>0.90211409323574865</v>
      </c>
      <c r="G65" s="48">
        <v>0.29721437695327174</v>
      </c>
      <c r="H65" s="48">
        <v>1.0391949512684813</v>
      </c>
      <c r="I65" s="48">
        <v>0.46845335426221568</v>
      </c>
      <c r="J65" s="48">
        <v>0.88912680352160589</v>
      </c>
      <c r="K65" s="49">
        <v>0.4855750632218247</v>
      </c>
      <c r="M65" s="19" t="str">
        <f t="shared" si="0"/>
        <v>TRUMPET</v>
      </c>
      <c r="N65" s="21" t="b">
        <f t="shared" si="1"/>
        <v>1</v>
      </c>
      <c r="O65" s="30">
        <f>COUNTIF($N56:$N65,TRUE)/(10 - COUNTIF($N56:$N65,"#N/A"))</f>
        <v>0.5</v>
      </c>
      <c r="U65" s="19" t="str">
        <f t="shared" si="2"/>
        <v>TRUMPET</v>
      </c>
      <c r="V65" s="19">
        <f t="shared" si="3"/>
        <v>0.29721437695327174</v>
      </c>
      <c r="W65" s="19">
        <f t="shared" si="4"/>
        <v>0.17123897730894394</v>
      </c>
    </row>
    <row r="66" spans="1:23" x14ac:dyDescent="0.25">
      <c r="A66" s="11" t="s">
        <v>68</v>
      </c>
      <c r="B66" s="41">
        <v>0.92583016244544025</v>
      </c>
      <c r="C66" s="42">
        <v>0.58193040888118208</v>
      </c>
      <c r="D66" s="42">
        <v>0.88153888320957297</v>
      </c>
      <c r="E66" s="42">
        <v>0.83147697322820713</v>
      </c>
      <c r="F66" s="42">
        <v>0.78495466947603521</v>
      </c>
      <c r="G66" s="42">
        <v>1.2598300004174978</v>
      </c>
      <c r="H66" s="42">
        <v>0.43284841446098005</v>
      </c>
      <c r="I66" s="42">
        <v>1.0170245557042983</v>
      </c>
      <c r="J66" s="42">
        <v>0.24828290135397402</v>
      </c>
      <c r="K66" s="43">
        <v>0.91368816217685445</v>
      </c>
      <c r="M66" s="16" t="str">
        <f t="shared" si="0"/>
        <v>DAVE</v>
      </c>
      <c r="N66" s="20" t="b">
        <f t="shared" si="1"/>
        <v>0</v>
      </c>
      <c r="U66" s="16" t="str">
        <f t="shared" si="2"/>
        <v>DAVE</v>
      </c>
      <c r="V66" s="16">
        <f t="shared" si="3"/>
        <v>0.24828290135397402</v>
      </c>
      <c r="W66" s="16">
        <f t="shared" si="4"/>
        <v>0.18456551310700603</v>
      </c>
    </row>
    <row r="67" spans="1:23" x14ac:dyDescent="0.25">
      <c r="A67" s="12" t="s">
        <v>68</v>
      </c>
      <c r="B67" s="44">
        <v>0.8119331775998867</v>
      </c>
      <c r="C67" s="45">
        <v>0.54928805209516085</v>
      </c>
      <c r="D67" s="45">
        <v>0.8591862426768071</v>
      </c>
      <c r="E67" s="45">
        <v>0.8558844444642737</v>
      </c>
      <c r="F67" s="45">
        <v>0.5384355493733457</v>
      </c>
      <c r="G67" s="45">
        <v>1.1366784794183629</v>
      </c>
      <c r="H67" s="45">
        <v>0.31880350845082028</v>
      </c>
      <c r="I67" s="45">
        <v>0.84521772776079462</v>
      </c>
      <c r="J67" s="45">
        <v>0.36049203613284864</v>
      </c>
      <c r="K67" s="46">
        <v>0.80918061277708953</v>
      </c>
      <c r="M67" s="18" t="str">
        <f t="shared" si="0"/>
        <v>JASON</v>
      </c>
      <c r="N67" s="17" t="b">
        <f t="shared" si="1"/>
        <v>1</v>
      </c>
      <c r="U67" s="18" t="str">
        <f t="shared" si="2"/>
        <v>JASON</v>
      </c>
      <c r="V67" s="18">
        <f t="shared" si="3"/>
        <v>0.31880350845082028</v>
      </c>
      <c r="W67" s="18">
        <f t="shared" si="4"/>
        <v>4.1688527682028353E-2</v>
      </c>
    </row>
    <row r="68" spans="1:23" x14ac:dyDescent="0.25">
      <c r="A68" s="12" t="s">
        <v>68</v>
      </c>
      <c r="B68" s="44">
        <v>0.69815618249878719</v>
      </c>
      <c r="C68" s="45">
        <v>0.42272661883777146</v>
      </c>
      <c r="D68" s="45">
        <v>0.74791662310711282</v>
      </c>
      <c r="E68" s="45">
        <v>0.73730292101805228</v>
      </c>
      <c r="F68" s="45">
        <v>0.53076901907142038</v>
      </c>
      <c r="G68" s="45">
        <v>1.0399998049941637</v>
      </c>
      <c r="H68" s="45">
        <v>0.49528004983615193</v>
      </c>
      <c r="I68" s="45">
        <v>0.72521523512227815</v>
      </c>
      <c r="J68" s="45">
        <v>0.41316854814712656</v>
      </c>
      <c r="K68" s="46">
        <v>0.70575717614310018</v>
      </c>
      <c r="M68" s="18" t="str">
        <f t="shared" si="0"/>
        <v>DAVE</v>
      </c>
      <c r="N68" s="17" t="b">
        <f t="shared" si="1"/>
        <v>0</v>
      </c>
      <c r="U68" s="18" t="str">
        <f t="shared" si="2"/>
        <v>DAVE</v>
      </c>
      <c r="V68" s="18">
        <f t="shared" si="3"/>
        <v>0.41316854814712656</v>
      </c>
      <c r="W68" s="18">
        <f t="shared" si="4"/>
        <v>9.5580706906449042E-3</v>
      </c>
    </row>
    <row r="69" spans="1:23" x14ac:dyDescent="0.25">
      <c r="A69" s="12" t="s">
        <v>68</v>
      </c>
      <c r="B69" s="44">
        <v>0.85319957514665157</v>
      </c>
      <c r="C69" s="45">
        <v>0.56084327940862155</v>
      </c>
      <c r="D69" s="45">
        <v>0.86193791544736786</v>
      </c>
      <c r="E69" s="45">
        <v>0.88702252990837682</v>
      </c>
      <c r="F69" s="45">
        <v>0.63399422358720903</v>
      </c>
      <c r="G69" s="45">
        <v>1.2000749177845296</v>
      </c>
      <c r="H69" s="45">
        <v>0.39023959462552077</v>
      </c>
      <c r="I69" s="45">
        <v>0.91745400102451802</v>
      </c>
      <c r="J69" s="45">
        <v>0.42851460088177779</v>
      </c>
      <c r="K69" s="46">
        <v>0.84639974253530248</v>
      </c>
      <c r="M69" s="18" t="str">
        <f t="shared" si="0"/>
        <v>JASON</v>
      </c>
      <c r="N69" s="17" t="b">
        <f t="shared" si="1"/>
        <v>1</v>
      </c>
      <c r="U69" s="18" t="str">
        <f t="shared" si="2"/>
        <v>JASON</v>
      </c>
      <c r="V69" s="18">
        <f t="shared" si="3"/>
        <v>0.39023959462552077</v>
      </c>
      <c r="W69" s="18">
        <f t="shared" si="4"/>
        <v>3.8275006256257016E-2</v>
      </c>
    </row>
    <row r="70" spans="1:23" x14ac:dyDescent="0.25">
      <c r="A70" s="12" t="s">
        <v>68</v>
      </c>
      <c r="B70" s="44">
        <v>1.0135260697832007</v>
      </c>
      <c r="C70" s="45">
        <v>0.67179708308451491</v>
      </c>
      <c r="D70" s="45">
        <v>1.0103043296973795</v>
      </c>
      <c r="E70" s="45">
        <v>0.98053741338836276</v>
      </c>
      <c r="F70" s="45">
        <v>0.67583755624149078</v>
      </c>
      <c r="G70" s="45">
        <v>1.3441983441300471</v>
      </c>
      <c r="H70" s="45">
        <v>0.45194363147691224</v>
      </c>
      <c r="I70" s="45">
        <v>1.0322482517199247</v>
      </c>
      <c r="J70" s="45">
        <v>0.44385932874516176</v>
      </c>
      <c r="K70" s="46">
        <v>0.98006919185357966</v>
      </c>
      <c r="M70" s="18" t="str">
        <f t="shared" ref="M70:M105" si="5">INDEX($B$5:$K$5,MATCH(MIN($B70:$K70),$B70:$K70,0))</f>
        <v>DAVE</v>
      </c>
      <c r="N70" s="17" t="b">
        <f t="shared" ref="N70:N105" si="6">$M70 = $A70</f>
        <v>0</v>
      </c>
      <c r="U70" s="18" t="str">
        <f t="shared" ref="U70:U105" si="7">INDEX($B$5:$K$5,MATCH(MIN($B70:$K70),$B70:$K70,0))</f>
        <v>DAVE</v>
      </c>
      <c r="V70" s="18">
        <f t="shared" si="3"/>
        <v>0.44385932874516176</v>
      </c>
      <c r="W70" s="18">
        <f t="shared" si="4"/>
        <v>8.0843027317504812E-3</v>
      </c>
    </row>
    <row r="71" spans="1:23" x14ac:dyDescent="0.25">
      <c r="A71" s="12" t="s">
        <v>68</v>
      </c>
      <c r="B71" s="44">
        <v>0.84824759274910644</v>
      </c>
      <c r="C71" s="45">
        <v>0.58245414322770783</v>
      </c>
      <c r="D71" s="45">
        <v>0.97726960786939809</v>
      </c>
      <c r="E71" s="45">
        <v>0.95892397241599348</v>
      </c>
      <c r="F71" s="45">
        <v>0.74985495881379394</v>
      </c>
      <c r="G71" s="45">
        <v>1.2104650777642967</v>
      </c>
      <c r="H71" s="45">
        <v>0.38511379077524416</v>
      </c>
      <c r="I71" s="45">
        <v>0.96155655870146473</v>
      </c>
      <c r="J71" s="45">
        <v>0.31928679009779454</v>
      </c>
      <c r="K71" s="46">
        <v>0.96475732647254042</v>
      </c>
      <c r="M71" s="18" t="str">
        <f t="shared" si="5"/>
        <v>DAVE</v>
      </c>
      <c r="N71" s="17" t="b">
        <f t="shared" si="6"/>
        <v>0</v>
      </c>
      <c r="U71" s="18" t="str">
        <f t="shared" si="7"/>
        <v>DAVE</v>
      </c>
      <c r="V71" s="18">
        <f t="shared" ref="V71:V105" si="8">MIN(B71:K71)</f>
        <v>0.31928679009779454</v>
      </c>
      <c r="W71" s="18">
        <f t="shared" ref="W71:W105" si="9">SMALL(B71:K71,2)-V71</f>
        <v>6.5827000677449621E-2</v>
      </c>
    </row>
    <row r="72" spans="1:23" x14ac:dyDescent="0.25">
      <c r="A72" s="12" t="s">
        <v>68</v>
      </c>
      <c r="B72" s="44">
        <v>0.91701800390999832</v>
      </c>
      <c r="C72" s="45">
        <v>0.59506501101822951</v>
      </c>
      <c r="D72" s="45">
        <v>0.93798107553361676</v>
      </c>
      <c r="E72" s="45">
        <v>0.9434014513709178</v>
      </c>
      <c r="F72" s="45">
        <v>0.67388758010450511</v>
      </c>
      <c r="G72" s="45">
        <v>1.2628276633894595</v>
      </c>
      <c r="H72" s="45">
        <v>0.37613289466127892</v>
      </c>
      <c r="I72" s="45">
        <v>0.98412827221506594</v>
      </c>
      <c r="J72" s="45">
        <v>0.4020979220352538</v>
      </c>
      <c r="K72" s="46">
        <v>0.92605684778098607</v>
      </c>
      <c r="M72" s="18" t="str">
        <f t="shared" si="5"/>
        <v>JASON</v>
      </c>
      <c r="N72" s="17" t="b">
        <f t="shared" si="6"/>
        <v>1</v>
      </c>
      <c r="U72" s="18" t="str">
        <f t="shared" si="7"/>
        <v>JASON</v>
      </c>
      <c r="V72" s="18">
        <f t="shared" si="8"/>
        <v>0.37613289466127892</v>
      </c>
      <c r="W72" s="18">
        <f t="shared" si="9"/>
        <v>2.596502737397488E-2</v>
      </c>
    </row>
    <row r="73" spans="1:23" x14ac:dyDescent="0.25">
      <c r="A73" s="12" t="s">
        <v>68</v>
      </c>
      <c r="B73" s="44">
        <v>0.93511475062864569</v>
      </c>
      <c r="C73" s="45">
        <v>0.62966954657153629</v>
      </c>
      <c r="D73" s="45">
        <v>0.97451814557792571</v>
      </c>
      <c r="E73" s="45">
        <v>0.96684785170130849</v>
      </c>
      <c r="F73" s="45">
        <v>0.74888366104933601</v>
      </c>
      <c r="G73" s="45">
        <v>1.2809998225422921</v>
      </c>
      <c r="H73" s="45">
        <v>0.31080363887632967</v>
      </c>
      <c r="I73" s="45">
        <v>1.0022181907791616</v>
      </c>
      <c r="J73" s="45">
        <v>0.38127855609036393</v>
      </c>
      <c r="K73" s="46">
        <v>0.96852076051274016</v>
      </c>
      <c r="M73" s="18" t="str">
        <f t="shared" si="5"/>
        <v>JASON</v>
      </c>
      <c r="N73" s="17" t="b">
        <f t="shared" si="6"/>
        <v>1</v>
      </c>
      <c r="U73" s="18" t="str">
        <f t="shared" si="7"/>
        <v>JASON</v>
      </c>
      <c r="V73" s="18">
        <f t="shared" si="8"/>
        <v>0.31080363887632967</v>
      </c>
      <c r="W73" s="18">
        <f t="shared" si="9"/>
        <v>7.0474917214034261E-2</v>
      </c>
    </row>
    <row r="74" spans="1:23" ht="15.75" thickBot="1" x14ac:dyDescent="0.3">
      <c r="A74" s="12" t="s">
        <v>68</v>
      </c>
      <c r="B74" s="44">
        <v>0.86754785595841011</v>
      </c>
      <c r="C74" s="45">
        <v>0.53285599301400199</v>
      </c>
      <c r="D74" s="45">
        <v>0.85335975895888316</v>
      </c>
      <c r="E74" s="45">
        <v>0.84422548116015961</v>
      </c>
      <c r="F74" s="45">
        <v>0.71232262776247512</v>
      </c>
      <c r="G74" s="45">
        <v>1.2221312316020809</v>
      </c>
      <c r="H74" s="45">
        <v>0.40344808900815765</v>
      </c>
      <c r="I74" s="45">
        <v>0.93146609214841747</v>
      </c>
      <c r="J74" s="45">
        <v>0.36085043195572686</v>
      </c>
      <c r="K74" s="46">
        <v>0.86096636584742248</v>
      </c>
      <c r="M74" s="18" t="str">
        <f t="shared" si="5"/>
        <v>DAVE</v>
      </c>
      <c r="N74" s="17" t="b">
        <f t="shared" si="6"/>
        <v>0</v>
      </c>
      <c r="U74" s="18" t="str">
        <f t="shared" si="7"/>
        <v>DAVE</v>
      </c>
      <c r="V74" s="18">
        <f t="shared" si="8"/>
        <v>0.36085043195572686</v>
      </c>
      <c r="W74" s="18">
        <f t="shared" si="9"/>
        <v>4.2597657052430793E-2</v>
      </c>
    </row>
    <row r="75" spans="1:23" ht="15.75" thickBot="1" x14ac:dyDescent="0.3">
      <c r="A75" s="13" t="s">
        <v>68</v>
      </c>
      <c r="B75" s="47">
        <v>0.92733528331439841</v>
      </c>
      <c r="C75" s="48">
        <v>0.58996466954678806</v>
      </c>
      <c r="D75" s="48">
        <v>0.97584836397989771</v>
      </c>
      <c r="E75" s="48">
        <v>0.95905083809982439</v>
      </c>
      <c r="F75" s="48">
        <v>0.76845606262529087</v>
      </c>
      <c r="G75" s="48">
        <v>1.341205365108137</v>
      </c>
      <c r="H75" s="48">
        <v>0.40383826944975393</v>
      </c>
      <c r="I75" s="48">
        <v>1.0342712026695593</v>
      </c>
      <c r="J75" s="48">
        <v>0.2943136132560556</v>
      </c>
      <c r="K75" s="49">
        <v>0.97445228522978411</v>
      </c>
      <c r="M75" s="19" t="str">
        <f t="shared" si="5"/>
        <v>DAVE</v>
      </c>
      <c r="N75" s="21" t="b">
        <f t="shared" si="6"/>
        <v>0</v>
      </c>
      <c r="O75" s="30">
        <f>COUNTIF($N66:$N75,TRUE)/(10 - COUNTIF($N66:$N75,"#N/A"))</f>
        <v>0.4</v>
      </c>
      <c r="U75" s="19" t="str">
        <f t="shared" si="7"/>
        <v>DAVE</v>
      </c>
      <c r="V75" s="19">
        <f t="shared" si="8"/>
        <v>0.2943136132560556</v>
      </c>
      <c r="W75" s="19">
        <f t="shared" si="9"/>
        <v>0.10952465619369833</v>
      </c>
    </row>
    <row r="76" spans="1:23" x14ac:dyDescent="0.25">
      <c r="A76" s="11" t="s">
        <v>69</v>
      </c>
      <c r="B76" s="41">
        <v>0.62749035138968501</v>
      </c>
      <c r="C76" s="42">
        <v>0.82125244151488086</v>
      </c>
      <c r="D76" s="42">
        <v>0.73169984242160924</v>
      </c>
      <c r="E76" s="42">
        <v>0.69688266631851781</v>
      </c>
      <c r="F76" s="42">
        <v>0.83487416225739941</v>
      </c>
      <c r="G76" s="42">
        <v>0.63793929208332101</v>
      </c>
      <c r="H76" s="42">
        <v>1.0164195872020529</v>
      </c>
      <c r="I76" s="42">
        <v>0.23198680112105635</v>
      </c>
      <c r="J76" s="42">
        <v>0.95188447164233092</v>
      </c>
      <c r="K76" s="43">
        <v>0.51285705770240142</v>
      </c>
      <c r="M76" s="16" t="str">
        <f t="shared" si="5"/>
        <v>SCOTT</v>
      </c>
      <c r="N76" s="20" t="b">
        <f t="shared" si="6"/>
        <v>1</v>
      </c>
      <c r="U76" s="16" t="str">
        <f t="shared" si="7"/>
        <v>SCOTT</v>
      </c>
      <c r="V76" s="16">
        <f t="shared" si="8"/>
        <v>0.23198680112105635</v>
      </c>
      <c r="W76" s="16">
        <f t="shared" si="9"/>
        <v>0.28087025658134507</v>
      </c>
    </row>
    <row r="77" spans="1:23" x14ac:dyDescent="0.25">
      <c r="A77" s="12" t="s">
        <v>69</v>
      </c>
      <c r="B77" s="44">
        <v>0.51151014170197451</v>
      </c>
      <c r="C77" s="45">
        <v>0.75031953664732332</v>
      </c>
      <c r="D77" s="45">
        <v>0.68473082354228354</v>
      </c>
      <c r="E77" s="45">
        <v>0.69166399208487972</v>
      </c>
      <c r="F77" s="45">
        <v>0.75077770394018983</v>
      </c>
      <c r="G77" s="45">
        <v>0.60413024191979781</v>
      </c>
      <c r="H77" s="45">
        <v>1.0249793409671959</v>
      </c>
      <c r="I77" s="45">
        <v>0.29967060106319221</v>
      </c>
      <c r="J77" s="45">
        <v>0.93049415805761315</v>
      </c>
      <c r="K77" s="46">
        <v>0.4571837021952988</v>
      </c>
      <c r="M77" s="18" t="str">
        <f t="shared" si="5"/>
        <v>SCOTT</v>
      </c>
      <c r="N77" s="17" t="b">
        <f t="shared" si="6"/>
        <v>1</v>
      </c>
      <c r="U77" s="18" t="str">
        <f t="shared" si="7"/>
        <v>SCOTT</v>
      </c>
      <c r="V77" s="18">
        <f t="shared" si="8"/>
        <v>0.29967060106319221</v>
      </c>
      <c r="W77" s="18">
        <f t="shared" si="9"/>
        <v>0.15751310113210659</v>
      </c>
    </row>
    <row r="78" spans="1:23" x14ac:dyDescent="0.25">
      <c r="A78" s="12" t="s">
        <v>69</v>
      </c>
      <c r="B78" s="44">
        <v>0.55319205957269901</v>
      </c>
      <c r="C78" s="45">
        <v>0.65796834760054301</v>
      </c>
      <c r="D78" s="45">
        <v>0.61275414820399987</v>
      </c>
      <c r="E78" s="45">
        <v>0.53547081009871778</v>
      </c>
      <c r="F78" s="45">
        <v>0.76061828781323448</v>
      </c>
      <c r="G78" s="45">
        <v>0.62151499840795454</v>
      </c>
      <c r="H78" s="45">
        <v>0.89117843301887545</v>
      </c>
      <c r="I78" s="45">
        <v>0.27279171372208982</v>
      </c>
      <c r="J78" s="45">
        <v>0.7617969256049576</v>
      </c>
      <c r="K78" s="46">
        <v>0.44542115708156005</v>
      </c>
      <c r="M78" s="18" t="str">
        <f t="shared" si="5"/>
        <v>SCOTT</v>
      </c>
      <c r="N78" s="17" t="b">
        <f t="shared" si="6"/>
        <v>1</v>
      </c>
      <c r="U78" s="18" t="str">
        <f t="shared" si="7"/>
        <v>SCOTT</v>
      </c>
      <c r="V78" s="18">
        <f t="shared" si="8"/>
        <v>0.27279171372208982</v>
      </c>
      <c r="W78" s="18">
        <f t="shared" si="9"/>
        <v>0.17262944335947022</v>
      </c>
    </row>
    <row r="79" spans="1:23" x14ac:dyDescent="0.25">
      <c r="A79" s="12" t="s">
        <v>69</v>
      </c>
      <c r="B79" s="44">
        <v>0.57419014870249974</v>
      </c>
      <c r="C79" s="45">
        <v>0.69133780042369042</v>
      </c>
      <c r="D79" s="45">
        <v>0.57751180053574935</v>
      </c>
      <c r="E79" s="45">
        <v>0.49836123278483957</v>
      </c>
      <c r="F79" s="45">
        <v>0.79371430592143566</v>
      </c>
      <c r="G79" s="45">
        <v>0.56256724843934258</v>
      </c>
      <c r="H79" s="45">
        <v>0.91824936910269173</v>
      </c>
      <c r="I79" s="45">
        <v>0.26259715877693263</v>
      </c>
      <c r="J79" s="45">
        <v>0.79173431150722773</v>
      </c>
      <c r="K79" s="46">
        <v>0.40777666002253871</v>
      </c>
      <c r="M79" s="18" t="str">
        <f t="shared" si="5"/>
        <v>SCOTT</v>
      </c>
      <c r="N79" s="17" t="b">
        <f t="shared" si="6"/>
        <v>1</v>
      </c>
      <c r="U79" s="18" t="str">
        <f t="shared" si="7"/>
        <v>SCOTT</v>
      </c>
      <c r="V79" s="18">
        <f t="shared" si="8"/>
        <v>0.26259715877693263</v>
      </c>
      <c r="W79" s="18">
        <f t="shared" si="9"/>
        <v>0.14517950124560608</v>
      </c>
    </row>
    <row r="80" spans="1:23" x14ac:dyDescent="0.25">
      <c r="A80" s="12" t="s">
        <v>69</v>
      </c>
      <c r="B80" s="44">
        <v>0.64309327896017277</v>
      </c>
      <c r="C80" s="45">
        <v>0.77382249977228601</v>
      </c>
      <c r="D80" s="45">
        <v>0.75236898479363989</v>
      </c>
      <c r="E80" s="45">
        <v>0.73106335236785236</v>
      </c>
      <c r="F80" s="45">
        <v>0.70201566344549027</v>
      </c>
      <c r="G80" s="45">
        <v>0.75632520114435153</v>
      </c>
      <c r="H80" s="45">
        <v>0.96972240044026126</v>
      </c>
      <c r="I80" s="45">
        <v>0.27766239439600249</v>
      </c>
      <c r="J80" s="45">
        <v>0.9060124995214297</v>
      </c>
      <c r="K80" s="46">
        <v>0.51497819444971049</v>
      </c>
      <c r="M80" s="18" t="str">
        <f t="shared" si="5"/>
        <v>SCOTT</v>
      </c>
      <c r="N80" s="17" t="b">
        <f t="shared" si="6"/>
        <v>1</v>
      </c>
      <c r="U80" s="18" t="str">
        <f t="shared" si="7"/>
        <v>SCOTT</v>
      </c>
      <c r="V80" s="18">
        <f t="shared" si="8"/>
        <v>0.27766239439600249</v>
      </c>
      <c r="W80" s="18">
        <f t="shared" si="9"/>
        <v>0.237315800053708</v>
      </c>
    </row>
    <row r="81" spans="1:23" x14ac:dyDescent="0.25">
      <c r="A81" s="12" t="s">
        <v>69</v>
      </c>
      <c r="B81" s="44">
        <v>0.55975005197650707</v>
      </c>
      <c r="C81" s="45">
        <v>0.66395153668700968</v>
      </c>
      <c r="D81" s="45">
        <v>0.68475819043151764</v>
      </c>
      <c r="E81" s="45">
        <v>0.70753317444597008</v>
      </c>
      <c r="F81" s="45">
        <v>0.63430477584227729</v>
      </c>
      <c r="G81" s="45">
        <v>0.74981553791004352</v>
      </c>
      <c r="H81" s="45">
        <v>0.89067061238459455</v>
      </c>
      <c r="I81" s="45">
        <v>0.31064459131105904</v>
      </c>
      <c r="J81" s="45">
        <v>0.84133009692050376</v>
      </c>
      <c r="K81" s="46">
        <v>0.48758782520584176</v>
      </c>
      <c r="M81" s="18" t="str">
        <f t="shared" si="5"/>
        <v>SCOTT</v>
      </c>
      <c r="N81" s="17" t="b">
        <f t="shared" si="6"/>
        <v>1</v>
      </c>
      <c r="U81" s="18" t="str">
        <f t="shared" si="7"/>
        <v>SCOTT</v>
      </c>
      <c r="V81" s="18">
        <f t="shared" si="8"/>
        <v>0.31064459131105904</v>
      </c>
      <c r="W81" s="18">
        <f t="shared" si="9"/>
        <v>0.17694323389478273</v>
      </c>
    </row>
    <row r="82" spans="1:23" x14ac:dyDescent="0.25">
      <c r="A82" s="12" t="s">
        <v>69</v>
      </c>
      <c r="B82" s="44">
        <v>0.64731063901763264</v>
      </c>
      <c r="C82" s="45">
        <v>0.74152788090384647</v>
      </c>
      <c r="D82" s="45">
        <v>0.76939982738662727</v>
      </c>
      <c r="E82" s="45">
        <v>0.75708278379665706</v>
      </c>
      <c r="F82" s="45">
        <v>0.80221315639771473</v>
      </c>
      <c r="G82" s="45">
        <v>0.83044717786725664</v>
      </c>
      <c r="H82" s="45">
        <v>1.0061853732177322</v>
      </c>
      <c r="I82" s="45">
        <v>0.37988172591895097</v>
      </c>
      <c r="J82" s="45">
        <v>0.93112362130126813</v>
      </c>
      <c r="K82" s="46">
        <v>0.58332810268238333</v>
      </c>
      <c r="M82" s="18" t="str">
        <f t="shared" si="5"/>
        <v>SCOTT</v>
      </c>
      <c r="N82" s="17" t="b">
        <f t="shared" si="6"/>
        <v>1</v>
      </c>
      <c r="U82" s="18" t="str">
        <f t="shared" si="7"/>
        <v>SCOTT</v>
      </c>
      <c r="V82" s="18">
        <f t="shared" si="8"/>
        <v>0.37988172591895097</v>
      </c>
      <c r="W82" s="18">
        <f t="shared" si="9"/>
        <v>0.20344637676343236</v>
      </c>
    </row>
    <row r="83" spans="1:23" x14ac:dyDescent="0.25">
      <c r="A83" s="12" t="s">
        <v>69</v>
      </c>
      <c r="B83" s="44">
        <v>0.63442946843659165</v>
      </c>
      <c r="C83" s="45">
        <v>0.727406573026258</v>
      </c>
      <c r="D83" s="45">
        <v>0.68812047928604392</v>
      </c>
      <c r="E83" s="45">
        <v>0.63487105120261811</v>
      </c>
      <c r="F83" s="45">
        <v>0.72007261768506947</v>
      </c>
      <c r="G83" s="45">
        <v>0.73639300824610621</v>
      </c>
      <c r="H83" s="45">
        <v>0.94099146491618824</v>
      </c>
      <c r="I83" s="45">
        <v>0.24825323167793201</v>
      </c>
      <c r="J83" s="45">
        <v>0.84215470009414595</v>
      </c>
      <c r="K83" s="46">
        <v>0.47345228731596323</v>
      </c>
      <c r="M83" s="18" t="str">
        <f t="shared" si="5"/>
        <v>SCOTT</v>
      </c>
      <c r="N83" s="17" t="b">
        <f t="shared" si="6"/>
        <v>1</v>
      </c>
      <c r="U83" s="18" t="str">
        <f t="shared" si="7"/>
        <v>SCOTT</v>
      </c>
      <c r="V83" s="18">
        <f t="shared" si="8"/>
        <v>0.24825323167793201</v>
      </c>
      <c r="W83" s="18">
        <f t="shared" si="9"/>
        <v>0.22519905563803122</v>
      </c>
    </row>
    <row r="84" spans="1:23" ht="15.75" thickBot="1" x14ac:dyDescent="0.3">
      <c r="A84" s="12" t="s">
        <v>69</v>
      </c>
      <c r="B84" s="44">
        <v>0.56528100698121564</v>
      </c>
      <c r="C84" s="45">
        <v>0.66224474406131428</v>
      </c>
      <c r="D84" s="45">
        <v>0.59519924024878834</v>
      </c>
      <c r="E84" s="45">
        <v>0.54007936224398057</v>
      </c>
      <c r="F84" s="45">
        <v>0.75054458084348685</v>
      </c>
      <c r="G84" s="45">
        <v>0.61718581288630281</v>
      </c>
      <c r="H84" s="45">
        <v>0.88082330476416903</v>
      </c>
      <c r="I84" s="45">
        <v>0.28039688226026777</v>
      </c>
      <c r="J84" s="45">
        <v>0.77770928330307065</v>
      </c>
      <c r="K84" s="46">
        <v>0.42725564521186105</v>
      </c>
      <c r="M84" s="18" t="str">
        <f t="shared" si="5"/>
        <v>SCOTT</v>
      </c>
      <c r="N84" s="17" t="b">
        <f t="shared" si="6"/>
        <v>1</v>
      </c>
      <c r="U84" s="18" t="str">
        <f t="shared" si="7"/>
        <v>SCOTT</v>
      </c>
      <c r="V84" s="18">
        <f t="shared" si="8"/>
        <v>0.28039688226026777</v>
      </c>
      <c r="W84" s="18">
        <f t="shared" si="9"/>
        <v>0.14685876295159328</v>
      </c>
    </row>
    <row r="85" spans="1:23" ht="15.75" thickBot="1" x14ac:dyDescent="0.3">
      <c r="A85" s="13" t="s">
        <v>69</v>
      </c>
      <c r="B85" s="47">
        <v>0.546359425532851</v>
      </c>
      <c r="C85" s="48">
        <v>0.73890966419201676</v>
      </c>
      <c r="D85" s="48">
        <v>0.70984116260579344</v>
      </c>
      <c r="E85" s="48">
        <v>0.75994618072262077</v>
      </c>
      <c r="F85" s="48">
        <v>0.75788990196236683</v>
      </c>
      <c r="G85" s="48">
        <v>0.7567059666604895</v>
      </c>
      <c r="H85" s="48">
        <v>0.97749416039337966</v>
      </c>
      <c r="I85" s="48">
        <v>0.31035835719694616</v>
      </c>
      <c r="J85" s="48">
        <v>0.93052063027104148</v>
      </c>
      <c r="K85" s="49">
        <v>0.50335783860066208</v>
      </c>
      <c r="M85" s="19" t="str">
        <f t="shared" si="5"/>
        <v>SCOTT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SCOTT</v>
      </c>
      <c r="V85" s="19">
        <f t="shared" si="8"/>
        <v>0.31035835719694616</v>
      </c>
      <c r="W85" s="19">
        <f t="shared" si="9"/>
        <v>0.19299948140371592</v>
      </c>
    </row>
    <row r="86" spans="1:23" x14ac:dyDescent="0.25">
      <c r="A86" s="11" t="s">
        <v>70</v>
      </c>
      <c r="B86" s="41">
        <v>0.82872675167695797</v>
      </c>
      <c r="C86" s="42">
        <v>0.64994112882839705</v>
      </c>
      <c r="D86" s="42">
        <v>0.84967075220446842</v>
      </c>
      <c r="E86" s="42">
        <v>0.73988190325966052</v>
      </c>
      <c r="F86" s="42">
        <v>0.81133648566556238</v>
      </c>
      <c r="G86" s="42">
        <v>1.0510328246435303</v>
      </c>
      <c r="H86" s="42">
        <v>0.615781081963234</v>
      </c>
      <c r="I86" s="42">
        <v>0.891513800843452</v>
      </c>
      <c r="J86" s="42">
        <v>0.32918087596360002</v>
      </c>
      <c r="K86" s="43">
        <v>0.83707509806295566</v>
      </c>
      <c r="M86" s="16" t="str">
        <f t="shared" si="5"/>
        <v>DAVE</v>
      </c>
      <c r="N86" s="20" t="b">
        <f t="shared" si="6"/>
        <v>1</v>
      </c>
      <c r="U86" s="16" t="str">
        <f t="shared" si="7"/>
        <v>DAVE</v>
      </c>
      <c r="V86" s="16">
        <f t="shared" si="8"/>
        <v>0.32918087596360002</v>
      </c>
      <c r="W86" s="16">
        <f t="shared" si="9"/>
        <v>0.28660020599963398</v>
      </c>
    </row>
    <row r="87" spans="1:23" x14ac:dyDescent="0.25">
      <c r="A87" s="12" t="s">
        <v>70</v>
      </c>
      <c r="B87" s="44">
        <v>0.77982060256649421</v>
      </c>
      <c r="C87" s="45">
        <v>0.55953730719207495</v>
      </c>
      <c r="D87" s="45">
        <v>0.88750799391147506</v>
      </c>
      <c r="E87" s="45">
        <v>0.85703538625023301</v>
      </c>
      <c r="F87" s="45">
        <v>0.74306885124097788</v>
      </c>
      <c r="G87" s="45">
        <v>1.1297001478570283</v>
      </c>
      <c r="H87" s="45">
        <v>0.50101275005042045</v>
      </c>
      <c r="I87" s="45">
        <v>0.94432812472654482</v>
      </c>
      <c r="J87" s="45">
        <v>0.27447398465816952</v>
      </c>
      <c r="K87" s="46">
        <v>0.88864331251843498</v>
      </c>
      <c r="M87" s="18" t="str">
        <f t="shared" si="5"/>
        <v>DAVE</v>
      </c>
      <c r="N87" s="17" t="b">
        <f t="shared" si="6"/>
        <v>1</v>
      </c>
      <c r="U87" s="18" t="str">
        <f t="shared" si="7"/>
        <v>DAVE</v>
      </c>
      <c r="V87" s="18">
        <f t="shared" si="8"/>
        <v>0.27447398465816952</v>
      </c>
      <c r="W87" s="18">
        <f t="shared" si="9"/>
        <v>0.22653876539225093</v>
      </c>
    </row>
    <row r="88" spans="1:23" x14ac:dyDescent="0.25">
      <c r="A88" s="12" t="s">
        <v>70</v>
      </c>
      <c r="B88" s="44">
        <v>0.74698690014039726</v>
      </c>
      <c r="C88" s="45">
        <v>0.54654979477523247</v>
      </c>
      <c r="D88" s="45">
        <v>0.77321408921716994</v>
      </c>
      <c r="E88" s="45">
        <v>0.68632051712277808</v>
      </c>
      <c r="F88" s="45">
        <v>0.68788689965580496</v>
      </c>
      <c r="G88" s="45">
        <v>0.98667295459214122</v>
      </c>
      <c r="H88" s="45">
        <v>0.50416955742309211</v>
      </c>
      <c r="I88" s="45">
        <v>0.79971469210073609</v>
      </c>
      <c r="J88" s="45">
        <v>0.24573352152094685</v>
      </c>
      <c r="K88" s="46">
        <v>0.7458073386149402</v>
      </c>
      <c r="M88" s="18" t="str">
        <f t="shared" si="5"/>
        <v>DAVE</v>
      </c>
      <c r="N88" s="17" t="b">
        <f t="shared" si="6"/>
        <v>1</v>
      </c>
      <c r="U88" s="18" t="str">
        <f t="shared" si="7"/>
        <v>DAVE</v>
      </c>
      <c r="V88" s="18">
        <f t="shared" si="8"/>
        <v>0.24573352152094685</v>
      </c>
      <c r="W88" s="18">
        <f t="shared" si="9"/>
        <v>0.25843603590214526</v>
      </c>
    </row>
    <row r="89" spans="1:23" x14ac:dyDescent="0.25">
      <c r="A89" s="12" t="s">
        <v>70</v>
      </c>
      <c r="B89" s="44">
        <v>0.88747874657783676</v>
      </c>
      <c r="C89" s="45">
        <v>0.65537636355162221</v>
      </c>
      <c r="D89" s="45">
        <v>0.98673669569006739</v>
      </c>
      <c r="E89" s="45">
        <v>0.91596448861119939</v>
      </c>
      <c r="F89" s="45">
        <v>0.82567137604525964</v>
      </c>
      <c r="G89" s="45">
        <v>1.2052405836740048</v>
      </c>
      <c r="H89" s="45">
        <v>0.49681436441059235</v>
      </c>
      <c r="I89" s="45">
        <v>1.0137446857295225</v>
      </c>
      <c r="J89" s="45">
        <v>0.24060891259690878</v>
      </c>
      <c r="K89" s="46">
        <v>0.97904225032317371</v>
      </c>
      <c r="M89" s="18" t="str">
        <f t="shared" si="5"/>
        <v>DAVE</v>
      </c>
      <c r="N89" s="17" t="b">
        <f t="shared" si="6"/>
        <v>1</v>
      </c>
      <c r="U89" s="18" t="str">
        <f t="shared" si="7"/>
        <v>DAVE</v>
      </c>
      <c r="V89" s="18">
        <f t="shared" si="8"/>
        <v>0.24060891259690878</v>
      </c>
      <c r="W89" s="18">
        <f t="shared" si="9"/>
        <v>0.25620545181368359</v>
      </c>
    </row>
    <row r="90" spans="1:23" x14ac:dyDescent="0.25">
      <c r="A90" s="12" t="s">
        <v>70</v>
      </c>
      <c r="B90" s="44">
        <v>0.75779339129779544</v>
      </c>
      <c r="C90" s="45">
        <v>0.56765719626545597</v>
      </c>
      <c r="D90" s="45">
        <v>0.83184001584707778</v>
      </c>
      <c r="E90" s="45">
        <v>0.74366437948345687</v>
      </c>
      <c r="F90" s="45">
        <v>0.80536945373775659</v>
      </c>
      <c r="G90" s="45">
        <v>1.0622715981579904</v>
      </c>
      <c r="H90" s="45">
        <v>0.56809254904375461</v>
      </c>
      <c r="I90" s="45">
        <v>0.88779756421474021</v>
      </c>
      <c r="J90" s="45">
        <v>0.25263135578458962</v>
      </c>
      <c r="K90" s="46">
        <v>0.82160031170849379</v>
      </c>
      <c r="M90" s="18" t="str">
        <f t="shared" si="5"/>
        <v>DAVE</v>
      </c>
      <c r="N90" s="17" t="b">
        <f t="shared" si="6"/>
        <v>1</v>
      </c>
      <c r="U90" s="18" t="str">
        <f t="shared" si="7"/>
        <v>DAVE</v>
      </c>
      <c r="V90" s="18">
        <f t="shared" si="8"/>
        <v>0.25263135578458962</v>
      </c>
      <c r="W90" s="18">
        <f t="shared" si="9"/>
        <v>0.31502584048086635</v>
      </c>
    </row>
    <row r="91" spans="1:23" x14ac:dyDescent="0.25">
      <c r="A91" s="12" t="s">
        <v>70</v>
      </c>
      <c r="B91" s="44">
        <v>0.83072280499642726</v>
      </c>
      <c r="C91" s="45">
        <v>0.62466930974530022</v>
      </c>
      <c r="D91" s="45">
        <v>0.86837342125293404</v>
      </c>
      <c r="E91" s="45">
        <v>0.78026560037748727</v>
      </c>
      <c r="F91" s="45">
        <v>0.82824509282833148</v>
      </c>
      <c r="G91" s="45">
        <v>1.1004796334768827</v>
      </c>
      <c r="H91" s="45">
        <v>0.52215526463430184</v>
      </c>
      <c r="I91" s="45">
        <v>0.93423961678106948</v>
      </c>
      <c r="J91" s="45">
        <v>0.22956149579515175</v>
      </c>
      <c r="K91" s="46">
        <v>0.86673717792801075</v>
      </c>
      <c r="M91" s="18" t="str">
        <f t="shared" si="5"/>
        <v>DAVE</v>
      </c>
      <c r="N91" s="17" t="b">
        <f t="shared" si="6"/>
        <v>1</v>
      </c>
      <c r="U91" s="18" t="str">
        <f t="shared" si="7"/>
        <v>DAVE</v>
      </c>
      <c r="V91" s="18">
        <f t="shared" si="8"/>
        <v>0.22956149579515175</v>
      </c>
      <c r="W91" s="18">
        <f t="shared" si="9"/>
        <v>0.29259376883915011</v>
      </c>
    </row>
    <row r="92" spans="1:23" x14ac:dyDescent="0.25">
      <c r="A92" s="12" t="s">
        <v>70</v>
      </c>
      <c r="B92" s="44">
        <v>0.8061513735977448</v>
      </c>
      <c r="C92" s="45">
        <v>0.60972504289525264</v>
      </c>
      <c r="D92" s="45">
        <v>0.9389080605499972</v>
      </c>
      <c r="E92" s="45">
        <v>0.86841886098776411</v>
      </c>
      <c r="F92" s="45">
        <v>0.77760711328182808</v>
      </c>
      <c r="G92" s="45">
        <v>1.1280799455745063</v>
      </c>
      <c r="H92" s="45">
        <v>0.43990250867030373</v>
      </c>
      <c r="I92" s="45">
        <v>0.91357559037178171</v>
      </c>
      <c r="J92" s="45">
        <v>0.24397780421520412</v>
      </c>
      <c r="K92" s="46">
        <v>0.90528939974461231</v>
      </c>
      <c r="M92" s="18" t="str">
        <f t="shared" si="5"/>
        <v>DAVE</v>
      </c>
      <c r="N92" s="17" t="b">
        <f t="shared" si="6"/>
        <v>1</v>
      </c>
      <c r="U92" s="18" t="str">
        <f t="shared" si="7"/>
        <v>DAVE</v>
      </c>
      <c r="V92" s="18">
        <f t="shared" si="8"/>
        <v>0.24397780421520412</v>
      </c>
      <c r="W92" s="18">
        <f t="shared" si="9"/>
        <v>0.1959247044550996</v>
      </c>
    </row>
    <row r="93" spans="1:23" x14ac:dyDescent="0.25">
      <c r="A93" s="12" t="s">
        <v>70</v>
      </c>
      <c r="B93" s="44">
        <v>0.85449743026609293</v>
      </c>
      <c r="C93" s="45">
        <v>0.64235691837291753</v>
      </c>
      <c r="D93" s="45">
        <v>0.88482194937383096</v>
      </c>
      <c r="E93" s="45">
        <v>0.76828948713690692</v>
      </c>
      <c r="F93" s="45">
        <v>0.74792186944241124</v>
      </c>
      <c r="G93" s="45">
        <v>1.0959048936840157</v>
      </c>
      <c r="H93" s="45">
        <v>0.53595121455378414</v>
      </c>
      <c r="I93" s="45">
        <v>0.88527290492180699</v>
      </c>
      <c r="J93" s="45">
        <v>0.24239296008780387</v>
      </c>
      <c r="K93" s="46">
        <v>0.84494709699041393</v>
      </c>
      <c r="M93" s="18" t="str">
        <f t="shared" si="5"/>
        <v>DAVE</v>
      </c>
      <c r="N93" s="17" t="b">
        <f t="shared" si="6"/>
        <v>1</v>
      </c>
      <c r="U93" s="18" t="str">
        <f t="shared" si="7"/>
        <v>DAVE</v>
      </c>
      <c r="V93" s="18">
        <f t="shared" si="8"/>
        <v>0.24239296008780387</v>
      </c>
      <c r="W93" s="18">
        <f t="shared" si="9"/>
        <v>0.29355825446598027</v>
      </c>
    </row>
    <row r="94" spans="1:23" ht="15.75" thickBot="1" x14ac:dyDescent="0.3">
      <c r="A94" s="12" t="s">
        <v>70</v>
      </c>
      <c r="B94" s="44">
        <v>0.76948637384757401</v>
      </c>
      <c r="C94" s="45">
        <v>0.56128329107497688</v>
      </c>
      <c r="D94" s="45">
        <v>0.70828370068624102</v>
      </c>
      <c r="E94" s="45">
        <v>0.60413955297552768</v>
      </c>
      <c r="F94" s="45">
        <v>0.76482039274924396</v>
      </c>
      <c r="G94" s="45">
        <v>0.97461249800723149</v>
      </c>
      <c r="H94" s="45">
        <v>0.63928449400739473</v>
      </c>
      <c r="I94" s="45">
        <v>0.82534049342398907</v>
      </c>
      <c r="J94" s="45">
        <v>0.40318210459578668</v>
      </c>
      <c r="K94" s="46">
        <v>0.73064642222109055</v>
      </c>
      <c r="M94" s="18" t="str">
        <f t="shared" si="5"/>
        <v>DAVE</v>
      </c>
      <c r="N94" s="17" t="b">
        <f t="shared" si="6"/>
        <v>1</v>
      </c>
      <c r="U94" s="18" t="str">
        <f t="shared" si="7"/>
        <v>DAVE</v>
      </c>
      <c r="V94" s="18">
        <f t="shared" si="8"/>
        <v>0.40318210459578668</v>
      </c>
      <c r="W94" s="18">
        <f t="shared" si="9"/>
        <v>0.15810118647919019</v>
      </c>
    </row>
    <row r="95" spans="1:23" ht="15.75" thickBot="1" x14ac:dyDescent="0.3">
      <c r="A95" s="13" t="s">
        <v>70</v>
      </c>
      <c r="B95" s="47">
        <v>0.85023594006320291</v>
      </c>
      <c r="C95" s="48">
        <v>0.60272112873492489</v>
      </c>
      <c r="D95" s="48">
        <v>0.90966201897347942</v>
      </c>
      <c r="E95" s="48">
        <v>0.81604978305387399</v>
      </c>
      <c r="F95" s="48">
        <v>0.8498343161776768</v>
      </c>
      <c r="G95" s="48">
        <v>1.1930748703792451</v>
      </c>
      <c r="H95" s="48">
        <v>0.53144809057469455</v>
      </c>
      <c r="I95" s="48">
        <v>0.94124522220505746</v>
      </c>
      <c r="J95" s="48">
        <v>0.16674869420616889</v>
      </c>
      <c r="K95" s="49">
        <v>0.89833521689548435</v>
      </c>
      <c r="M95" s="19" t="str">
        <f t="shared" si="5"/>
        <v>DAVE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DAVE</v>
      </c>
      <c r="V95" s="19">
        <f t="shared" si="8"/>
        <v>0.16674869420616889</v>
      </c>
      <c r="W95" s="19">
        <f t="shared" si="9"/>
        <v>0.36469939636852566</v>
      </c>
    </row>
    <row r="96" spans="1:23" x14ac:dyDescent="0.25">
      <c r="A96" s="11" t="s">
        <v>71</v>
      </c>
      <c r="B96" s="41">
        <v>0.60055243778935485</v>
      </c>
      <c r="C96" s="42">
        <v>0.58734658042234045</v>
      </c>
      <c r="D96" s="42">
        <v>0.49239554444576317</v>
      </c>
      <c r="E96" s="42">
        <v>0.46135641269001793</v>
      </c>
      <c r="F96" s="42">
        <v>0.64788590534895318</v>
      </c>
      <c r="G96" s="42">
        <v>0.76394420245980532</v>
      </c>
      <c r="H96" s="42">
        <v>0.93647481286178791</v>
      </c>
      <c r="I96" s="42">
        <v>0.49919548227819649</v>
      </c>
      <c r="J96" s="42">
        <v>0.74272099626506394</v>
      </c>
      <c r="K96" s="43">
        <v>0.3225262183533581</v>
      </c>
      <c r="M96" s="16" t="str">
        <f t="shared" si="5"/>
        <v>ANTONIA</v>
      </c>
      <c r="N96" s="20" t="b">
        <f t="shared" si="6"/>
        <v>1</v>
      </c>
      <c r="U96" s="16" t="str">
        <f t="shared" si="7"/>
        <v>ANTONIA</v>
      </c>
      <c r="V96" s="16">
        <f t="shared" si="8"/>
        <v>0.3225262183533581</v>
      </c>
      <c r="W96" s="16">
        <f t="shared" si="9"/>
        <v>0.13883019433665983</v>
      </c>
    </row>
    <row r="97" spans="1:23" x14ac:dyDescent="0.25">
      <c r="A97" s="12" t="s">
        <v>71</v>
      </c>
      <c r="B97" s="44">
        <v>0.55755602341702482</v>
      </c>
      <c r="C97" s="45">
        <v>0.46470122075787468</v>
      </c>
      <c r="D97" s="45">
        <v>0.62880492587317804</v>
      </c>
      <c r="E97" s="45">
        <v>0.70799750485285062</v>
      </c>
      <c r="F97" s="45">
        <v>0.4394855590146633</v>
      </c>
      <c r="G97" s="45">
        <v>0.94710791827682861</v>
      </c>
      <c r="H97" s="45">
        <v>0.75074977813289911</v>
      </c>
      <c r="I97" s="45">
        <v>0.57163014912224452</v>
      </c>
      <c r="J97" s="45">
        <v>0.66356973905523919</v>
      </c>
      <c r="K97" s="46">
        <v>0.49909909163487015</v>
      </c>
      <c r="M97" s="18" t="b">
        <f t="shared" si="5"/>
        <v>1</v>
      </c>
      <c r="N97" s="17" t="b">
        <f t="shared" si="6"/>
        <v>0</v>
      </c>
      <c r="U97" s="18" t="b">
        <f t="shared" si="7"/>
        <v>1</v>
      </c>
      <c r="V97" s="18">
        <f t="shared" si="8"/>
        <v>0.4394855590146633</v>
      </c>
      <c r="W97" s="18">
        <f t="shared" si="9"/>
        <v>2.5215661743211382E-2</v>
      </c>
    </row>
    <row r="98" spans="1:23" x14ac:dyDescent="0.25">
      <c r="A98" s="12" t="s">
        <v>71</v>
      </c>
      <c r="B98" s="44">
        <v>0.52404262142909819</v>
      </c>
      <c r="C98" s="45">
        <v>0.42813421302327337</v>
      </c>
      <c r="D98" s="45">
        <v>0.5065448654753274</v>
      </c>
      <c r="E98" s="45">
        <v>0.5107179149242056</v>
      </c>
      <c r="F98" s="45">
        <v>0.67170212248800509</v>
      </c>
      <c r="G98" s="45">
        <v>0.82438214950385036</v>
      </c>
      <c r="H98" s="45">
        <v>0.82190364057374377</v>
      </c>
      <c r="I98" s="45">
        <v>0.49916379346465384</v>
      </c>
      <c r="J98" s="45">
        <v>0.64102544853744936</v>
      </c>
      <c r="K98" s="46">
        <v>0.42715904411451888</v>
      </c>
      <c r="M98" s="18" t="str">
        <f t="shared" si="5"/>
        <v>ANTONIA</v>
      </c>
      <c r="N98" s="17" t="b">
        <f t="shared" si="6"/>
        <v>1</v>
      </c>
      <c r="U98" s="18" t="str">
        <f t="shared" si="7"/>
        <v>ANTONIA</v>
      </c>
      <c r="V98" s="18">
        <f t="shared" si="8"/>
        <v>0.42715904411451888</v>
      </c>
      <c r="W98" s="18">
        <f t="shared" si="9"/>
        <v>9.7516890875448681E-4</v>
      </c>
    </row>
    <row r="99" spans="1:23" x14ac:dyDescent="0.25">
      <c r="A99" s="12" t="s">
        <v>71</v>
      </c>
      <c r="B99" s="44">
        <v>0.40028386946734562</v>
      </c>
      <c r="C99" s="45">
        <v>0.42313127775249404</v>
      </c>
      <c r="D99" s="45">
        <v>0.50957568582940815</v>
      </c>
      <c r="E99" s="45">
        <v>0.57646802709837153</v>
      </c>
      <c r="F99" s="45">
        <v>0.81842001081708304</v>
      </c>
      <c r="G99" s="45">
        <v>0.91195293939691235</v>
      </c>
      <c r="H99" s="45">
        <v>0.90117336225319677</v>
      </c>
      <c r="I99" s="45">
        <v>0.63911832890656883</v>
      </c>
      <c r="J99" s="45">
        <v>0.67265133609047567</v>
      </c>
      <c r="K99" s="46">
        <v>0.5165926822892386</v>
      </c>
      <c r="M99" s="18" t="str">
        <f t="shared" si="5"/>
        <v>BANANAS</v>
      </c>
      <c r="N99" s="17" t="b">
        <f t="shared" si="6"/>
        <v>0</v>
      </c>
      <c r="U99" s="18" t="str">
        <f t="shared" si="7"/>
        <v>BANANAS</v>
      </c>
      <c r="V99" s="18">
        <f t="shared" si="8"/>
        <v>0.40028386946734562</v>
      </c>
      <c r="W99" s="18">
        <f t="shared" si="9"/>
        <v>2.2847408285148418E-2</v>
      </c>
    </row>
    <row r="100" spans="1:23" x14ac:dyDescent="0.25">
      <c r="A100" s="12" t="s">
        <v>71</v>
      </c>
      <c r="B100" s="44">
        <v>0.49163530161263419</v>
      </c>
      <c r="C100" s="45">
        <v>0.37052630849306173</v>
      </c>
      <c r="D100" s="45">
        <v>0.5159602097409477</v>
      </c>
      <c r="E100" s="45">
        <v>0.57825465126376419</v>
      </c>
      <c r="F100" s="45">
        <v>0.58244570330598189</v>
      </c>
      <c r="G100" s="45">
        <v>0.92208252359694076</v>
      </c>
      <c r="H100" s="45">
        <v>0.83688562600901284</v>
      </c>
      <c r="I100" s="45">
        <v>0.55754090062185113</v>
      </c>
      <c r="J100" s="45">
        <v>0.66901322125523688</v>
      </c>
      <c r="K100" s="46">
        <v>0.42993894836695645</v>
      </c>
      <c r="M100" s="18" t="str">
        <f t="shared" si="5"/>
        <v>MISSISSIPPI</v>
      </c>
      <c r="N100" s="17" t="b">
        <f t="shared" si="6"/>
        <v>0</v>
      </c>
      <c r="U100" s="18" t="str">
        <f t="shared" si="7"/>
        <v>MISSISSIPPI</v>
      </c>
      <c r="V100" s="18">
        <f t="shared" si="8"/>
        <v>0.37052630849306173</v>
      </c>
      <c r="W100" s="18">
        <f t="shared" si="9"/>
        <v>5.9412639873894724E-2</v>
      </c>
    </row>
    <row r="101" spans="1:23" x14ac:dyDescent="0.25">
      <c r="A101" s="12" t="s">
        <v>71</v>
      </c>
      <c r="B101" s="44">
        <v>0.47621919890055386</v>
      </c>
      <c r="C101" s="45">
        <v>0.48589607337110896</v>
      </c>
      <c r="D101" s="45">
        <v>0.48512688467950604</v>
      </c>
      <c r="E101" s="45">
        <v>0.47329875102336</v>
      </c>
      <c r="F101" s="45">
        <v>0.64044554252376329</v>
      </c>
      <c r="G101" s="45">
        <v>0.73160079063127281</v>
      </c>
      <c r="H101" s="45">
        <v>0.80337294840088469</v>
      </c>
      <c r="I101" s="45">
        <v>0.49769829334132215</v>
      </c>
      <c r="J101" s="45">
        <v>0.62954659978312011</v>
      </c>
      <c r="K101" s="46">
        <v>0.38063001509596783</v>
      </c>
      <c r="M101" s="18" t="str">
        <f t="shared" si="5"/>
        <v>ANTONIA</v>
      </c>
      <c r="N101" s="17" t="b">
        <f t="shared" si="6"/>
        <v>1</v>
      </c>
      <c r="U101" s="18" t="str">
        <f t="shared" si="7"/>
        <v>ANTONIA</v>
      </c>
      <c r="V101" s="18">
        <f t="shared" si="8"/>
        <v>0.38063001509596783</v>
      </c>
      <c r="W101" s="18">
        <f t="shared" si="9"/>
        <v>9.2668735927392165E-2</v>
      </c>
    </row>
    <row r="102" spans="1:23" x14ac:dyDescent="0.25">
      <c r="A102" s="12" t="s">
        <v>71</v>
      </c>
      <c r="B102" s="44">
        <v>0.57250005983580787</v>
      </c>
      <c r="C102" s="45">
        <v>0.53801497755490213</v>
      </c>
      <c r="D102" s="45">
        <v>0.45961541744770557</v>
      </c>
      <c r="E102" s="45">
        <v>0.46406746770121488</v>
      </c>
      <c r="F102" s="45">
        <v>0.68864175730064281</v>
      </c>
      <c r="G102" s="45">
        <v>0.81299609283676821</v>
      </c>
      <c r="H102" s="45">
        <v>0.96633529903584181</v>
      </c>
      <c r="I102" s="45">
        <v>0.55753046996134048</v>
      </c>
      <c r="J102" s="45">
        <v>0.76751064681478731</v>
      </c>
      <c r="K102" s="46">
        <v>0.34247185528077179</v>
      </c>
      <c r="M102" s="18" t="str">
        <f t="shared" si="5"/>
        <v>ANTONIA</v>
      </c>
      <c r="N102" s="17" t="b">
        <f t="shared" si="6"/>
        <v>1</v>
      </c>
      <c r="U102" s="18" t="str">
        <f t="shared" si="7"/>
        <v>ANTONIA</v>
      </c>
      <c r="V102" s="18">
        <f t="shared" si="8"/>
        <v>0.34247185528077179</v>
      </c>
      <c r="W102" s="18">
        <f t="shared" si="9"/>
        <v>0.11714356216693378</v>
      </c>
    </row>
    <row r="103" spans="1:23" x14ac:dyDescent="0.25">
      <c r="A103" s="12" t="s">
        <v>71</v>
      </c>
      <c r="B103" s="44">
        <v>0.53146720013009408</v>
      </c>
      <c r="C103" s="45">
        <v>0.38287166482867196</v>
      </c>
      <c r="D103" s="45">
        <v>0.58379276451204454</v>
      </c>
      <c r="E103" s="45">
        <v>0.59029199953929545</v>
      </c>
      <c r="F103" s="45">
        <v>0.66948657078644425</v>
      </c>
      <c r="G103" s="45">
        <v>0.9428991206603573</v>
      </c>
      <c r="H103" s="45">
        <v>0.65522136398573094</v>
      </c>
      <c r="I103" s="45">
        <v>0.63414798359444802</v>
      </c>
      <c r="J103" s="45">
        <v>0.43669796718852544</v>
      </c>
      <c r="K103" s="46">
        <v>0.54265259622957596</v>
      </c>
      <c r="M103" s="18" t="str">
        <f t="shared" si="5"/>
        <v>MISSISSIPPI</v>
      </c>
      <c r="N103" s="17" t="b">
        <f t="shared" si="6"/>
        <v>0</v>
      </c>
      <c r="U103" s="18" t="str">
        <f t="shared" si="7"/>
        <v>MISSISSIPPI</v>
      </c>
      <c r="V103" s="18">
        <f t="shared" si="8"/>
        <v>0.38287166482867196</v>
      </c>
      <c r="W103" s="18">
        <f t="shared" si="9"/>
        <v>5.3826302359853473E-2</v>
      </c>
    </row>
    <row r="104" spans="1:23" ht="15.75" thickBot="1" x14ac:dyDescent="0.3">
      <c r="A104" s="12" t="s">
        <v>71</v>
      </c>
      <c r="B104" s="44">
        <v>0.49944423135368149</v>
      </c>
      <c r="C104" s="45">
        <v>0.29708870129055609</v>
      </c>
      <c r="D104" s="45">
        <v>0.54204867644779142</v>
      </c>
      <c r="E104" s="45">
        <v>0.57183966053986024</v>
      </c>
      <c r="F104" s="45">
        <v>0.65835685723191517</v>
      </c>
      <c r="G104" s="45">
        <v>0.95892280703547728</v>
      </c>
      <c r="H104" s="45">
        <v>0.7253236961277717</v>
      </c>
      <c r="I104" s="45">
        <v>0.62227182914929191</v>
      </c>
      <c r="J104" s="45">
        <v>0.52284373812272922</v>
      </c>
      <c r="K104" s="46">
        <v>0.51654818795035806</v>
      </c>
      <c r="M104" s="18" t="str">
        <f t="shared" si="5"/>
        <v>MISSISSIPPI</v>
      </c>
      <c r="N104" s="17" t="b">
        <f t="shared" si="6"/>
        <v>0</v>
      </c>
      <c r="U104" s="18" t="str">
        <f t="shared" si="7"/>
        <v>MISSISSIPPI</v>
      </c>
      <c r="V104" s="18">
        <f t="shared" si="8"/>
        <v>0.29708870129055609</v>
      </c>
      <c r="W104" s="18">
        <f t="shared" si="9"/>
        <v>0.2023555300631254</v>
      </c>
    </row>
    <row r="105" spans="1:23" ht="15.75" thickBot="1" x14ac:dyDescent="0.3">
      <c r="A105" s="13" t="s">
        <v>71</v>
      </c>
      <c r="B105" s="47">
        <v>0.45694881250326475</v>
      </c>
      <c r="C105" s="48">
        <v>0.36925208404162269</v>
      </c>
      <c r="D105" s="48">
        <v>0.45547637076538411</v>
      </c>
      <c r="E105" s="48">
        <v>0.52828907554157012</v>
      </c>
      <c r="F105" s="48">
        <v>0.6436577943302737</v>
      </c>
      <c r="G105" s="48">
        <v>0.86493424344549974</v>
      </c>
      <c r="H105" s="48">
        <v>0.76318030345191967</v>
      </c>
      <c r="I105" s="48">
        <v>0.58555895580207373</v>
      </c>
      <c r="J105" s="48">
        <v>0.59764924649728157</v>
      </c>
      <c r="K105" s="49">
        <v>0.4037383203996176</v>
      </c>
      <c r="M105" s="19" t="str">
        <f t="shared" si="5"/>
        <v>MISSISSIPPI</v>
      </c>
      <c r="N105" s="21" t="b">
        <f t="shared" si="6"/>
        <v>0</v>
      </c>
      <c r="O105" s="30">
        <f>COUNTIF($N96:$N105,TRUE)/(10 - COUNTIF($N96:$N105,"#N/A"))</f>
        <v>0.4</v>
      </c>
      <c r="U105" s="19" t="str">
        <f t="shared" si="7"/>
        <v>MISSISSIPPI</v>
      </c>
      <c r="V105" s="19">
        <f t="shared" si="8"/>
        <v>0.36925208404162269</v>
      </c>
      <c r="W105" s="19">
        <f t="shared" si="9"/>
        <v>3.4486236357994915E-2</v>
      </c>
    </row>
  </sheetData>
  <mergeCells count="2">
    <mergeCell ref="B4:K4"/>
    <mergeCell ref="R17:S17"/>
  </mergeCells>
  <conditionalFormatting sqref="B6:K6">
    <cfRule type="top10" dxfId="2719" priority="902" bottom="1" rank="1"/>
    <cfRule type="top10" dxfId="2718" priority="903" bottom="1" rank="2"/>
    <cfRule type="top10" dxfId="2717" priority="904" bottom="1" rank="3"/>
    <cfRule type="top10" dxfId="2716" priority="905" bottom="1" rank="4"/>
  </conditionalFormatting>
  <conditionalFormatting sqref="M6 A6">
    <cfRule type="duplicateValues" dxfId="2715" priority="901"/>
  </conditionalFormatting>
  <conditionalFormatting sqref="N6">
    <cfRule type="duplicateValues" dxfId="2714" priority="900"/>
  </conditionalFormatting>
  <conditionalFormatting sqref="B7:K7">
    <cfRule type="top10" dxfId="2713" priority="896" bottom="1" rank="1"/>
    <cfRule type="top10" dxfId="2712" priority="897" bottom="1" rank="2"/>
    <cfRule type="top10" dxfId="2711" priority="898" bottom="1" rank="3"/>
    <cfRule type="top10" dxfId="2710" priority="899" bottom="1" rank="4"/>
  </conditionalFormatting>
  <conditionalFormatting sqref="M7 A7">
    <cfRule type="duplicateValues" dxfId="2709" priority="895"/>
  </conditionalFormatting>
  <conditionalFormatting sqref="B8:K8">
    <cfRule type="top10" dxfId="2708" priority="891" bottom="1" rank="1"/>
    <cfRule type="top10" dxfId="2707" priority="892" bottom="1" rank="2"/>
    <cfRule type="top10" dxfId="2706" priority="893" bottom="1" rank="3"/>
    <cfRule type="top10" dxfId="2705" priority="894" bottom="1" rank="4"/>
  </conditionalFormatting>
  <conditionalFormatting sqref="M8 A8">
    <cfRule type="duplicateValues" dxfId="2704" priority="890"/>
  </conditionalFormatting>
  <conditionalFormatting sqref="B9:K9">
    <cfRule type="top10" dxfId="2703" priority="886" bottom="1" rank="1"/>
    <cfRule type="top10" dxfId="2702" priority="887" bottom="1" rank="2"/>
    <cfRule type="top10" dxfId="2701" priority="888" bottom="1" rank="3"/>
    <cfRule type="top10" dxfId="2700" priority="889" bottom="1" rank="4"/>
  </conditionalFormatting>
  <conditionalFormatting sqref="M9 A9">
    <cfRule type="duplicateValues" dxfId="2699" priority="885"/>
  </conditionalFormatting>
  <conditionalFormatting sqref="B10:K10">
    <cfRule type="top10" dxfId="2698" priority="881" bottom="1" rank="1"/>
    <cfRule type="top10" dxfId="2697" priority="882" bottom="1" rank="2"/>
    <cfRule type="top10" dxfId="2696" priority="883" bottom="1" rank="3"/>
    <cfRule type="top10" dxfId="2695" priority="884" bottom="1" rank="4"/>
  </conditionalFormatting>
  <conditionalFormatting sqref="M10 A10">
    <cfRule type="duplicateValues" dxfId="2694" priority="880"/>
  </conditionalFormatting>
  <conditionalFormatting sqref="B11:K11">
    <cfRule type="top10" dxfId="2693" priority="876" bottom="1" rank="1"/>
    <cfRule type="top10" dxfId="2692" priority="877" bottom="1" rank="2"/>
    <cfRule type="top10" dxfId="2691" priority="878" bottom="1" rank="3"/>
    <cfRule type="top10" dxfId="2690" priority="879" bottom="1" rank="4"/>
  </conditionalFormatting>
  <conditionalFormatting sqref="M11 A11">
    <cfRule type="duplicateValues" dxfId="2689" priority="875"/>
  </conditionalFormatting>
  <conditionalFormatting sqref="B12:K12">
    <cfRule type="top10" dxfId="2688" priority="871" bottom="1" rank="1"/>
    <cfRule type="top10" dxfId="2687" priority="872" bottom="1" rank="2"/>
    <cfRule type="top10" dxfId="2686" priority="873" bottom="1" rank="3"/>
    <cfRule type="top10" dxfId="2685" priority="874" bottom="1" rank="4"/>
  </conditionalFormatting>
  <conditionalFormatting sqref="M12 A12">
    <cfRule type="duplicateValues" dxfId="2684" priority="870"/>
  </conditionalFormatting>
  <conditionalFormatting sqref="B13:K13">
    <cfRule type="top10" dxfId="2683" priority="866" bottom="1" rank="1"/>
    <cfRule type="top10" dxfId="2682" priority="867" bottom="1" rank="2"/>
    <cfRule type="top10" dxfId="2681" priority="868" bottom="1" rank="3"/>
    <cfRule type="top10" dxfId="2680" priority="869" bottom="1" rank="4"/>
  </conditionalFormatting>
  <conditionalFormatting sqref="M13 A13">
    <cfRule type="duplicateValues" dxfId="2679" priority="865"/>
  </conditionalFormatting>
  <conditionalFormatting sqref="B14:K14">
    <cfRule type="top10" dxfId="2678" priority="861" bottom="1" rank="1"/>
    <cfRule type="top10" dxfId="2677" priority="862" bottom="1" rank="2"/>
    <cfRule type="top10" dxfId="2676" priority="863" bottom="1" rank="3"/>
    <cfRule type="top10" dxfId="2675" priority="864" bottom="1" rank="4"/>
  </conditionalFormatting>
  <conditionalFormatting sqref="M14 A14">
    <cfRule type="duplicateValues" dxfId="2674" priority="860"/>
  </conditionalFormatting>
  <conditionalFormatting sqref="B15:K15">
    <cfRule type="top10" dxfId="2673" priority="856" bottom="1" rank="1"/>
    <cfRule type="top10" dxfId="2672" priority="857" bottom="1" rank="2"/>
    <cfRule type="top10" dxfId="2671" priority="858" bottom="1" rank="3"/>
    <cfRule type="top10" dxfId="2670" priority="859" bottom="1" rank="4"/>
  </conditionalFormatting>
  <conditionalFormatting sqref="M15 A15">
    <cfRule type="duplicateValues" dxfId="2669" priority="855"/>
  </conditionalFormatting>
  <conditionalFormatting sqref="B16:K16">
    <cfRule type="top10" dxfId="2668" priority="851" bottom="1" rank="1"/>
    <cfRule type="top10" dxfId="2667" priority="852" bottom="1" rank="2"/>
    <cfRule type="top10" dxfId="2666" priority="853" bottom="1" rank="3"/>
    <cfRule type="top10" dxfId="2665" priority="854" bottom="1" rank="4"/>
  </conditionalFormatting>
  <conditionalFormatting sqref="M16 A16">
    <cfRule type="duplicateValues" dxfId="2664" priority="850"/>
  </conditionalFormatting>
  <conditionalFormatting sqref="B17:K17">
    <cfRule type="top10" dxfId="2663" priority="846" bottom="1" rank="1"/>
    <cfRule type="top10" dxfId="2662" priority="847" bottom="1" rank="2"/>
    <cfRule type="top10" dxfId="2661" priority="848" bottom="1" rank="3"/>
    <cfRule type="top10" dxfId="2660" priority="849" bottom="1" rank="4"/>
  </conditionalFormatting>
  <conditionalFormatting sqref="M17 A17">
    <cfRule type="duplicateValues" dxfId="2659" priority="845"/>
  </conditionalFormatting>
  <conditionalFormatting sqref="B18:K18">
    <cfRule type="top10" dxfId="2658" priority="841" bottom="1" rank="1"/>
    <cfRule type="top10" dxfId="2657" priority="842" bottom="1" rank="2"/>
    <cfRule type="top10" dxfId="2656" priority="843" bottom="1" rank="3"/>
    <cfRule type="top10" dxfId="2655" priority="844" bottom="1" rank="4"/>
  </conditionalFormatting>
  <conditionalFormatting sqref="M18 A18">
    <cfRule type="duplicateValues" dxfId="2654" priority="840"/>
  </conditionalFormatting>
  <conditionalFormatting sqref="B19:K19">
    <cfRule type="top10" dxfId="2653" priority="836" bottom="1" rank="1"/>
    <cfRule type="top10" dxfId="2652" priority="837" bottom="1" rank="2"/>
    <cfRule type="top10" dxfId="2651" priority="838" bottom="1" rank="3"/>
    <cfRule type="top10" dxfId="2650" priority="839" bottom="1" rank="4"/>
  </conditionalFormatting>
  <conditionalFormatting sqref="M19 A19">
    <cfRule type="duplicateValues" dxfId="2649" priority="835"/>
  </conditionalFormatting>
  <conditionalFormatting sqref="B20:K20">
    <cfRule type="top10" dxfId="2648" priority="831" bottom="1" rank="1"/>
    <cfRule type="top10" dxfId="2647" priority="832" bottom="1" rank="2"/>
    <cfRule type="top10" dxfId="2646" priority="833" bottom="1" rank="3"/>
    <cfRule type="top10" dxfId="2645" priority="834" bottom="1" rank="4"/>
  </conditionalFormatting>
  <conditionalFormatting sqref="M20 A20">
    <cfRule type="duplicateValues" dxfId="2644" priority="830"/>
  </conditionalFormatting>
  <conditionalFormatting sqref="B21:K21">
    <cfRule type="top10" dxfId="2643" priority="826" bottom="1" rank="1"/>
    <cfRule type="top10" dxfId="2642" priority="827" bottom="1" rank="2"/>
    <cfRule type="top10" dxfId="2641" priority="828" bottom="1" rank="3"/>
    <cfRule type="top10" dxfId="2640" priority="829" bottom="1" rank="4"/>
  </conditionalFormatting>
  <conditionalFormatting sqref="M21 A21">
    <cfRule type="duplicateValues" dxfId="2639" priority="825"/>
  </conditionalFormatting>
  <conditionalFormatting sqref="B22:K22">
    <cfRule type="top10" dxfId="2638" priority="821" bottom="1" rank="1"/>
    <cfRule type="top10" dxfId="2637" priority="822" bottom="1" rank="2"/>
    <cfRule type="top10" dxfId="2636" priority="823" bottom="1" rank="3"/>
    <cfRule type="top10" dxfId="2635" priority="824" bottom="1" rank="4"/>
  </conditionalFormatting>
  <conditionalFormatting sqref="M22 A22">
    <cfRule type="duplicateValues" dxfId="2634" priority="820"/>
  </conditionalFormatting>
  <conditionalFormatting sqref="B23:K23">
    <cfRule type="top10" dxfId="2633" priority="816" bottom="1" rank="1"/>
    <cfRule type="top10" dxfId="2632" priority="817" bottom="1" rank="2"/>
    <cfRule type="top10" dxfId="2631" priority="818" bottom="1" rank="3"/>
    <cfRule type="top10" dxfId="2630" priority="819" bottom="1" rank="4"/>
  </conditionalFormatting>
  <conditionalFormatting sqref="M23 A23">
    <cfRule type="duplicateValues" dxfId="2629" priority="815"/>
  </conditionalFormatting>
  <conditionalFormatting sqref="B24:K24">
    <cfRule type="top10" dxfId="2628" priority="811" bottom="1" rank="1"/>
    <cfRule type="top10" dxfId="2627" priority="812" bottom="1" rank="2"/>
    <cfRule type="top10" dxfId="2626" priority="813" bottom="1" rank="3"/>
    <cfRule type="top10" dxfId="2625" priority="814" bottom="1" rank="4"/>
  </conditionalFormatting>
  <conditionalFormatting sqref="M24 A24">
    <cfRule type="duplicateValues" dxfId="2624" priority="810"/>
  </conditionalFormatting>
  <conditionalFormatting sqref="B25:K25">
    <cfRule type="top10" dxfId="2623" priority="806" bottom="1" rank="1"/>
    <cfRule type="top10" dxfId="2622" priority="807" bottom="1" rank="2"/>
    <cfRule type="top10" dxfId="2621" priority="808" bottom="1" rank="3"/>
    <cfRule type="top10" dxfId="2620" priority="809" bottom="1" rank="4"/>
  </conditionalFormatting>
  <conditionalFormatting sqref="M25 A25">
    <cfRule type="duplicateValues" dxfId="2619" priority="805"/>
  </conditionalFormatting>
  <conditionalFormatting sqref="B26:K26">
    <cfRule type="top10" dxfId="2618" priority="801" bottom="1" rank="1"/>
    <cfRule type="top10" dxfId="2617" priority="802" bottom="1" rank="2"/>
    <cfRule type="top10" dxfId="2616" priority="803" bottom="1" rank="3"/>
    <cfRule type="top10" dxfId="2615" priority="804" bottom="1" rank="4"/>
  </conditionalFormatting>
  <conditionalFormatting sqref="M26 A26">
    <cfRule type="duplicateValues" dxfId="2614" priority="800"/>
  </conditionalFormatting>
  <conditionalFormatting sqref="B27:K27">
    <cfRule type="top10" dxfId="2613" priority="796" bottom="1" rank="1"/>
    <cfRule type="top10" dxfId="2612" priority="797" bottom="1" rank="2"/>
    <cfRule type="top10" dxfId="2611" priority="798" bottom="1" rank="3"/>
    <cfRule type="top10" dxfId="2610" priority="799" bottom="1" rank="4"/>
  </conditionalFormatting>
  <conditionalFormatting sqref="M27 A27">
    <cfRule type="duplicateValues" dxfId="2609" priority="795"/>
  </conditionalFormatting>
  <conditionalFormatting sqref="B28:K28">
    <cfRule type="top10" dxfId="2608" priority="791" bottom="1" rank="1"/>
    <cfRule type="top10" dxfId="2607" priority="792" bottom="1" rank="2"/>
    <cfRule type="top10" dxfId="2606" priority="793" bottom="1" rank="3"/>
    <cfRule type="top10" dxfId="2605" priority="794" bottom="1" rank="4"/>
  </conditionalFormatting>
  <conditionalFormatting sqref="M28 A28">
    <cfRule type="duplicateValues" dxfId="2604" priority="790"/>
  </conditionalFormatting>
  <conditionalFormatting sqref="B29:K29">
    <cfRule type="top10" dxfId="2603" priority="786" bottom="1" rank="1"/>
    <cfRule type="top10" dxfId="2602" priority="787" bottom="1" rank="2"/>
    <cfRule type="top10" dxfId="2601" priority="788" bottom="1" rank="3"/>
    <cfRule type="top10" dxfId="2600" priority="789" bottom="1" rank="4"/>
  </conditionalFormatting>
  <conditionalFormatting sqref="M29 A29">
    <cfRule type="duplicateValues" dxfId="2599" priority="785"/>
  </conditionalFormatting>
  <conditionalFormatting sqref="B30:K30">
    <cfRule type="top10" dxfId="2598" priority="781" bottom="1" rank="1"/>
    <cfRule type="top10" dxfId="2597" priority="782" bottom="1" rank="2"/>
    <cfRule type="top10" dxfId="2596" priority="783" bottom="1" rank="3"/>
    <cfRule type="top10" dxfId="2595" priority="784" bottom="1" rank="4"/>
  </conditionalFormatting>
  <conditionalFormatting sqref="M30 A30">
    <cfRule type="duplicateValues" dxfId="2594" priority="780"/>
  </conditionalFormatting>
  <conditionalFormatting sqref="B31:K31">
    <cfRule type="top10" dxfId="2593" priority="776" bottom="1" rank="1"/>
    <cfRule type="top10" dxfId="2592" priority="777" bottom="1" rank="2"/>
    <cfRule type="top10" dxfId="2591" priority="778" bottom="1" rank="3"/>
    <cfRule type="top10" dxfId="2590" priority="779" bottom="1" rank="4"/>
  </conditionalFormatting>
  <conditionalFormatting sqref="M31 A31">
    <cfRule type="duplicateValues" dxfId="2589" priority="775"/>
  </conditionalFormatting>
  <conditionalFormatting sqref="B32:K32">
    <cfRule type="top10" dxfId="2588" priority="771" bottom="1" rank="1"/>
    <cfRule type="top10" dxfId="2587" priority="772" bottom="1" rank="2"/>
    <cfRule type="top10" dxfId="2586" priority="773" bottom="1" rank="3"/>
    <cfRule type="top10" dxfId="2585" priority="774" bottom="1" rank="4"/>
  </conditionalFormatting>
  <conditionalFormatting sqref="M32 A32">
    <cfRule type="duplicateValues" dxfId="2584" priority="770"/>
  </conditionalFormatting>
  <conditionalFormatting sqref="B33:K33">
    <cfRule type="top10" dxfId="2583" priority="766" bottom="1" rank="1"/>
    <cfRule type="top10" dxfId="2582" priority="767" bottom="1" rank="2"/>
    <cfRule type="top10" dxfId="2581" priority="768" bottom="1" rank="3"/>
    <cfRule type="top10" dxfId="2580" priority="769" bottom="1" rank="4"/>
  </conditionalFormatting>
  <conditionalFormatting sqref="M33 A33">
    <cfRule type="duplicateValues" dxfId="2579" priority="765"/>
  </conditionalFormatting>
  <conditionalFormatting sqref="B34:K34">
    <cfRule type="top10" dxfId="2578" priority="761" bottom="1" rank="1"/>
    <cfRule type="top10" dxfId="2577" priority="762" bottom="1" rank="2"/>
    <cfRule type="top10" dxfId="2576" priority="763" bottom="1" rank="3"/>
    <cfRule type="top10" dxfId="2575" priority="764" bottom="1" rank="4"/>
  </conditionalFormatting>
  <conditionalFormatting sqref="M34 A34">
    <cfRule type="duplicateValues" dxfId="2574" priority="760"/>
  </conditionalFormatting>
  <conditionalFormatting sqref="B35:K35">
    <cfRule type="top10" dxfId="2573" priority="756" bottom="1" rank="1"/>
    <cfRule type="top10" dxfId="2572" priority="757" bottom="1" rank="2"/>
    <cfRule type="top10" dxfId="2571" priority="758" bottom="1" rank="3"/>
    <cfRule type="top10" dxfId="2570" priority="759" bottom="1" rank="4"/>
  </conditionalFormatting>
  <conditionalFormatting sqref="M35 A35">
    <cfRule type="duplicateValues" dxfId="2569" priority="755"/>
  </conditionalFormatting>
  <conditionalFormatting sqref="B36:K36">
    <cfRule type="top10" dxfId="2568" priority="751" bottom="1" rank="1"/>
    <cfRule type="top10" dxfId="2567" priority="752" bottom="1" rank="2"/>
    <cfRule type="top10" dxfId="2566" priority="753" bottom="1" rank="3"/>
    <cfRule type="top10" dxfId="2565" priority="754" bottom="1" rank="4"/>
  </conditionalFormatting>
  <conditionalFormatting sqref="M36 A36">
    <cfRule type="duplicateValues" dxfId="2564" priority="750"/>
  </conditionalFormatting>
  <conditionalFormatting sqref="B37:K37">
    <cfRule type="top10" dxfId="2563" priority="746" bottom="1" rank="1"/>
    <cfRule type="top10" dxfId="2562" priority="747" bottom="1" rank="2"/>
    <cfRule type="top10" dxfId="2561" priority="748" bottom="1" rank="3"/>
    <cfRule type="top10" dxfId="2560" priority="749" bottom="1" rank="4"/>
  </conditionalFormatting>
  <conditionalFormatting sqref="M37 A37">
    <cfRule type="duplicateValues" dxfId="2559" priority="745"/>
  </conditionalFormatting>
  <conditionalFormatting sqref="B38:K38">
    <cfRule type="top10" dxfId="2558" priority="741" bottom="1" rank="1"/>
    <cfRule type="top10" dxfId="2557" priority="742" bottom="1" rank="2"/>
    <cfRule type="top10" dxfId="2556" priority="743" bottom="1" rank="3"/>
    <cfRule type="top10" dxfId="2555" priority="744" bottom="1" rank="4"/>
  </conditionalFormatting>
  <conditionalFormatting sqref="M38 A38">
    <cfRule type="duplicateValues" dxfId="2554" priority="740"/>
  </conditionalFormatting>
  <conditionalFormatting sqref="B39:K39">
    <cfRule type="top10" dxfId="2553" priority="736" bottom="1" rank="1"/>
    <cfRule type="top10" dxfId="2552" priority="737" bottom="1" rank="2"/>
    <cfRule type="top10" dxfId="2551" priority="738" bottom="1" rank="3"/>
    <cfRule type="top10" dxfId="2550" priority="739" bottom="1" rank="4"/>
  </conditionalFormatting>
  <conditionalFormatting sqref="M39 A39">
    <cfRule type="duplicateValues" dxfId="2549" priority="735"/>
  </conditionalFormatting>
  <conditionalFormatting sqref="B40:K40">
    <cfRule type="top10" dxfId="2548" priority="731" bottom="1" rank="1"/>
    <cfRule type="top10" dxfId="2547" priority="732" bottom="1" rank="2"/>
    <cfRule type="top10" dxfId="2546" priority="733" bottom="1" rank="3"/>
    <cfRule type="top10" dxfId="2545" priority="734" bottom="1" rank="4"/>
  </conditionalFormatting>
  <conditionalFormatting sqref="M40 A40">
    <cfRule type="duplicateValues" dxfId="2544" priority="730"/>
  </conditionalFormatting>
  <conditionalFormatting sqref="B41:K41">
    <cfRule type="top10" dxfId="2543" priority="726" bottom="1" rank="1"/>
    <cfRule type="top10" dxfId="2542" priority="727" bottom="1" rank="2"/>
    <cfRule type="top10" dxfId="2541" priority="728" bottom="1" rank="3"/>
    <cfRule type="top10" dxfId="2540" priority="729" bottom="1" rank="4"/>
  </conditionalFormatting>
  <conditionalFormatting sqref="M41 A41">
    <cfRule type="duplicateValues" dxfId="2539" priority="725"/>
  </conditionalFormatting>
  <conditionalFormatting sqref="B42:K42">
    <cfRule type="top10" dxfId="2538" priority="721" bottom="1" rank="1"/>
    <cfRule type="top10" dxfId="2537" priority="722" bottom="1" rank="2"/>
    <cfRule type="top10" dxfId="2536" priority="723" bottom="1" rank="3"/>
    <cfRule type="top10" dxfId="2535" priority="724" bottom="1" rank="4"/>
  </conditionalFormatting>
  <conditionalFormatting sqref="M42 A42">
    <cfRule type="duplicateValues" dxfId="2534" priority="720"/>
  </conditionalFormatting>
  <conditionalFormatting sqref="B43:K43">
    <cfRule type="top10" dxfId="2533" priority="716" bottom="1" rank="1"/>
    <cfRule type="top10" dxfId="2532" priority="717" bottom="1" rank="2"/>
    <cfRule type="top10" dxfId="2531" priority="718" bottom="1" rank="3"/>
    <cfRule type="top10" dxfId="2530" priority="719" bottom="1" rank="4"/>
  </conditionalFormatting>
  <conditionalFormatting sqref="M43 A43">
    <cfRule type="duplicateValues" dxfId="2529" priority="715"/>
  </conditionalFormatting>
  <conditionalFormatting sqref="B44:K44">
    <cfRule type="top10" dxfId="2528" priority="711" bottom="1" rank="1"/>
    <cfRule type="top10" dxfId="2527" priority="712" bottom="1" rank="2"/>
    <cfRule type="top10" dxfId="2526" priority="713" bottom="1" rank="3"/>
    <cfRule type="top10" dxfId="2525" priority="714" bottom="1" rank="4"/>
  </conditionalFormatting>
  <conditionalFormatting sqref="M44 A44">
    <cfRule type="duplicateValues" dxfId="2524" priority="710"/>
  </conditionalFormatting>
  <conditionalFormatting sqref="B45:K45">
    <cfRule type="top10" dxfId="2523" priority="706" bottom="1" rank="1"/>
    <cfRule type="top10" dxfId="2522" priority="707" bottom="1" rank="2"/>
    <cfRule type="top10" dxfId="2521" priority="708" bottom="1" rank="3"/>
    <cfRule type="top10" dxfId="2520" priority="709" bottom="1" rank="4"/>
  </conditionalFormatting>
  <conditionalFormatting sqref="M45 A45">
    <cfRule type="duplicateValues" dxfId="2519" priority="705"/>
  </conditionalFormatting>
  <conditionalFormatting sqref="B46:K46">
    <cfRule type="top10" dxfId="2518" priority="701" bottom="1" rank="1"/>
    <cfRule type="top10" dxfId="2517" priority="702" bottom="1" rank="2"/>
    <cfRule type="top10" dxfId="2516" priority="703" bottom="1" rank="3"/>
    <cfRule type="top10" dxfId="2515" priority="704" bottom="1" rank="4"/>
  </conditionalFormatting>
  <conditionalFormatting sqref="M46 A46">
    <cfRule type="duplicateValues" dxfId="2514" priority="700"/>
  </conditionalFormatting>
  <conditionalFormatting sqref="B47:K47">
    <cfRule type="top10" dxfId="2513" priority="696" bottom="1" rank="1"/>
    <cfRule type="top10" dxfId="2512" priority="697" bottom="1" rank="2"/>
    <cfRule type="top10" dxfId="2511" priority="698" bottom="1" rank="3"/>
    <cfRule type="top10" dxfId="2510" priority="699" bottom="1" rank="4"/>
  </conditionalFormatting>
  <conditionalFormatting sqref="M47 A47">
    <cfRule type="duplicateValues" dxfId="2509" priority="695"/>
  </conditionalFormatting>
  <conditionalFormatting sqref="B48:K48">
    <cfRule type="top10" dxfId="2508" priority="691" bottom="1" rank="1"/>
    <cfRule type="top10" dxfId="2507" priority="692" bottom="1" rank="2"/>
    <cfRule type="top10" dxfId="2506" priority="693" bottom="1" rank="3"/>
    <cfRule type="top10" dxfId="2505" priority="694" bottom="1" rank="4"/>
  </conditionalFormatting>
  <conditionalFormatting sqref="M48 A48">
    <cfRule type="duplicateValues" dxfId="2504" priority="690"/>
  </conditionalFormatting>
  <conditionalFormatting sqref="B49:K49">
    <cfRule type="top10" dxfId="2503" priority="686" bottom="1" rank="1"/>
    <cfRule type="top10" dxfId="2502" priority="687" bottom="1" rank="2"/>
    <cfRule type="top10" dxfId="2501" priority="688" bottom="1" rank="3"/>
    <cfRule type="top10" dxfId="2500" priority="689" bottom="1" rank="4"/>
  </conditionalFormatting>
  <conditionalFormatting sqref="M49 A49">
    <cfRule type="duplicateValues" dxfId="2499" priority="685"/>
  </conditionalFormatting>
  <conditionalFormatting sqref="B50:K50">
    <cfRule type="top10" dxfId="2498" priority="681" bottom="1" rank="1"/>
    <cfRule type="top10" dxfId="2497" priority="682" bottom="1" rank="2"/>
    <cfRule type="top10" dxfId="2496" priority="683" bottom="1" rank="3"/>
    <cfRule type="top10" dxfId="2495" priority="684" bottom="1" rank="4"/>
  </conditionalFormatting>
  <conditionalFormatting sqref="M50 A50">
    <cfRule type="duplicateValues" dxfId="2494" priority="680"/>
  </conditionalFormatting>
  <conditionalFormatting sqref="B51:K51">
    <cfRule type="top10" dxfId="2493" priority="676" bottom="1" rank="1"/>
    <cfRule type="top10" dxfId="2492" priority="677" bottom="1" rank="2"/>
    <cfRule type="top10" dxfId="2491" priority="678" bottom="1" rank="3"/>
    <cfRule type="top10" dxfId="2490" priority="679" bottom="1" rank="4"/>
  </conditionalFormatting>
  <conditionalFormatting sqref="M51 A51">
    <cfRule type="duplicateValues" dxfId="2489" priority="675"/>
  </conditionalFormatting>
  <conditionalFormatting sqref="B52:K52">
    <cfRule type="top10" dxfId="2488" priority="671" bottom="1" rank="1"/>
    <cfRule type="top10" dxfId="2487" priority="672" bottom="1" rank="2"/>
    <cfRule type="top10" dxfId="2486" priority="673" bottom="1" rank="3"/>
    <cfRule type="top10" dxfId="2485" priority="674" bottom="1" rank="4"/>
  </conditionalFormatting>
  <conditionalFormatting sqref="M52 A52">
    <cfRule type="duplicateValues" dxfId="2484" priority="670"/>
  </conditionalFormatting>
  <conditionalFormatting sqref="B53:K53">
    <cfRule type="top10" dxfId="2483" priority="666" bottom="1" rank="1"/>
    <cfRule type="top10" dxfId="2482" priority="667" bottom="1" rank="2"/>
    <cfRule type="top10" dxfId="2481" priority="668" bottom="1" rank="3"/>
    <cfRule type="top10" dxfId="2480" priority="669" bottom="1" rank="4"/>
  </conditionalFormatting>
  <conditionalFormatting sqref="M53 A53">
    <cfRule type="duplicateValues" dxfId="2479" priority="665"/>
  </conditionalFormatting>
  <conditionalFormatting sqref="B54:K54">
    <cfRule type="top10" dxfId="2478" priority="661" bottom="1" rank="1"/>
    <cfRule type="top10" dxfId="2477" priority="662" bottom="1" rank="2"/>
    <cfRule type="top10" dxfId="2476" priority="663" bottom="1" rank="3"/>
    <cfRule type="top10" dxfId="2475" priority="664" bottom="1" rank="4"/>
  </conditionalFormatting>
  <conditionalFormatting sqref="M54 A54">
    <cfRule type="duplicateValues" dxfId="2474" priority="660"/>
  </conditionalFormatting>
  <conditionalFormatting sqref="B55:K55">
    <cfRule type="top10" dxfId="2473" priority="656" bottom="1" rank="1"/>
    <cfRule type="top10" dxfId="2472" priority="657" bottom="1" rank="2"/>
    <cfRule type="top10" dxfId="2471" priority="658" bottom="1" rank="3"/>
    <cfRule type="top10" dxfId="2470" priority="659" bottom="1" rank="4"/>
  </conditionalFormatting>
  <conditionalFormatting sqref="M55 A55">
    <cfRule type="duplicateValues" dxfId="2469" priority="655"/>
  </conditionalFormatting>
  <conditionalFormatting sqref="B56:K56">
    <cfRule type="top10" dxfId="2468" priority="651" bottom="1" rank="1"/>
    <cfRule type="top10" dxfId="2467" priority="652" bottom="1" rank="2"/>
    <cfRule type="top10" dxfId="2466" priority="653" bottom="1" rank="3"/>
    <cfRule type="top10" dxfId="2465" priority="654" bottom="1" rank="4"/>
  </conditionalFormatting>
  <conditionalFormatting sqref="M56 A56">
    <cfRule type="duplicateValues" dxfId="2464" priority="650"/>
  </conditionalFormatting>
  <conditionalFormatting sqref="B57:K57">
    <cfRule type="top10" dxfId="2463" priority="646" bottom="1" rank="1"/>
    <cfRule type="top10" dxfId="2462" priority="647" bottom="1" rank="2"/>
    <cfRule type="top10" dxfId="2461" priority="648" bottom="1" rank="3"/>
    <cfRule type="top10" dxfId="2460" priority="649" bottom="1" rank="4"/>
  </conditionalFormatting>
  <conditionalFormatting sqref="M57 A57">
    <cfRule type="duplicateValues" dxfId="2459" priority="645"/>
  </conditionalFormatting>
  <conditionalFormatting sqref="B58:K58">
    <cfRule type="top10" dxfId="2458" priority="641" bottom="1" rank="1"/>
    <cfRule type="top10" dxfId="2457" priority="642" bottom="1" rank="2"/>
    <cfRule type="top10" dxfId="2456" priority="643" bottom="1" rank="3"/>
    <cfRule type="top10" dxfId="2455" priority="644" bottom="1" rank="4"/>
  </conditionalFormatting>
  <conditionalFormatting sqref="M58 A58">
    <cfRule type="duplicateValues" dxfId="2454" priority="640"/>
  </conditionalFormatting>
  <conditionalFormatting sqref="B59:K59">
    <cfRule type="top10" dxfId="2453" priority="636" bottom="1" rank="1"/>
    <cfRule type="top10" dxfId="2452" priority="637" bottom="1" rank="2"/>
    <cfRule type="top10" dxfId="2451" priority="638" bottom="1" rank="3"/>
    <cfRule type="top10" dxfId="2450" priority="639" bottom="1" rank="4"/>
  </conditionalFormatting>
  <conditionalFormatting sqref="M59 A59">
    <cfRule type="duplicateValues" dxfId="2449" priority="635"/>
  </conditionalFormatting>
  <conditionalFormatting sqref="B60:K60">
    <cfRule type="top10" dxfId="2448" priority="631" bottom="1" rank="1"/>
    <cfRule type="top10" dxfId="2447" priority="632" bottom="1" rank="2"/>
    <cfRule type="top10" dxfId="2446" priority="633" bottom="1" rank="3"/>
    <cfRule type="top10" dxfId="2445" priority="634" bottom="1" rank="4"/>
  </conditionalFormatting>
  <conditionalFormatting sqref="M60 A60">
    <cfRule type="duplicateValues" dxfId="2444" priority="630"/>
  </conditionalFormatting>
  <conditionalFormatting sqref="B61:K61">
    <cfRule type="top10" dxfId="2443" priority="626" bottom="1" rank="1"/>
    <cfRule type="top10" dxfId="2442" priority="627" bottom="1" rank="2"/>
    <cfRule type="top10" dxfId="2441" priority="628" bottom="1" rank="3"/>
    <cfRule type="top10" dxfId="2440" priority="629" bottom="1" rank="4"/>
  </conditionalFormatting>
  <conditionalFormatting sqref="M61 A61">
    <cfRule type="duplicateValues" dxfId="2439" priority="625"/>
  </conditionalFormatting>
  <conditionalFormatting sqref="B62:K62">
    <cfRule type="top10" dxfId="2438" priority="621" bottom="1" rank="1"/>
    <cfRule type="top10" dxfId="2437" priority="622" bottom="1" rank="2"/>
    <cfRule type="top10" dxfId="2436" priority="623" bottom="1" rank="3"/>
    <cfRule type="top10" dxfId="2435" priority="624" bottom="1" rank="4"/>
  </conditionalFormatting>
  <conditionalFormatting sqref="M62 A62">
    <cfRule type="duplicateValues" dxfId="2434" priority="620"/>
  </conditionalFormatting>
  <conditionalFormatting sqref="B63:K63">
    <cfRule type="top10" dxfId="2433" priority="616" bottom="1" rank="1"/>
    <cfRule type="top10" dxfId="2432" priority="617" bottom="1" rank="2"/>
    <cfRule type="top10" dxfId="2431" priority="618" bottom="1" rank="3"/>
    <cfRule type="top10" dxfId="2430" priority="619" bottom="1" rank="4"/>
  </conditionalFormatting>
  <conditionalFormatting sqref="M63 A63">
    <cfRule type="duplicateValues" dxfId="2429" priority="615"/>
  </conditionalFormatting>
  <conditionalFormatting sqref="B64:K64">
    <cfRule type="top10" dxfId="2428" priority="611" bottom="1" rank="1"/>
    <cfRule type="top10" dxfId="2427" priority="612" bottom="1" rank="2"/>
    <cfRule type="top10" dxfId="2426" priority="613" bottom="1" rank="3"/>
    <cfRule type="top10" dxfId="2425" priority="614" bottom="1" rank="4"/>
  </conditionalFormatting>
  <conditionalFormatting sqref="M64 A64">
    <cfRule type="duplicateValues" dxfId="2424" priority="610"/>
  </conditionalFormatting>
  <conditionalFormatting sqref="B65:K65">
    <cfRule type="top10" dxfId="2423" priority="606" bottom="1" rank="1"/>
    <cfRule type="top10" dxfId="2422" priority="607" bottom="1" rank="2"/>
    <cfRule type="top10" dxfId="2421" priority="608" bottom="1" rank="3"/>
    <cfRule type="top10" dxfId="2420" priority="609" bottom="1" rank="4"/>
  </conditionalFormatting>
  <conditionalFormatting sqref="M65 A65">
    <cfRule type="duplicateValues" dxfId="2419" priority="605"/>
  </conditionalFormatting>
  <conditionalFormatting sqref="B66:K66">
    <cfRule type="top10" dxfId="2418" priority="601" bottom="1" rank="1"/>
    <cfRule type="top10" dxfId="2417" priority="602" bottom="1" rank="2"/>
    <cfRule type="top10" dxfId="2416" priority="603" bottom="1" rank="3"/>
    <cfRule type="top10" dxfId="2415" priority="604" bottom="1" rank="4"/>
  </conditionalFormatting>
  <conditionalFormatting sqref="M66 A66">
    <cfRule type="duplicateValues" dxfId="2414" priority="600"/>
  </conditionalFormatting>
  <conditionalFormatting sqref="B67:K67">
    <cfRule type="top10" dxfId="2413" priority="596" bottom="1" rank="1"/>
    <cfRule type="top10" dxfId="2412" priority="597" bottom="1" rank="2"/>
    <cfRule type="top10" dxfId="2411" priority="598" bottom="1" rank="3"/>
    <cfRule type="top10" dxfId="2410" priority="599" bottom="1" rank="4"/>
  </conditionalFormatting>
  <conditionalFormatting sqref="M67 A67">
    <cfRule type="duplicateValues" dxfId="2409" priority="595"/>
  </conditionalFormatting>
  <conditionalFormatting sqref="B68:K68">
    <cfRule type="top10" dxfId="2408" priority="591" bottom="1" rank="1"/>
    <cfRule type="top10" dxfId="2407" priority="592" bottom="1" rank="2"/>
    <cfRule type="top10" dxfId="2406" priority="593" bottom="1" rank="3"/>
    <cfRule type="top10" dxfId="2405" priority="594" bottom="1" rank="4"/>
  </conditionalFormatting>
  <conditionalFormatting sqref="M68 A68">
    <cfRule type="duplicateValues" dxfId="2404" priority="590"/>
  </conditionalFormatting>
  <conditionalFormatting sqref="B69:K69">
    <cfRule type="top10" dxfId="2403" priority="586" bottom="1" rank="1"/>
    <cfRule type="top10" dxfId="2402" priority="587" bottom="1" rank="2"/>
    <cfRule type="top10" dxfId="2401" priority="588" bottom="1" rank="3"/>
    <cfRule type="top10" dxfId="2400" priority="589" bottom="1" rank="4"/>
  </conditionalFormatting>
  <conditionalFormatting sqref="M69 A69">
    <cfRule type="duplicateValues" dxfId="2399" priority="585"/>
  </conditionalFormatting>
  <conditionalFormatting sqref="B70:K70">
    <cfRule type="top10" dxfId="2398" priority="581" bottom="1" rank="1"/>
    <cfRule type="top10" dxfId="2397" priority="582" bottom="1" rank="2"/>
    <cfRule type="top10" dxfId="2396" priority="583" bottom="1" rank="3"/>
    <cfRule type="top10" dxfId="2395" priority="584" bottom="1" rank="4"/>
  </conditionalFormatting>
  <conditionalFormatting sqref="M70 A70">
    <cfRule type="duplicateValues" dxfId="2394" priority="580"/>
  </conditionalFormatting>
  <conditionalFormatting sqref="B71:K71">
    <cfRule type="top10" dxfId="2393" priority="576" bottom="1" rank="1"/>
    <cfRule type="top10" dxfId="2392" priority="577" bottom="1" rank="2"/>
    <cfRule type="top10" dxfId="2391" priority="578" bottom="1" rank="3"/>
    <cfRule type="top10" dxfId="2390" priority="579" bottom="1" rank="4"/>
  </conditionalFormatting>
  <conditionalFormatting sqref="M71 A71">
    <cfRule type="duplicateValues" dxfId="2389" priority="575"/>
  </conditionalFormatting>
  <conditionalFormatting sqref="B72:K72">
    <cfRule type="top10" dxfId="2388" priority="571" bottom="1" rank="1"/>
    <cfRule type="top10" dxfId="2387" priority="572" bottom="1" rank="2"/>
    <cfRule type="top10" dxfId="2386" priority="573" bottom="1" rank="3"/>
    <cfRule type="top10" dxfId="2385" priority="574" bottom="1" rank="4"/>
  </conditionalFormatting>
  <conditionalFormatting sqref="M72 A72">
    <cfRule type="duplicateValues" dxfId="2384" priority="570"/>
  </conditionalFormatting>
  <conditionalFormatting sqref="B73:K73">
    <cfRule type="top10" dxfId="2383" priority="566" bottom="1" rank="1"/>
    <cfRule type="top10" dxfId="2382" priority="567" bottom="1" rank="2"/>
    <cfRule type="top10" dxfId="2381" priority="568" bottom="1" rank="3"/>
    <cfRule type="top10" dxfId="2380" priority="569" bottom="1" rank="4"/>
  </conditionalFormatting>
  <conditionalFormatting sqref="M73 A73">
    <cfRule type="duplicateValues" dxfId="2379" priority="565"/>
  </conditionalFormatting>
  <conditionalFormatting sqref="B74:K74">
    <cfRule type="top10" dxfId="2378" priority="561" bottom="1" rank="1"/>
    <cfRule type="top10" dxfId="2377" priority="562" bottom="1" rank="2"/>
    <cfRule type="top10" dxfId="2376" priority="563" bottom="1" rank="3"/>
    <cfRule type="top10" dxfId="2375" priority="564" bottom="1" rank="4"/>
  </conditionalFormatting>
  <conditionalFormatting sqref="M74 A74">
    <cfRule type="duplicateValues" dxfId="2374" priority="560"/>
  </conditionalFormatting>
  <conditionalFormatting sqref="B75:K75">
    <cfRule type="top10" dxfId="2373" priority="556" bottom="1" rank="1"/>
    <cfRule type="top10" dxfId="2372" priority="557" bottom="1" rank="2"/>
    <cfRule type="top10" dxfId="2371" priority="558" bottom="1" rank="3"/>
    <cfRule type="top10" dxfId="2370" priority="559" bottom="1" rank="4"/>
  </conditionalFormatting>
  <conditionalFormatting sqref="M75 A75">
    <cfRule type="duplicateValues" dxfId="2369" priority="555"/>
  </conditionalFormatting>
  <conditionalFormatting sqref="B76:K76">
    <cfRule type="top10" dxfId="2368" priority="551" bottom="1" rank="1"/>
    <cfRule type="top10" dxfId="2367" priority="552" bottom="1" rank="2"/>
    <cfRule type="top10" dxfId="2366" priority="553" bottom="1" rank="3"/>
    <cfRule type="top10" dxfId="2365" priority="554" bottom="1" rank="4"/>
  </conditionalFormatting>
  <conditionalFormatting sqref="M76 A76">
    <cfRule type="duplicateValues" dxfId="2364" priority="550"/>
  </conditionalFormatting>
  <conditionalFormatting sqref="B77:K77">
    <cfRule type="top10" dxfId="2363" priority="546" bottom="1" rank="1"/>
    <cfRule type="top10" dxfId="2362" priority="547" bottom="1" rank="2"/>
    <cfRule type="top10" dxfId="2361" priority="548" bottom="1" rank="3"/>
    <cfRule type="top10" dxfId="2360" priority="549" bottom="1" rank="4"/>
  </conditionalFormatting>
  <conditionalFormatting sqref="M77 A77">
    <cfRule type="duplicateValues" dxfId="2359" priority="545"/>
  </conditionalFormatting>
  <conditionalFormatting sqref="B78:K78">
    <cfRule type="top10" dxfId="2358" priority="541" bottom="1" rank="1"/>
    <cfRule type="top10" dxfId="2357" priority="542" bottom="1" rank="2"/>
    <cfRule type="top10" dxfId="2356" priority="543" bottom="1" rank="3"/>
    <cfRule type="top10" dxfId="2355" priority="544" bottom="1" rank="4"/>
  </conditionalFormatting>
  <conditionalFormatting sqref="M78 A78">
    <cfRule type="duplicateValues" dxfId="2354" priority="540"/>
  </conditionalFormatting>
  <conditionalFormatting sqref="B79:K79">
    <cfRule type="top10" dxfId="2353" priority="536" bottom="1" rank="1"/>
    <cfRule type="top10" dxfId="2352" priority="537" bottom="1" rank="2"/>
    <cfRule type="top10" dxfId="2351" priority="538" bottom="1" rank="3"/>
    <cfRule type="top10" dxfId="2350" priority="539" bottom="1" rank="4"/>
  </conditionalFormatting>
  <conditionalFormatting sqref="M79 A79">
    <cfRule type="duplicateValues" dxfId="2349" priority="535"/>
  </conditionalFormatting>
  <conditionalFormatting sqref="B80:K80">
    <cfRule type="top10" dxfId="2348" priority="531" bottom="1" rank="1"/>
    <cfRule type="top10" dxfId="2347" priority="532" bottom="1" rank="2"/>
    <cfRule type="top10" dxfId="2346" priority="533" bottom="1" rank="3"/>
    <cfRule type="top10" dxfId="2345" priority="534" bottom="1" rank="4"/>
  </conditionalFormatting>
  <conditionalFormatting sqref="M80 A80">
    <cfRule type="duplicateValues" dxfId="2344" priority="530"/>
  </conditionalFormatting>
  <conditionalFormatting sqref="B81:K81">
    <cfRule type="top10" dxfId="2343" priority="526" bottom="1" rank="1"/>
    <cfRule type="top10" dxfId="2342" priority="527" bottom="1" rank="2"/>
    <cfRule type="top10" dxfId="2341" priority="528" bottom="1" rank="3"/>
    <cfRule type="top10" dxfId="2340" priority="529" bottom="1" rank="4"/>
  </conditionalFormatting>
  <conditionalFormatting sqref="M81 A81">
    <cfRule type="duplicateValues" dxfId="2339" priority="525"/>
  </conditionalFormatting>
  <conditionalFormatting sqref="B82:K82">
    <cfRule type="top10" dxfId="2338" priority="521" bottom="1" rank="1"/>
    <cfRule type="top10" dxfId="2337" priority="522" bottom="1" rank="2"/>
    <cfRule type="top10" dxfId="2336" priority="523" bottom="1" rank="3"/>
    <cfRule type="top10" dxfId="2335" priority="524" bottom="1" rank="4"/>
  </conditionalFormatting>
  <conditionalFormatting sqref="M82 A82">
    <cfRule type="duplicateValues" dxfId="2334" priority="520"/>
  </conditionalFormatting>
  <conditionalFormatting sqref="B83:K83">
    <cfRule type="top10" dxfId="2333" priority="516" bottom="1" rank="1"/>
    <cfRule type="top10" dxfId="2332" priority="517" bottom="1" rank="2"/>
    <cfRule type="top10" dxfId="2331" priority="518" bottom="1" rank="3"/>
    <cfRule type="top10" dxfId="2330" priority="519" bottom="1" rank="4"/>
  </conditionalFormatting>
  <conditionalFormatting sqref="M83 A83">
    <cfRule type="duplicateValues" dxfId="2329" priority="515"/>
  </conditionalFormatting>
  <conditionalFormatting sqref="B84:K84">
    <cfRule type="top10" dxfId="2328" priority="511" bottom="1" rank="1"/>
    <cfRule type="top10" dxfId="2327" priority="512" bottom="1" rank="2"/>
    <cfRule type="top10" dxfId="2326" priority="513" bottom="1" rank="3"/>
    <cfRule type="top10" dxfId="2325" priority="514" bottom="1" rank="4"/>
  </conditionalFormatting>
  <conditionalFormatting sqref="M84 A84">
    <cfRule type="duplicateValues" dxfId="2324" priority="510"/>
  </conditionalFormatting>
  <conditionalFormatting sqref="B85:K85">
    <cfRule type="top10" dxfId="2323" priority="506" bottom="1" rank="1"/>
    <cfRule type="top10" dxfId="2322" priority="507" bottom="1" rank="2"/>
    <cfRule type="top10" dxfId="2321" priority="508" bottom="1" rank="3"/>
    <cfRule type="top10" dxfId="2320" priority="509" bottom="1" rank="4"/>
  </conditionalFormatting>
  <conditionalFormatting sqref="M85 A85">
    <cfRule type="duplicateValues" dxfId="2319" priority="505"/>
  </conditionalFormatting>
  <conditionalFormatting sqref="B86:K86">
    <cfRule type="top10" dxfId="2318" priority="501" bottom="1" rank="1"/>
    <cfRule type="top10" dxfId="2317" priority="502" bottom="1" rank="2"/>
    <cfRule type="top10" dxfId="2316" priority="503" bottom="1" rank="3"/>
    <cfRule type="top10" dxfId="2315" priority="504" bottom="1" rank="4"/>
  </conditionalFormatting>
  <conditionalFormatting sqref="M86 A86">
    <cfRule type="duplicateValues" dxfId="2314" priority="500"/>
  </conditionalFormatting>
  <conditionalFormatting sqref="B87:K87">
    <cfRule type="top10" dxfId="2313" priority="496" bottom="1" rank="1"/>
    <cfRule type="top10" dxfId="2312" priority="497" bottom="1" rank="2"/>
    <cfRule type="top10" dxfId="2311" priority="498" bottom="1" rank="3"/>
    <cfRule type="top10" dxfId="2310" priority="499" bottom="1" rank="4"/>
  </conditionalFormatting>
  <conditionalFormatting sqref="M87 A87">
    <cfRule type="duplicateValues" dxfId="2309" priority="495"/>
  </conditionalFormatting>
  <conditionalFormatting sqref="B88:K88">
    <cfRule type="top10" dxfId="2308" priority="491" bottom="1" rank="1"/>
    <cfRule type="top10" dxfId="2307" priority="492" bottom="1" rank="2"/>
    <cfRule type="top10" dxfId="2306" priority="493" bottom="1" rank="3"/>
    <cfRule type="top10" dxfId="2305" priority="494" bottom="1" rank="4"/>
  </conditionalFormatting>
  <conditionalFormatting sqref="M88 A88">
    <cfRule type="duplicateValues" dxfId="2304" priority="490"/>
  </conditionalFormatting>
  <conditionalFormatting sqref="B89:K89">
    <cfRule type="top10" dxfId="2303" priority="486" bottom="1" rank="1"/>
    <cfRule type="top10" dxfId="2302" priority="487" bottom="1" rank="2"/>
    <cfRule type="top10" dxfId="2301" priority="488" bottom="1" rank="3"/>
    <cfRule type="top10" dxfId="2300" priority="489" bottom="1" rank="4"/>
  </conditionalFormatting>
  <conditionalFormatting sqref="M89 A89">
    <cfRule type="duplicateValues" dxfId="2299" priority="485"/>
  </conditionalFormatting>
  <conditionalFormatting sqref="B90:K90">
    <cfRule type="top10" dxfId="2298" priority="481" bottom="1" rank="1"/>
    <cfRule type="top10" dxfId="2297" priority="482" bottom="1" rank="2"/>
    <cfRule type="top10" dxfId="2296" priority="483" bottom="1" rank="3"/>
    <cfRule type="top10" dxfId="2295" priority="484" bottom="1" rank="4"/>
  </conditionalFormatting>
  <conditionalFormatting sqref="M90 A90">
    <cfRule type="duplicateValues" dxfId="2294" priority="480"/>
  </conditionalFormatting>
  <conditionalFormatting sqref="B91:K91">
    <cfRule type="top10" dxfId="2293" priority="476" bottom="1" rank="1"/>
    <cfRule type="top10" dxfId="2292" priority="477" bottom="1" rank="2"/>
    <cfRule type="top10" dxfId="2291" priority="478" bottom="1" rank="3"/>
    <cfRule type="top10" dxfId="2290" priority="479" bottom="1" rank="4"/>
  </conditionalFormatting>
  <conditionalFormatting sqref="M91 A91">
    <cfRule type="duplicateValues" dxfId="2289" priority="475"/>
  </conditionalFormatting>
  <conditionalFormatting sqref="B92:K92">
    <cfRule type="top10" dxfId="2288" priority="471" bottom="1" rank="1"/>
    <cfRule type="top10" dxfId="2287" priority="472" bottom="1" rank="2"/>
    <cfRule type="top10" dxfId="2286" priority="473" bottom="1" rank="3"/>
    <cfRule type="top10" dxfId="2285" priority="474" bottom="1" rank="4"/>
  </conditionalFormatting>
  <conditionalFormatting sqref="M92 A92">
    <cfRule type="duplicateValues" dxfId="2284" priority="470"/>
  </conditionalFormatting>
  <conditionalFormatting sqref="B93:K93">
    <cfRule type="top10" dxfId="2283" priority="466" bottom="1" rank="1"/>
    <cfRule type="top10" dxfId="2282" priority="467" bottom="1" rank="2"/>
    <cfRule type="top10" dxfId="2281" priority="468" bottom="1" rank="3"/>
    <cfRule type="top10" dxfId="2280" priority="469" bottom="1" rank="4"/>
  </conditionalFormatting>
  <conditionalFormatting sqref="M93 A93">
    <cfRule type="duplicateValues" dxfId="2279" priority="465"/>
  </conditionalFormatting>
  <conditionalFormatting sqref="B94:K94">
    <cfRule type="top10" dxfId="2278" priority="461" bottom="1" rank="1"/>
    <cfRule type="top10" dxfId="2277" priority="462" bottom="1" rank="2"/>
    <cfRule type="top10" dxfId="2276" priority="463" bottom="1" rank="3"/>
    <cfRule type="top10" dxfId="2275" priority="464" bottom="1" rank="4"/>
  </conditionalFormatting>
  <conditionalFormatting sqref="M94 A94">
    <cfRule type="duplicateValues" dxfId="2274" priority="460"/>
  </conditionalFormatting>
  <conditionalFormatting sqref="B95:K95">
    <cfRule type="top10" dxfId="2273" priority="456" bottom="1" rank="1"/>
    <cfRule type="top10" dxfId="2272" priority="457" bottom="1" rank="2"/>
    <cfRule type="top10" dxfId="2271" priority="458" bottom="1" rank="3"/>
    <cfRule type="top10" dxfId="2270" priority="459" bottom="1" rank="4"/>
  </conditionalFormatting>
  <conditionalFormatting sqref="M95 A95">
    <cfRule type="duplicateValues" dxfId="2269" priority="455"/>
  </conditionalFormatting>
  <conditionalFormatting sqref="B96:K96">
    <cfRule type="top10" dxfId="2268" priority="451" bottom="1" rank="1"/>
    <cfRule type="top10" dxfId="2267" priority="452" bottom="1" rank="2"/>
    <cfRule type="top10" dxfId="2266" priority="453" bottom="1" rank="3"/>
    <cfRule type="top10" dxfId="2265" priority="454" bottom="1" rank="4"/>
  </conditionalFormatting>
  <conditionalFormatting sqref="M96 A96">
    <cfRule type="duplicateValues" dxfId="2264" priority="450"/>
  </conditionalFormatting>
  <conditionalFormatting sqref="B97:K97">
    <cfRule type="top10" dxfId="2263" priority="446" bottom="1" rank="1"/>
    <cfRule type="top10" dxfId="2262" priority="447" bottom="1" rank="2"/>
    <cfRule type="top10" dxfId="2261" priority="448" bottom="1" rank="3"/>
    <cfRule type="top10" dxfId="2260" priority="449" bottom="1" rank="4"/>
  </conditionalFormatting>
  <conditionalFormatting sqref="M97 A97">
    <cfRule type="duplicateValues" dxfId="2259" priority="445"/>
  </conditionalFormatting>
  <conditionalFormatting sqref="B98:K98">
    <cfRule type="top10" dxfId="2258" priority="441" bottom="1" rank="1"/>
    <cfRule type="top10" dxfId="2257" priority="442" bottom="1" rank="2"/>
    <cfRule type="top10" dxfId="2256" priority="443" bottom="1" rank="3"/>
    <cfRule type="top10" dxfId="2255" priority="444" bottom="1" rank="4"/>
  </conditionalFormatting>
  <conditionalFormatting sqref="M98 A98">
    <cfRule type="duplicateValues" dxfId="2254" priority="440"/>
  </conditionalFormatting>
  <conditionalFormatting sqref="B99:K99">
    <cfRule type="top10" dxfId="2253" priority="436" bottom="1" rank="1"/>
    <cfRule type="top10" dxfId="2252" priority="437" bottom="1" rank="2"/>
    <cfRule type="top10" dxfId="2251" priority="438" bottom="1" rank="3"/>
    <cfRule type="top10" dxfId="2250" priority="439" bottom="1" rank="4"/>
  </conditionalFormatting>
  <conditionalFormatting sqref="M99 A99">
    <cfRule type="duplicateValues" dxfId="2249" priority="435"/>
  </conditionalFormatting>
  <conditionalFormatting sqref="B100:K100">
    <cfRule type="top10" dxfId="2248" priority="431" bottom="1" rank="1"/>
    <cfRule type="top10" dxfId="2247" priority="432" bottom="1" rank="2"/>
    <cfRule type="top10" dxfId="2246" priority="433" bottom="1" rank="3"/>
    <cfRule type="top10" dxfId="2245" priority="434" bottom="1" rank="4"/>
  </conditionalFormatting>
  <conditionalFormatting sqref="M100 A100">
    <cfRule type="duplicateValues" dxfId="2244" priority="430"/>
  </conditionalFormatting>
  <conditionalFormatting sqref="B101:K101">
    <cfRule type="top10" dxfId="2243" priority="426" bottom="1" rank="1"/>
    <cfRule type="top10" dxfId="2242" priority="427" bottom="1" rank="2"/>
    <cfRule type="top10" dxfId="2241" priority="428" bottom="1" rank="3"/>
    <cfRule type="top10" dxfId="2240" priority="429" bottom="1" rank="4"/>
  </conditionalFormatting>
  <conditionalFormatting sqref="M101 A101">
    <cfRule type="duplicateValues" dxfId="2239" priority="425"/>
  </conditionalFormatting>
  <conditionalFormatting sqref="B102:K102">
    <cfRule type="top10" dxfId="2238" priority="421" bottom="1" rank="1"/>
    <cfRule type="top10" dxfId="2237" priority="422" bottom="1" rank="2"/>
    <cfRule type="top10" dxfId="2236" priority="423" bottom="1" rank="3"/>
    <cfRule type="top10" dxfId="2235" priority="424" bottom="1" rank="4"/>
  </conditionalFormatting>
  <conditionalFormatting sqref="M102 A102">
    <cfRule type="duplicateValues" dxfId="2234" priority="420"/>
  </conditionalFormatting>
  <conditionalFormatting sqref="B103:K103">
    <cfRule type="top10" dxfId="2233" priority="416" bottom="1" rank="1"/>
    <cfRule type="top10" dxfId="2232" priority="417" bottom="1" rank="2"/>
    <cfRule type="top10" dxfId="2231" priority="418" bottom="1" rank="3"/>
    <cfRule type="top10" dxfId="2230" priority="419" bottom="1" rank="4"/>
  </conditionalFormatting>
  <conditionalFormatting sqref="M103 A103">
    <cfRule type="duplicateValues" dxfId="2229" priority="415"/>
  </conditionalFormatting>
  <conditionalFormatting sqref="B104:K104">
    <cfRule type="top10" dxfId="2228" priority="411" bottom="1" rank="1"/>
    <cfRule type="top10" dxfId="2227" priority="412" bottom="1" rank="2"/>
    <cfRule type="top10" dxfId="2226" priority="413" bottom="1" rank="3"/>
    <cfRule type="top10" dxfId="2225" priority="414" bottom="1" rank="4"/>
  </conditionalFormatting>
  <conditionalFormatting sqref="M104 A104">
    <cfRule type="duplicateValues" dxfId="2224" priority="410"/>
  </conditionalFormatting>
  <conditionalFormatting sqref="B105:K105">
    <cfRule type="top10" dxfId="2223" priority="406" bottom="1" rank="1"/>
    <cfRule type="top10" dxfId="2222" priority="407" bottom="1" rank="2"/>
    <cfRule type="top10" dxfId="2221" priority="408" bottom="1" rank="3"/>
    <cfRule type="top10" dxfId="2220" priority="409" bottom="1" rank="4"/>
  </conditionalFormatting>
  <conditionalFormatting sqref="M105 A105">
    <cfRule type="duplicateValues" dxfId="2219" priority="405"/>
  </conditionalFormatting>
  <conditionalFormatting sqref="N7">
    <cfRule type="duplicateValues" dxfId="2218" priority="404"/>
  </conditionalFormatting>
  <conditionalFormatting sqref="N8">
    <cfRule type="duplicateValues" dxfId="2217" priority="403"/>
  </conditionalFormatting>
  <conditionalFormatting sqref="N9">
    <cfRule type="duplicateValues" dxfId="2216" priority="402"/>
  </conditionalFormatting>
  <conditionalFormatting sqref="N10">
    <cfRule type="duplicateValues" dxfId="2215" priority="401"/>
  </conditionalFormatting>
  <conditionalFormatting sqref="N11">
    <cfRule type="duplicateValues" dxfId="2214" priority="400"/>
  </conditionalFormatting>
  <conditionalFormatting sqref="N12">
    <cfRule type="duplicateValues" dxfId="2213" priority="399"/>
  </conditionalFormatting>
  <conditionalFormatting sqref="N13">
    <cfRule type="duplicateValues" dxfId="2212" priority="398"/>
  </conditionalFormatting>
  <conditionalFormatting sqref="N14">
    <cfRule type="duplicateValues" dxfId="2211" priority="397"/>
  </conditionalFormatting>
  <conditionalFormatting sqref="N15">
    <cfRule type="duplicateValues" dxfId="2210" priority="396"/>
  </conditionalFormatting>
  <conditionalFormatting sqref="N16">
    <cfRule type="duplicateValues" dxfId="2209" priority="395"/>
  </conditionalFormatting>
  <conditionalFormatting sqref="N17">
    <cfRule type="duplicateValues" dxfId="2208" priority="394"/>
  </conditionalFormatting>
  <conditionalFormatting sqref="N18">
    <cfRule type="duplicateValues" dxfId="2207" priority="393"/>
  </conditionalFormatting>
  <conditionalFormatting sqref="N19">
    <cfRule type="duplicateValues" dxfId="2206" priority="392"/>
  </conditionalFormatting>
  <conditionalFormatting sqref="N20">
    <cfRule type="duplicateValues" dxfId="2205" priority="391"/>
  </conditionalFormatting>
  <conditionalFormatting sqref="N21">
    <cfRule type="duplicateValues" dxfId="2204" priority="390"/>
  </conditionalFormatting>
  <conditionalFormatting sqref="N22">
    <cfRule type="duplicateValues" dxfId="2203" priority="389"/>
  </conditionalFormatting>
  <conditionalFormatting sqref="N23">
    <cfRule type="duplicateValues" dxfId="2202" priority="388"/>
  </conditionalFormatting>
  <conditionalFormatting sqref="N24">
    <cfRule type="duplicateValues" dxfId="2201" priority="387"/>
  </conditionalFormatting>
  <conditionalFormatting sqref="N25">
    <cfRule type="duplicateValues" dxfId="2200" priority="386"/>
  </conditionalFormatting>
  <conditionalFormatting sqref="N26">
    <cfRule type="duplicateValues" dxfId="2199" priority="385"/>
  </conditionalFormatting>
  <conditionalFormatting sqref="N27">
    <cfRule type="duplicateValues" dxfId="2198" priority="384"/>
  </conditionalFormatting>
  <conditionalFormatting sqref="N28">
    <cfRule type="duplicateValues" dxfId="2197" priority="383"/>
  </conditionalFormatting>
  <conditionalFormatting sqref="N29">
    <cfRule type="duplicateValues" dxfId="2196" priority="382"/>
  </conditionalFormatting>
  <conditionalFormatting sqref="N30">
    <cfRule type="duplicateValues" dxfId="2195" priority="381"/>
  </conditionalFormatting>
  <conditionalFormatting sqref="N31">
    <cfRule type="duplicateValues" dxfId="2194" priority="380"/>
  </conditionalFormatting>
  <conditionalFormatting sqref="N32">
    <cfRule type="duplicateValues" dxfId="2193" priority="379"/>
  </conditionalFormatting>
  <conditionalFormatting sqref="N33">
    <cfRule type="duplicateValues" dxfId="2192" priority="378"/>
  </conditionalFormatting>
  <conditionalFormatting sqref="N34">
    <cfRule type="duplicateValues" dxfId="2191" priority="377"/>
  </conditionalFormatting>
  <conditionalFormatting sqref="N35">
    <cfRule type="duplicateValues" dxfId="2190" priority="376"/>
  </conditionalFormatting>
  <conditionalFormatting sqref="N36">
    <cfRule type="duplicateValues" dxfId="2189" priority="375"/>
  </conditionalFormatting>
  <conditionalFormatting sqref="N37">
    <cfRule type="duplicateValues" dxfId="2188" priority="374"/>
  </conditionalFormatting>
  <conditionalFormatting sqref="N38">
    <cfRule type="duplicateValues" dxfId="2187" priority="373"/>
  </conditionalFormatting>
  <conditionalFormatting sqref="N39">
    <cfRule type="duplicateValues" dxfId="2186" priority="372"/>
  </conditionalFormatting>
  <conditionalFormatting sqref="N40">
    <cfRule type="duplicateValues" dxfId="2185" priority="371"/>
  </conditionalFormatting>
  <conditionalFormatting sqref="N41">
    <cfRule type="duplicateValues" dxfId="2184" priority="370"/>
  </conditionalFormatting>
  <conditionalFormatting sqref="N42">
    <cfRule type="duplicateValues" dxfId="2183" priority="369"/>
  </conditionalFormatting>
  <conditionalFormatting sqref="N43">
    <cfRule type="duplicateValues" dxfId="2182" priority="368"/>
  </conditionalFormatting>
  <conditionalFormatting sqref="N44">
    <cfRule type="duplicateValues" dxfId="2181" priority="367"/>
  </conditionalFormatting>
  <conditionalFormatting sqref="N45">
    <cfRule type="duplicateValues" dxfId="2180" priority="366"/>
  </conditionalFormatting>
  <conditionalFormatting sqref="N46">
    <cfRule type="duplicateValues" dxfId="2179" priority="365"/>
  </conditionalFormatting>
  <conditionalFormatting sqref="N47">
    <cfRule type="duplicateValues" dxfId="2178" priority="364"/>
  </conditionalFormatting>
  <conditionalFormatting sqref="N48">
    <cfRule type="duplicateValues" dxfId="2177" priority="363"/>
  </conditionalFormatting>
  <conditionalFormatting sqref="N49">
    <cfRule type="duplicateValues" dxfId="2176" priority="362"/>
  </conditionalFormatting>
  <conditionalFormatting sqref="N50">
    <cfRule type="duplicateValues" dxfId="2175" priority="361"/>
  </conditionalFormatting>
  <conditionalFormatting sqref="N51">
    <cfRule type="duplicateValues" dxfId="2174" priority="360"/>
  </conditionalFormatting>
  <conditionalFormatting sqref="N52">
    <cfRule type="duplicateValues" dxfId="2173" priority="359"/>
  </conditionalFormatting>
  <conditionalFormatting sqref="N53">
    <cfRule type="duplicateValues" dxfId="2172" priority="358"/>
  </conditionalFormatting>
  <conditionalFormatting sqref="N54">
    <cfRule type="duplicateValues" dxfId="2171" priority="357"/>
  </conditionalFormatting>
  <conditionalFormatting sqref="N55">
    <cfRule type="duplicateValues" dxfId="2170" priority="356"/>
  </conditionalFormatting>
  <conditionalFormatting sqref="N56">
    <cfRule type="duplicateValues" dxfId="2169" priority="355"/>
  </conditionalFormatting>
  <conditionalFormatting sqref="N57">
    <cfRule type="duplicateValues" dxfId="2168" priority="354"/>
  </conditionalFormatting>
  <conditionalFormatting sqref="N58">
    <cfRule type="duplicateValues" dxfId="2167" priority="353"/>
  </conditionalFormatting>
  <conditionalFormatting sqref="N59">
    <cfRule type="duplicateValues" dxfId="2166" priority="352"/>
  </conditionalFormatting>
  <conditionalFormatting sqref="N60">
    <cfRule type="duplicateValues" dxfId="2165" priority="351"/>
  </conditionalFormatting>
  <conditionalFormatting sqref="N61">
    <cfRule type="duplicateValues" dxfId="2164" priority="350"/>
  </conditionalFormatting>
  <conditionalFormatting sqref="N62">
    <cfRule type="duplicateValues" dxfId="2163" priority="349"/>
  </conditionalFormatting>
  <conditionalFormatting sqref="N63">
    <cfRule type="duplicateValues" dxfId="2162" priority="348"/>
  </conditionalFormatting>
  <conditionalFormatting sqref="N64">
    <cfRule type="duplicateValues" dxfId="2161" priority="347"/>
  </conditionalFormatting>
  <conditionalFormatting sqref="N65">
    <cfRule type="duplicateValues" dxfId="2160" priority="346"/>
  </conditionalFormatting>
  <conditionalFormatting sqref="N66">
    <cfRule type="duplicateValues" dxfId="2159" priority="345"/>
  </conditionalFormatting>
  <conditionalFormatting sqref="N67">
    <cfRule type="duplicateValues" dxfId="2158" priority="344"/>
  </conditionalFormatting>
  <conditionalFormatting sqref="N68">
    <cfRule type="duplicateValues" dxfId="2157" priority="343"/>
  </conditionalFormatting>
  <conditionalFormatting sqref="N69">
    <cfRule type="duplicateValues" dxfId="2156" priority="342"/>
  </conditionalFormatting>
  <conditionalFormatting sqref="N70">
    <cfRule type="duplicateValues" dxfId="2155" priority="341"/>
  </conditionalFormatting>
  <conditionalFormatting sqref="N71">
    <cfRule type="duplicateValues" dxfId="2154" priority="340"/>
  </conditionalFormatting>
  <conditionalFormatting sqref="N72">
    <cfRule type="duplicateValues" dxfId="2153" priority="339"/>
  </conditionalFormatting>
  <conditionalFormatting sqref="N73">
    <cfRule type="duplicateValues" dxfId="2152" priority="338"/>
  </conditionalFormatting>
  <conditionalFormatting sqref="N74">
    <cfRule type="duplicateValues" dxfId="2151" priority="337"/>
  </conditionalFormatting>
  <conditionalFormatting sqref="N75">
    <cfRule type="duplicateValues" dxfId="2150" priority="336"/>
  </conditionalFormatting>
  <conditionalFormatting sqref="N76">
    <cfRule type="duplicateValues" dxfId="2149" priority="335"/>
  </conditionalFormatting>
  <conditionalFormatting sqref="N77">
    <cfRule type="duplicateValues" dxfId="2148" priority="334"/>
  </conditionalFormatting>
  <conditionalFormatting sqref="N78">
    <cfRule type="duplicateValues" dxfId="2147" priority="333"/>
  </conditionalFormatting>
  <conditionalFormatting sqref="N79">
    <cfRule type="duplicateValues" dxfId="2146" priority="332"/>
  </conditionalFormatting>
  <conditionalFormatting sqref="N80">
    <cfRule type="duplicateValues" dxfId="2145" priority="331"/>
  </conditionalFormatting>
  <conditionalFormatting sqref="N81">
    <cfRule type="duplicateValues" dxfId="2144" priority="330"/>
  </conditionalFormatting>
  <conditionalFormatting sqref="N82">
    <cfRule type="duplicateValues" dxfId="2143" priority="329"/>
  </conditionalFormatting>
  <conditionalFormatting sqref="N83">
    <cfRule type="duplicateValues" dxfId="2142" priority="328"/>
  </conditionalFormatting>
  <conditionalFormatting sqref="N84">
    <cfRule type="duplicateValues" dxfId="2141" priority="327"/>
  </conditionalFormatting>
  <conditionalFormatting sqref="N85">
    <cfRule type="duplicateValues" dxfId="2140" priority="326"/>
  </conditionalFormatting>
  <conditionalFormatting sqref="N86">
    <cfRule type="duplicateValues" dxfId="2139" priority="325"/>
  </conditionalFormatting>
  <conditionalFormatting sqref="N87">
    <cfRule type="duplicateValues" dxfId="2138" priority="324"/>
  </conditionalFormatting>
  <conditionalFormatting sqref="N88">
    <cfRule type="duplicateValues" dxfId="2137" priority="323"/>
  </conditionalFormatting>
  <conditionalFormatting sqref="N89">
    <cfRule type="duplicateValues" dxfId="2136" priority="322"/>
  </conditionalFormatting>
  <conditionalFormatting sqref="N90">
    <cfRule type="duplicateValues" dxfId="2135" priority="321"/>
  </conditionalFormatting>
  <conditionalFormatting sqref="N91">
    <cfRule type="duplicateValues" dxfId="2134" priority="320"/>
  </conditionalFormatting>
  <conditionalFormatting sqref="N92">
    <cfRule type="duplicateValues" dxfId="2133" priority="319"/>
  </conditionalFormatting>
  <conditionalFormatting sqref="N93">
    <cfRule type="duplicateValues" dxfId="2132" priority="318"/>
  </conditionalFormatting>
  <conditionalFormatting sqref="N94">
    <cfRule type="duplicateValues" dxfId="2131" priority="317"/>
  </conditionalFormatting>
  <conditionalFormatting sqref="N95">
    <cfRule type="duplicateValues" dxfId="2130" priority="316"/>
  </conditionalFormatting>
  <conditionalFormatting sqref="N96">
    <cfRule type="duplicateValues" dxfId="2129" priority="315"/>
  </conditionalFormatting>
  <conditionalFormatting sqref="N97">
    <cfRule type="duplicateValues" dxfId="2128" priority="314"/>
  </conditionalFormatting>
  <conditionalFormatting sqref="N98">
    <cfRule type="duplicateValues" dxfId="2127" priority="313"/>
  </conditionalFormatting>
  <conditionalFormatting sqref="N99">
    <cfRule type="duplicateValues" dxfId="2126" priority="312"/>
  </conditionalFormatting>
  <conditionalFormatting sqref="N100">
    <cfRule type="duplicateValues" dxfId="2125" priority="311"/>
  </conditionalFormatting>
  <conditionalFormatting sqref="N101">
    <cfRule type="duplicateValues" dxfId="2124" priority="310"/>
  </conditionalFormatting>
  <conditionalFormatting sqref="N102">
    <cfRule type="duplicateValues" dxfId="2123" priority="309"/>
  </conditionalFormatting>
  <conditionalFormatting sqref="N103">
    <cfRule type="duplicateValues" dxfId="2122" priority="308"/>
  </conditionalFormatting>
  <conditionalFormatting sqref="N104">
    <cfRule type="duplicateValues" dxfId="2121" priority="307"/>
  </conditionalFormatting>
  <conditionalFormatting sqref="N105">
    <cfRule type="duplicateValues" dxfId="2120" priority="306"/>
  </conditionalFormatting>
  <conditionalFormatting sqref="M6:N105">
    <cfRule type="expression" dxfId="2119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2118" priority="303"/>
  </conditionalFormatting>
  <conditionalFormatting sqref="U7">
    <cfRule type="duplicateValues" dxfId="2117" priority="302"/>
  </conditionalFormatting>
  <conditionalFormatting sqref="U8">
    <cfRule type="duplicateValues" dxfId="2116" priority="301"/>
  </conditionalFormatting>
  <conditionalFormatting sqref="U9">
    <cfRule type="duplicateValues" dxfId="2115" priority="300"/>
  </conditionalFormatting>
  <conditionalFormatting sqref="U10">
    <cfRule type="duplicateValues" dxfId="2114" priority="299"/>
  </conditionalFormatting>
  <conditionalFormatting sqref="U11">
    <cfRule type="duplicateValues" dxfId="2113" priority="298"/>
  </conditionalFormatting>
  <conditionalFormatting sqref="U12">
    <cfRule type="duplicateValues" dxfId="2112" priority="297"/>
  </conditionalFormatting>
  <conditionalFormatting sqref="U13">
    <cfRule type="duplicateValues" dxfId="2111" priority="296"/>
  </conditionalFormatting>
  <conditionalFormatting sqref="U14">
    <cfRule type="duplicateValues" dxfId="2110" priority="295"/>
  </conditionalFormatting>
  <conditionalFormatting sqref="U15">
    <cfRule type="duplicateValues" dxfId="2109" priority="294"/>
  </conditionalFormatting>
  <conditionalFormatting sqref="U16">
    <cfRule type="duplicateValues" dxfId="2108" priority="293"/>
  </conditionalFormatting>
  <conditionalFormatting sqref="U17">
    <cfRule type="duplicateValues" dxfId="2107" priority="292"/>
  </conditionalFormatting>
  <conditionalFormatting sqref="U18">
    <cfRule type="duplicateValues" dxfId="2106" priority="291"/>
  </conditionalFormatting>
  <conditionalFormatting sqref="U19">
    <cfRule type="duplicateValues" dxfId="2105" priority="290"/>
  </conditionalFormatting>
  <conditionalFormatting sqref="U20">
    <cfRule type="duplicateValues" dxfId="2104" priority="289"/>
  </conditionalFormatting>
  <conditionalFormatting sqref="U21">
    <cfRule type="duplicateValues" dxfId="2103" priority="288"/>
  </conditionalFormatting>
  <conditionalFormatting sqref="U22">
    <cfRule type="duplicateValues" dxfId="2102" priority="287"/>
  </conditionalFormatting>
  <conditionalFormatting sqref="U23">
    <cfRule type="duplicateValues" dxfId="2101" priority="286"/>
  </conditionalFormatting>
  <conditionalFormatting sqref="U24">
    <cfRule type="duplicateValues" dxfId="2100" priority="285"/>
  </conditionalFormatting>
  <conditionalFormatting sqref="U25">
    <cfRule type="duplicateValues" dxfId="2099" priority="284"/>
  </conditionalFormatting>
  <conditionalFormatting sqref="U26">
    <cfRule type="duplicateValues" dxfId="2098" priority="283"/>
  </conditionalFormatting>
  <conditionalFormatting sqref="U27">
    <cfRule type="duplicateValues" dxfId="2097" priority="282"/>
  </conditionalFormatting>
  <conditionalFormatting sqref="U28">
    <cfRule type="duplicateValues" dxfId="2096" priority="281"/>
  </conditionalFormatting>
  <conditionalFormatting sqref="U29">
    <cfRule type="duplicateValues" dxfId="2095" priority="280"/>
  </conditionalFormatting>
  <conditionalFormatting sqref="U30">
    <cfRule type="duplicateValues" dxfId="2094" priority="279"/>
  </conditionalFormatting>
  <conditionalFormatting sqref="U31">
    <cfRule type="duplicateValues" dxfId="2093" priority="278"/>
  </conditionalFormatting>
  <conditionalFormatting sqref="U32">
    <cfRule type="duplicateValues" dxfId="2092" priority="277"/>
  </conditionalFormatting>
  <conditionalFormatting sqref="U33">
    <cfRule type="duplicateValues" dxfId="2091" priority="276"/>
  </conditionalFormatting>
  <conditionalFormatting sqref="U34">
    <cfRule type="duplicateValues" dxfId="2090" priority="275"/>
  </conditionalFormatting>
  <conditionalFormatting sqref="U35">
    <cfRule type="duplicateValues" dxfId="2089" priority="274"/>
  </conditionalFormatting>
  <conditionalFormatting sqref="U36">
    <cfRule type="duplicateValues" dxfId="2088" priority="273"/>
  </conditionalFormatting>
  <conditionalFormatting sqref="U37">
    <cfRule type="duplicateValues" dxfId="2087" priority="272"/>
  </conditionalFormatting>
  <conditionalFormatting sqref="U38">
    <cfRule type="duplicateValues" dxfId="2086" priority="271"/>
  </conditionalFormatting>
  <conditionalFormatting sqref="U39">
    <cfRule type="duplicateValues" dxfId="2085" priority="270"/>
  </conditionalFormatting>
  <conditionalFormatting sqref="U40">
    <cfRule type="duplicateValues" dxfId="2084" priority="269"/>
  </conditionalFormatting>
  <conditionalFormatting sqref="U41">
    <cfRule type="duplicateValues" dxfId="2083" priority="268"/>
  </conditionalFormatting>
  <conditionalFormatting sqref="U42">
    <cfRule type="duplicateValues" dxfId="2082" priority="267"/>
  </conditionalFormatting>
  <conditionalFormatting sqref="U43">
    <cfRule type="duplicateValues" dxfId="2081" priority="266"/>
  </conditionalFormatting>
  <conditionalFormatting sqref="U44">
    <cfRule type="duplicateValues" dxfId="2080" priority="265"/>
  </conditionalFormatting>
  <conditionalFormatting sqref="U45">
    <cfRule type="duplicateValues" dxfId="2079" priority="264"/>
  </conditionalFormatting>
  <conditionalFormatting sqref="U46">
    <cfRule type="duplicateValues" dxfId="2078" priority="263"/>
  </conditionalFormatting>
  <conditionalFormatting sqref="U47">
    <cfRule type="duplicateValues" dxfId="2077" priority="262"/>
  </conditionalFormatting>
  <conditionalFormatting sqref="U48">
    <cfRule type="duplicateValues" dxfId="2076" priority="261"/>
  </conditionalFormatting>
  <conditionalFormatting sqref="U49">
    <cfRule type="duplicateValues" dxfId="2075" priority="260"/>
  </conditionalFormatting>
  <conditionalFormatting sqref="U50">
    <cfRule type="duplicateValues" dxfId="2074" priority="259"/>
  </conditionalFormatting>
  <conditionalFormatting sqref="U51">
    <cfRule type="duplicateValues" dxfId="2073" priority="258"/>
  </conditionalFormatting>
  <conditionalFormatting sqref="U52">
    <cfRule type="duplicateValues" dxfId="2072" priority="257"/>
  </conditionalFormatting>
  <conditionalFormatting sqref="U53">
    <cfRule type="duplicateValues" dxfId="2071" priority="256"/>
  </conditionalFormatting>
  <conditionalFormatting sqref="U54">
    <cfRule type="duplicateValues" dxfId="2070" priority="255"/>
  </conditionalFormatting>
  <conditionalFormatting sqref="U55">
    <cfRule type="duplicateValues" dxfId="2069" priority="254"/>
  </conditionalFormatting>
  <conditionalFormatting sqref="U56">
    <cfRule type="duplicateValues" dxfId="2068" priority="253"/>
  </conditionalFormatting>
  <conditionalFormatting sqref="U57">
    <cfRule type="duplicateValues" dxfId="2067" priority="252"/>
  </conditionalFormatting>
  <conditionalFormatting sqref="U58">
    <cfRule type="duplicateValues" dxfId="2066" priority="251"/>
  </conditionalFormatting>
  <conditionalFormatting sqref="U59">
    <cfRule type="duplicateValues" dxfId="2065" priority="250"/>
  </conditionalFormatting>
  <conditionalFormatting sqref="U60">
    <cfRule type="duplicateValues" dxfId="2064" priority="249"/>
  </conditionalFormatting>
  <conditionalFormatting sqref="U61">
    <cfRule type="duplicateValues" dxfId="2063" priority="248"/>
  </conditionalFormatting>
  <conditionalFormatting sqref="U62">
    <cfRule type="duplicateValues" dxfId="2062" priority="247"/>
  </conditionalFormatting>
  <conditionalFormatting sqref="U63">
    <cfRule type="duplicateValues" dxfId="2061" priority="246"/>
  </conditionalFormatting>
  <conditionalFormatting sqref="U64">
    <cfRule type="duplicateValues" dxfId="2060" priority="245"/>
  </conditionalFormatting>
  <conditionalFormatting sqref="U65">
    <cfRule type="duplicateValues" dxfId="2059" priority="244"/>
  </conditionalFormatting>
  <conditionalFormatting sqref="U66">
    <cfRule type="duplicateValues" dxfId="2058" priority="243"/>
  </conditionalFormatting>
  <conditionalFormatting sqref="U67">
    <cfRule type="duplicateValues" dxfId="2057" priority="242"/>
  </conditionalFormatting>
  <conditionalFormatting sqref="U68">
    <cfRule type="duplicateValues" dxfId="2056" priority="241"/>
  </conditionalFormatting>
  <conditionalFormatting sqref="U69">
    <cfRule type="duplicateValues" dxfId="2055" priority="240"/>
  </conditionalFormatting>
  <conditionalFormatting sqref="U70">
    <cfRule type="duplicateValues" dxfId="2054" priority="239"/>
  </conditionalFormatting>
  <conditionalFormatting sqref="U71">
    <cfRule type="duplicateValues" dxfId="2053" priority="238"/>
  </conditionalFormatting>
  <conditionalFormatting sqref="U72">
    <cfRule type="duplicateValues" dxfId="2052" priority="237"/>
  </conditionalFormatting>
  <conditionalFormatting sqref="U73">
    <cfRule type="duplicateValues" dxfId="2051" priority="236"/>
  </conditionalFormatting>
  <conditionalFormatting sqref="U74">
    <cfRule type="duplicateValues" dxfId="2050" priority="235"/>
  </conditionalFormatting>
  <conditionalFormatting sqref="U75">
    <cfRule type="duplicateValues" dxfId="2049" priority="234"/>
  </conditionalFormatting>
  <conditionalFormatting sqref="U76">
    <cfRule type="duplicateValues" dxfId="2048" priority="233"/>
  </conditionalFormatting>
  <conditionalFormatting sqref="U77">
    <cfRule type="duplicateValues" dxfId="2047" priority="232"/>
  </conditionalFormatting>
  <conditionalFormatting sqref="U78">
    <cfRule type="duplicateValues" dxfId="2046" priority="231"/>
  </conditionalFormatting>
  <conditionalFormatting sqref="U79">
    <cfRule type="duplicateValues" dxfId="2045" priority="230"/>
  </conditionalFormatting>
  <conditionalFormatting sqref="U80">
    <cfRule type="duplicateValues" dxfId="2044" priority="229"/>
  </conditionalFormatting>
  <conditionalFormatting sqref="U81">
    <cfRule type="duplicateValues" dxfId="2043" priority="228"/>
  </conditionalFormatting>
  <conditionalFormatting sqref="U82">
    <cfRule type="duplicateValues" dxfId="2042" priority="227"/>
  </conditionalFormatting>
  <conditionalFormatting sqref="U83">
    <cfRule type="duplicateValues" dxfId="2041" priority="226"/>
  </conditionalFormatting>
  <conditionalFormatting sqref="U84">
    <cfRule type="duplicateValues" dxfId="2040" priority="225"/>
  </conditionalFormatting>
  <conditionalFormatting sqref="U85">
    <cfRule type="duplicateValues" dxfId="2039" priority="224"/>
  </conditionalFormatting>
  <conditionalFormatting sqref="U86">
    <cfRule type="duplicateValues" dxfId="2038" priority="223"/>
  </conditionalFormatting>
  <conditionalFormatting sqref="U87">
    <cfRule type="duplicateValues" dxfId="2037" priority="222"/>
  </conditionalFormatting>
  <conditionalFormatting sqref="U88">
    <cfRule type="duplicateValues" dxfId="2036" priority="221"/>
  </conditionalFormatting>
  <conditionalFormatting sqref="U89">
    <cfRule type="duplicateValues" dxfId="2035" priority="220"/>
  </conditionalFormatting>
  <conditionalFormatting sqref="U90">
    <cfRule type="duplicateValues" dxfId="2034" priority="219"/>
  </conditionalFormatting>
  <conditionalFormatting sqref="U91">
    <cfRule type="duplicateValues" dxfId="2033" priority="218"/>
  </conditionalFormatting>
  <conditionalFormatting sqref="U92">
    <cfRule type="duplicateValues" dxfId="2032" priority="217"/>
  </conditionalFormatting>
  <conditionalFormatting sqref="U93">
    <cfRule type="duplicateValues" dxfId="2031" priority="216"/>
  </conditionalFormatting>
  <conditionalFormatting sqref="U94">
    <cfRule type="duplicateValues" dxfId="2030" priority="215"/>
  </conditionalFormatting>
  <conditionalFormatting sqref="U95">
    <cfRule type="duplicateValues" dxfId="2029" priority="214"/>
  </conditionalFormatting>
  <conditionalFormatting sqref="U96">
    <cfRule type="duplicateValues" dxfId="2028" priority="213"/>
  </conditionalFormatting>
  <conditionalFormatting sqref="U97">
    <cfRule type="duplicateValues" dxfId="2027" priority="212"/>
  </conditionalFormatting>
  <conditionalFormatting sqref="U98">
    <cfRule type="duplicateValues" dxfId="2026" priority="211"/>
  </conditionalFormatting>
  <conditionalFormatting sqref="U99">
    <cfRule type="duplicateValues" dxfId="2025" priority="210"/>
  </conditionalFormatting>
  <conditionalFormatting sqref="U100">
    <cfRule type="duplicateValues" dxfId="2024" priority="209"/>
  </conditionalFormatting>
  <conditionalFormatting sqref="U101">
    <cfRule type="duplicateValues" dxfId="2023" priority="208"/>
  </conditionalFormatting>
  <conditionalFormatting sqref="U102">
    <cfRule type="duplicateValues" dxfId="2022" priority="207"/>
  </conditionalFormatting>
  <conditionalFormatting sqref="U103">
    <cfRule type="duplicateValues" dxfId="2021" priority="206"/>
  </conditionalFormatting>
  <conditionalFormatting sqref="U104">
    <cfRule type="duplicateValues" dxfId="2020" priority="205"/>
  </conditionalFormatting>
  <conditionalFormatting sqref="U105">
    <cfRule type="duplicateValues" dxfId="2019" priority="204"/>
  </conditionalFormatting>
  <conditionalFormatting sqref="U6:U105">
    <cfRule type="expression" dxfId="2018" priority="203">
      <formula>ISNA($N6)</formula>
    </cfRule>
  </conditionalFormatting>
  <conditionalFormatting sqref="V6">
    <cfRule type="duplicateValues" dxfId="2017" priority="202"/>
  </conditionalFormatting>
  <conditionalFormatting sqref="V7">
    <cfRule type="duplicateValues" dxfId="2016" priority="201"/>
  </conditionalFormatting>
  <conditionalFormatting sqref="V8">
    <cfRule type="duplicateValues" dxfId="2015" priority="200"/>
  </conditionalFormatting>
  <conditionalFormatting sqref="V9">
    <cfRule type="duplicateValues" dxfId="2014" priority="199"/>
  </conditionalFormatting>
  <conditionalFormatting sqref="V10">
    <cfRule type="duplicateValues" dxfId="2013" priority="198"/>
  </conditionalFormatting>
  <conditionalFormatting sqref="V11">
    <cfRule type="duplicateValues" dxfId="2012" priority="197"/>
  </conditionalFormatting>
  <conditionalFormatting sqref="V12">
    <cfRule type="duplicateValues" dxfId="2011" priority="196"/>
  </conditionalFormatting>
  <conditionalFormatting sqref="V13">
    <cfRule type="duplicateValues" dxfId="2010" priority="195"/>
  </conditionalFormatting>
  <conditionalFormatting sqref="V14">
    <cfRule type="duplicateValues" dxfId="2009" priority="194"/>
  </conditionalFormatting>
  <conditionalFormatting sqref="V15">
    <cfRule type="duplicateValues" dxfId="2008" priority="193"/>
  </conditionalFormatting>
  <conditionalFormatting sqref="V16">
    <cfRule type="duplicateValues" dxfId="2007" priority="192"/>
  </conditionalFormatting>
  <conditionalFormatting sqref="V17">
    <cfRule type="duplicateValues" dxfId="2006" priority="191"/>
  </conditionalFormatting>
  <conditionalFormatting sqref="V18">
    <cfRule type="duplicateValues" dxfId="2005" priority="190"/>
  </conditionalFormatting>
  <conditionalFormatting sqref="V19">
    <cfRule type="duplicateValues" dxfId="2004" priority="189"/>
  </conditionalFormatting>
  <conditionalFormatting sqref="V20">
    <cfRule type="duplicateValues" dxfId="2003" priority="188"/>
  </conditionalFormatting>
  <conditionalFormatting sqref="V21">
    <cfRule type="duplicateValues" dxfId="2002" priority="187"/>
  </conditionalFormatting>
  <conditionalFormatting sqref="V22">
    <cfRule type="duplicateValues" dxfId="2001" priority="186"/>
  </conditionalFormatting>
  <conditionalFormatting sqref="V23">
    <cfRule type="duplicateValues" dxfId="2000" priority="185"/>
  </conditionalFormatting>
  <conditionalFormatting sqref="V24">
    <cfRule type="duplicateValues" dxfId="1999" priority="184"/>
  </conditionalFormatting>
  <conditionalFormatting sqref="V25">
    <cfRule type="duplicateValues" dxfId="1998" priority="183"/>
  </conditionalFormatting>
  <conditionalFormatting sqref="V26">
    <cfRule type="duplicateValues" dxfId="1997" priority="182"/>
  </conditionalFormatting>
  <conditionalFormatting sqref="V27">
    <cfRule type="duplicateValues" dxfId="1996" priority="181"/>
  </conditionalFormatting>
  <conditionalFormatting sqref="V28">
    <cfRule type="duplicateValues" dxfId="1995" priority="180"/>
  </conditionalFormatting>
  <conditionalFormatting sqref="V29">
    <cfRule type="duplicateValues" dxfId="1994" priority="179"/>
  </conditionalFormatting>
  <conditionalFormatting sqref="V30">
    <cfRule type="duplicateValues" dxfId="1993" priority="178"/>
  </conditionalFormatting>
  <conditionalFormatting sqref="V31">
    <cfRule type="duplicateValues" dxfId="1992" priority="177"/>
  </conditionalFormatting>
  <conditionalFormatting sqref="V32">
    <cfRule type="duplicateValues" dxfId="1991" priority="176"/>
  </conditionalFormatting>
  <conditionalFormatting sqref="V33">
    <cfRule type="duplicateValues" dxfId="1990" priority="175"/>
  </conditionalFormatting>
  <conditionalFormatting sqref="V34">
    <cfRule type="duplicateValues" dxfId="1989" priority="174"/>
  </conditionalFormatting>
  <conditionalFormatting sqref="V35">
    <cfRule type="duplicateValues" dxfId="1988" priority="173"/>
  </conditionalFormatting>
  <conditionalFormatting sqref="V36">
    <cfRule type="duplicateValues" dxfId="1987" priority="172"/>
  </conditionalFormatting>
  <conditionalFormatting sqref="V37">
    <cfRule type="duplicateValues" dxfId="1986" priority="171"/>
  </conditionalFormatting>
  <conditionalFormatting sqref="V38">
    <cfRule type="duplicateValues" dxfId="1985" priority="170"/>
  </conditionalFormatting>
  <conditionalFormatting sqref="V39">
    <cfRule type="duplicateValues" dxfId="1984" priority="169"/>
  </conditionalFormatting>
  <conditionalFormatting sqref="V40">
    <cfRule type="duplicateValues" dxfId="1983" priority="168"/>
  </conditionalFormatting>
  <conditionalFormatting sqref="V41">
    <cfRule type="duplicateValues" dxfId="1982" priority="167"/>
  </conditionalFormatting>
  <conditionalFormatting sqref="V42">
    <cfRule type="duplicateValues" dxfId="1981" priority="166"/>
  </conditionalFormatting>
  <conditionalFormatting sqref="V43">
    <cfRule type="duplicateValues" dxfId="1980" priority="165"/>
  </conditionalFormatting>
  <conditionalFormatting sqref="V44">
    <cfRule type="duplicateValues" dxfId="1979" priority="164"/>
  </conditionalFormatting>
  <conditionalFormatting sqref="V45">
    <cfRule type="duplicateValues" dxfId="1978" priority="163"/>
  </conditionalFormatting>
  <conditionalFormatting sqref="V46">
    <cfRule type="duplicateValues" dxfId="1977" priority="162"/>
  </conditionalFormatting>
  <conditionalFormatting sqref="V47">
    <cfRule type="duplicateValues" dxfId="1976" priority="161"/>
  </conditionalFormatting>
  <conditionalFormatting sqref="V48">
    <cfRule type="duplicateValues" dxfId="1975" priority="160"/>
  </conditionalFormatting>
  <conditionalFormatting sqref="V49">
    <cfRule type="duplicateValues" dxfId="1974" priority="159"/>
  </conditionalFormatting>
  <conditionalFormatting sqref="V50">
    <cfRule type="duplicateValues" dxfId="1973" priority="158"/>
  </conditionalFormatting>
  <conditionalFormatting sqref="V51">
    <cfRule type="duplicateValues" dxfId="1972" priority="157"/>
  </conditionalFormatting>
  <conditionalFormatting sqref="V52">
    <cfRule type="duplicateValues" dxfId="1971" priority="156"/>
  </conditionalFormatting>
  <conditionalFormatting sqref="V53">
    <cfRule type="duplicateValues" dxfId="1970" priority="155"/>
  </conditionalFormatting>
  <conditionalFormatting sqref="V54">
    <cfRule type="duplicateValues" dxfId="1969" priority="154"/>
  </conditionalFormatting>
  <conditionalFormatting sqref="V55">
    <cfRule type="duplicateValues" dxfId="1968" priority="153"/>
  </conditionalFormatting>
  <conditionalFormatting sqref="V56">
    <cfRule type="duplicateValues" dxfId="1967" priority="152"/>
  </conditionalFormatting>
  <conditionalFormatting sqref="V57">
    <cfRule type="duplicateValues" dxfId="1966" priority="151"/>
  </conditionalFormatting>
  <conditionalFormatting sqref="V58">
    <cfRule type="duplicateValues" dxfId="1965" priority="150"/>
  </conditionalFormatting>
  <conditionalFormatting sqref="V59">
    <cfRule type="duplicateValues" dxfId="1964" priority="149"/>
  </conditionalFormatting>
  <conditionalFormatting sqref="V60">
    <cfRule type="duplicateValues" dxfId="1963" priority="148"/>
  </conditionalFormatting>
  <conditionalFormatting sqref="V61">
    <cfRule type="duplicateValues" dxfId="1962" priority="147"/>
  </conditionalFormatting>
  <conditionalFormatting sqref="V62">
    <cfRule type="duplicateValues" dxfId="1961" priority="146"/>
  </conditionalFormatting>
  <conditionalFormatting sqref="V63">
    <cfRule type="duplicateValues" dxfId="1960" priority="145"/>
  </conditionalFormatting>
  <conditionalFormatting sqref="V64">
    <cfRule type="duplicateValues" dxfId="1959" priority="144"/>
  </conditionalFormatting>
  <conditionalFormatting sqref="V65">
    <cfRule type="duplicateValues" dxfId="1958" priority="143"/>
  </conditionalFormatting>
  <conditionalFormatting sqref="V66">
    <cfRule type="duplicateValues" dxfId="1957" priority="142"/>
  </conditionalFormatting>
  <conditionalFormatting sqref="V67">
    <cfRule type="duplicateValues" dxfId="1956" priority="141"/>
  </conditionalFormatting>
  <conditionalFormatting sqref="V68">
    <cfRule type="duplicateValues" dxfId="1955" priority="140"/>
  </conditionalFormatting>
  <conditionalFormatting sqref="V69">
    <cfRule type="duplicateValues" dxfId="1954" priority="139"/>
  </conditionalFormatting>
  <conditionalFormatting sqref="V70">
    <cfRule type="duplicateValues" dxfId="1953" priority="138"/>
  </conditionalFormatting>
  <conditionalFormatting sqref="V71">
    <cfRule type="duplicateValues" dxfId="1952" priority="137"/>
  </conditionalFormatting>
  <conditionalFormatting sqref="V72">
    <cfRule type="duplicateValues" dxfId="1951" priority="136"/>
  </conditionalFormatting>
  <conditionalFormatting sqref="V73">
    <cfRule type="duplicateValues" dxfId="1950" priority="135"/>
  </conditionalFormatting>
  <conditionalFormatting sqref="V74">
    <cfRule type="duplicateValues" dxfId="1949" priority="134"/>
  </conditionalFormatting>
  <conditionalFormatting sqref="V75">
    <cfRule type="duplicateValues" dxfId="1948" priority="133"/>
  </conditionalFormatting>
  <conditionalFormatting sqref="V76">
    <cfRule type="duplicateValues" dxfId="1947" priority="132"/>
  </conditionalFormatting>
  <conditionalFormatting sqref="V77">
    <cfRule type="duplicateValues" dxfId="1946" priority="131"/>
  </conditionalFormatting>
  <conditionalFormatting sqref="V78">
    <cfRule type="duplicateValues" dxfId="1945" priority="130"/>
  </conditionalFormatting>
  <conditionalFormatting sqref="V79">
    <cfRule type="duplicateValues" dxfId="1944" priority="129"/>
  </conditionalFormatting>
  <conditionalFormatting sqref="V80">
    <cfRule type="duplicateValues" dxfId="1943" priority="128"/>
  </conditionalFormatting>
  <conditionalFormatting sqref="V81">
    <cfRule type="duplicateValues" dxfId="1942" priority="127"/>
  </conditionalFormatting>
  <conditionalFormatting sqref="V82">
    <cfRule type="duplicateValues" dxfId="1941" priority="126"/>
  </conditionalFormatting>
  <conditionalFormatting sqref="V83">
    <cfRule type="duplicateValues" dxfId="1940" priority="125"/>
  </conditionalFormatting>
  <conditionalFormatting sqref="V84">
    <cfRule type="duplicateValues" dxfId="1939" priority="124"/>
  </conditionalFormatting>
  <conditionalFormatting sqref="V85">
    <cfRule type="duplicateValues" dxfId="1938" priority="123"/>
  </conditionalFormatting>
  <conditionalFormatting sqref="V86">
    <cfRule type="duplicateValues" dxfId="1937" priority="122"/>
  </conditionalFormatting>
  <conditionalFormatting sqref="V87">
    <cfRule type="duplicateValues" dxfId="1936" priority="121"/>
  </conditionalFormatting>
  <conditionalFormatting sqref="V88">
    <cfRule type="duplicateValues" dxfId="1935" priority="120"/>
  </conditionalFormatting>
  <conditionalFormatting sqref="V89">
    <cfRule type="duplicateValues" dxfId="1934" priority="119"/>
  </conditionalFormatting>
  <conditionalFormatting sqref="V90">
    <cfRule type="duplicateValues" dxfId="1933" priority="118"/>
  </conditionalFormatting>
  <conditionalFormatting sqref="V91">
    <cfRule type="duplicateValues" dxfId="1932" priority="117"/>
  </conditionalFormatting>
  <conditionalFormatting sqref="V92">
    <cfRule type="duplicateValues" dxfId="1931" priority="116"/>
  </conditionalFormatting>
  <conditionalFormatting sqref="V93">
    <cfRule type="duplicateValues" dxfId="1930" priority="115"/>
  </conditionalFormatting>
  <conditionalFormatting sqref="V94">
    <cfRule type="duplicateValues" dxfId="1929" priority="114"/>
  </conditionalFormatting>
  <conditionalFormatting sqref="V95">
    <cfRule type="duplicateValues" dxfId="1928" priority="113"/>
  </conditionalFormatting>
  <conditionalFormatting sqref="V96">
    <cfRule type="duplicateValues" dxfId="1927" priority="112"/>
  </conditionalFormatting>
  <conditionalFormatting sqref="V97">
    <cfRule type="duplicateValues" dxfId="1926" priority="111"/>
  </conditionalFormatting>
  <conditionalFormatting sqref="V98">
    <cfRule type="duplicateValues" dxfId="1925" priority="110"/>
  </conditionalFormatting>
  <conditionalFormatting sqref="V99">
    <cfRule type="duplicateValues" dxfId="1924" priority="109"/>
  </conditionalFormatting>
  <conditionalFormatting sqref="V100">
    <cfRule type="duplicateValues" dxfId="1923" priority="108"/>
  </conditionalFormatting>
  <conditionalFormatting sqref="V101">
    <cfRule type="duplicateValues" dxfId="1922" priority="107"/>
  </conditionalFormatting>
  <conditionalFormatting sqref="V102">
    <cfRule type="duplicateValues" dxfId="1921" priority="106"/>
  </conditionalFormatting>
  <conditionalFormatting sqref="V103">
    <cfRule type="duplicateValues" dxfId="1920" priority="105"/>
  </conditionalFormatting>
  <conditionalFormatting sqref="V104">
    <cfRule type="duplicateValues" dxfId="1919" priority="104"/>
  </conditionalFormatting>
  <conditionalFormatting sqref="V105">
    <cfRule type="duplicateValues" dxfId="1918" priority="103"/>
  </conditionalFormatting>
  <conditionalFormatting sqref="V6:V105">
    <cfRule type="expression" dxfId="1917" priority="102">
      <formula>ISNA($N6)</formula>
    </cfRule>
  </conditionalFormatting>
  <conditionalFormatting sqref="W6">
    <cfRule type="duplicateValues" dxfId="1916" priority="101"/>
  </conditionalFormatting>
  <conditionalFormatting sqref="W7">
    <cfRule type="duplicateValues" dxfId="1915" priority="100"/>
  </conditionalFormatting>
  <conditionalFormatting sqref="W8">
    <cfRule type="duplicateValues" dxfId="1914" priority="99"/>
  </conditionalFormatting>
  <conditionalFormatting sqref="W9">
    <cfRule type="duplicateValues" dxfId="1913" priority="98"/>
  </conditionalFormatting>
  <conditionalFormatting sqref="W10">
    <cfRule type="duplicateValues" dxfId="1912" priority="97"/>
  </conditionalFormatting>
  <conditionalFormatting sqref="W11">
    <cfRule type="duplicateValues" dxfId="1911" priority="96"/>
  </conditionalFormatting>
  <conditionalFormatting sqref="W12">
    <cfRule type="duplicateValues" dxfId="1910" priority="95"/>
  </conditionalFormatting>
  <conditionalFormatting sqref="W13">
    <cfRule type="duplicateValues" dxfId="1909" priority="94"/>
  </conditionalFormatting>
  <conditionalFormatting sqref="W14">
    <cfRule type="duplicateValues" dxfId="1908" priority="93"/>
  </conditionalFormatting>
  <conditionalFormatting sqref="W15">
    <cfRule type="duplicateValues" dxfId="1907" priority="92"/>
  </conditionalFormatting>
  <conditionalFormatting sqref="W16">
    <cfRule type="duplicateValues" dxfId="1906" priority="91"/>
  </conditionalFormatting>
  <conditionalFormatting sqref="W17">
    <cfRule type="duplicateValues" dxfId="1905" priority="90"/>
  </conditionalFormatting>
  <conditionalFormatting sqref="W18">
    <cfRule type="duplicateValues" dxfId="1904" priority="89"/>
  </conditionalFormatting>
  <conditionalFormatting sqref="W19">
    <cfRule type="duplicateValues" dxfId="1903" priority="88"/>
  </conditionalFormatting>
  <conditionalFormatting sqref="W20">
    <cfRule type="duplicateValues" dxfId="1902" priority="87"/>
  </conditionalFormatting>
  <conditionalFormatting sqref="W21">
    <cfRule type="duplicateValues" dxfId="1901" priority="86"/>
  </conditionalFormatting>
  <conditionalFormatting sqref="W22">
    <cfRule type="duplicateValues" dxfId="1900" priority="85"/>
  </conditionalFormatting>
  <conditionalFormatting sqref="W23">
    <cfRule type="duplicateValues" dxfId="1899" priority="84"/>
  </conditionalFormatting>
  <conditionalFormatting sqref="W24">
    <cfRule type="duplicateValues" dxfId="1898" priority="83"/>
  </conditionalFormatting>
  <conditionalFormatting sqref="W25">
    <cfRule type="duplicateValues" dxfId="1897" priority="82"/>
  </conditionalFormatting>
  <conditionalFormatting sqref="W26">
    <cfRule type="duplicateValues" dxfId="1896" priority="81"/>
  </conditionalFormatting>
  <conditionalFormatting sqref="W27">
    <cfRule type="duplicateValues" dxfId="1895" priority="80"/>
  </conditionalFormatting>
  <conditionalFormatting sqref="W28">
    <cfRule type="duplicateValues" dxfId="1894" priority="79"/>
  </conditionalFormatting>
  <conditionalFormatting sqref="W29">
    <cfRule type="duplicateValues" dxfId="1893" priority="78"/>
  </conditionalFormatting>
  <conditionalFormatting sqref="W30">
    <cfRule type="duplicateValues" dxfId="1892" priority="77"/>
  </conditionalFormatting>
  <conditionalFormatting sqref="W31">
    <cfRule type="duplicateValues" dxfId="1891" priority="76"/>
  </conditionalFormatting>
  <conditionalFormatting sqref="W32">
    <cfRule type="duplicateValues" dxfId="1890" priority="75"/>
  </conditionalFormatting>
  <conditionalFormatting sqref="W33">
    <cfRule type="duplicateValues" dxfId="1889" priority="74"/>
  </conditionalFormatting>
  <conditionalFormatting sqref="W34">
    <cfRule type="duplicateValues" dxfId="1888" priority="73"/>
  </conditionalFormatting>
  <conditionalFormatting sqref="W35">
    <cfRule type="duplicateValues" dxfId="1887" priority="72"/>
  </conditionalFormatting>
  <conditionalFormatting sqref="W36">
    <cfRule type="duplicateValues" dxfId="1886" priority="71"/>
  </conditionalFormatting>
  <conditionalFormatting sqref="W37">
    <cfRule type="duplicateValues" dxfId="1885" priority="70"/>
  </conditionalFormatting>
  <conditionalFormatting sqref="W38">
    <cfRule type="duplicateValues" dxfId="1884" priority="69"/>
  </conditionalFormatting>
  <conditionalFormatting sqref="W39">
    <cfRule type="duplicateValues" dxfId="1883" priority="68"/>
  </conditionalFormatting>
  <conditionalFormatting sqref="W40">
    <cfRule type="duplicateValues" dxfId="1882" priority="67"/>
  </conditionalFormatting>
  <conditionalFormatting sqref="W41">
    <cfRule type="duplicateValues" dxfId="1881" priority="66"/>
  </conditionalFormatting>
  <conditionalFormatting sqref="W42">
    <cfRule type="duplicateValues" dxfId="1880" priority="65"/>
  </conditionalFormatting>
  <conditionalFormatting sqref="W43">
    <cfRule type="duplicateValues" dxfId="1879" priority="64"/>
  </conditionalFormatting>
  <conditionalFormatting sqref="W44">
    <cfRule type="duplicateValues" dxfId="1878" priority="63"/>
  </conditionalFormatting>
  <conditionalFormatting sqref="W45">
    <cfRule type="duplicateValues" dxfId="1877" priority="62"/>
  </conditionalFormatting>
  <conditionalFormatting sqref="W46">
    <cfRule type="duplicateValues" dxfId="1876" priority="61"/>
  </conditionalFormatting>
  <conditionalFormatting sqref="W47">
    <cfRule type="duplicateValues" dxfId="1875" priority="60"/>
  </conditionalFormatting>
  <conditionalFormatting sqref="W48">
    <cfRule type="duplicateValues" dxfId="1874" priority="59"/>
  </conditionalFormatting>
  <conditionalFormatting sqref="W49">
    <cfRule type="duplicateValues" dxfId="1873" priority="58"/>
  </conditionalFormatting>
  <conditionalFormatting sqref="W50">
    <cfRule type="duplicateValues" dxfId="1872" priority="57"/>
  </conditionalFormatting>
  <conditionalFormatting sqref="W51">
    <cfRule type="duplicateValues" dxfId="1871" priority="56"/>
  </conditionalFormatting>
  <conditionalFormatting sqref="W52">
    <cfRule type="duplicateValues" dxfId="1870" priority="55"/>
  </conditionalFormatting>
  <conditionalFormatting sqref="W53">
    <cfRule type="duplicateValues" dxfId="1869" priority="54"/>
  </conditionalFormatting>
  <conditionalFormatting sqref="W54">
    <cfRule type="duplicateValues" dxfId="1868" priority="53"/>
  </conditionalFormatting>
  <conditionalFormatting sqref="W55">
    <cfRule type="duplicateValues" dxfId="1867" priority="52"/>
  </conditionalFormatting>
  <conditionalFormatting sqref="W56">
    <cfRule type="duplicateValues" dxfId="1866" priority="51"/>
  </conditionalFormatting>
  <conditionalFormatting sqref="W57">
    <cfRule type="duplicateValues" dxfId="1865" priority="50"/>
  </conditionalFormatting>
  <conditionalFormatting sqref="W58">
    <cfRule type="duplicateValues" dxfId="1864" priority="49"/>
  </conditionalFormatting>
  <conditionalFormatting sqref="W59">
    <cfRule type="duplicateValues" dxfId="1863" priority="48"/>
  </conditionalFormatting>
  <conditionalFormatting sqref="W60">
    <cfRule type="duplicateValues" dxfId="1862" priority="47"/>
  </conditionalFormatting>
  <conditionalFormatting sqref="W61">
    <cfRule type="duplicateValues" dxfId="1861" priority="46"/>
  </conditionalFormatting>
  <conditionalFormatting sqref="W62">
    <cfRule type="duplicateValues" dxfId="1860" priority="45"/>
  </conditionalFormatting>
  <conditionalFormatting sqref="W63">
    <cfRule type="duplicateValues" dxfId="1859" priority="44"/>
  </conditionalFormatting>
  <conditionalFormatting sqref="W64">
    <cfRule type="duplicateValues" dxfId="1858" priority="43"/>
  </conditionalFormatting>
  <conditionalFormatting sqref="W65">
    <cfRule type="duplicateValues" dxfId="1857" priority="42"/>
  </conditionalFormatting>
  <conditionalFormatting sqref="W66">
    <cfRule type="duplicateValues" dxfId="1856" priority="41"/>
  </conditionalFormatting>
  <conditionalFormatting sqref="W67">
    <cfRule type="duplicateValues" dxfId="1855" priority="40"/>
  </conditionalFormatting>
  <conditionalFormatting sqref="W68">
    <cfRule type="duplicateValues" dxfId="1854" priority="39"/>
  </conditionalFormatting>
  <conditionalFormatting sqref="W69">
    <cfRule type="duplicateValues" dxfId="1853" priority="38"/>
  </conditionalFormatting>
  <conditionalFormatting sqref="W70">
    <cfRule type="duplicateValues" dxfId="1852" priority="37"/>
  </conditionalFormatting>
  <conditionalFormatting sqref="W71">
    <cfRule type="duplicateValues" dxfId="1851" priority="36"/>
  </conditionalFormatting>
  <conditionalFormatting sqref="W72">
    <cfRule type="duplicateValues" dxfId="1850" priority="35"/>
  </conditionalFormatting>
  <conditionalFormatting sqref="W73">
    <cfRule type="duplicateValues" dxfId="1849" priority="34"/>
  </conditionalFormatting>
  <conditionalFormatting sqref="W74">
    <cfRule type="duplicateValues" dxfId="1848" priority="33"/>
  </conditionalFormatting>
  <conditionalFormatting sqref="W75">
    <cfRule type="duplicateValues" dxfId="1847" priority="32"/>
  </conditionalFormatting>
  <conditionalFormatting sqref="W76">
    <cfRule type="duplicateValues" dxfId="1846" priority="31"/>
  </conditionalFormatting>
  <conditionalFormatting sqref="W77">
    <cfRule type="duplicateValues" dxfId="1845" priority="30"/>
  </conditionalFormatting>
  <conditionalFormatting sqref="W78">
    <cfRule type="duplicateValues" dxfId="1844" priority="29"/>
  </conditionalFormatting>
  <conditionalFormatting sqref="W79">
    <cfRule type="duplicateValues" dxfId="1843" priority="28"/>
  </conditionalFormatting>
  <conditionalFormatting sqref="W80">
    <cfRule type="duplicateValues" dxfId="1842" priority="27"/>
  </conditionalFormatting>
  <conditionalFormatting sqref="W81">
    <cfRule type="duplicateValues" dxfId="1841" priority="26"/>
  </conditionalFormatting>
  <conditionalFormatting sqref="W82">
    <cfRule type="duplicateValues" dxfId="1840" priority="25"/>
  </conditionalFormatting>
  <conditionalFormatting sqref="W83">
    <cfRule type="duplicateValues" dxfId="1839" priority="24"/>
  </conditionalFormatting>
  <conditionalFormatting sqref="W84">
    <cfRule type="duplicateValues" dxfId="1838" priority="23"/>
  </conditionalFormatting>
  <conditionalFormatting sqref="W85">
    <cfRule type="duplicateValues" dxfId="1837" priority="22"/>
  </conditionalFormatting>
  <conditionalFormatting sqref="W86">
    <cfRule type="duplicateValues" dxfId="1836" priority="21"/>
  </conditionalFormatting>
  <conditionalFormatting sqref="W87">
    <cfRule type="duplicateValues" dxfId="1835" priority="20"/>
  </conditionalFormatting>
  <conditionalFormatting sqref="W88">
    <cfRule type="duplicateValues" dxfId="1834" priority="19"/>
  </conditionalFormatting>
  <conditionalFormatting sqref="W89">
    <cfRule type="duplicateValues" dxfId="1833" priority="18"/>
  </conditionalFormatting>
  <conditionalFormatting sqref="W90">
    <cfRule type="duplicateValues" dxfId="1832" priority="17"/>
  </conditionalFormatting>
  <conditionalFormatting sqref="W91">
    <cfRule type="duplicateValues" dxfId="1831" priority="16"/>
  </conditionalFormatting>
  <conditionalFormatting sqref="W92">
    <cfRule type="duplicateValues" dxfId="1830" priority="15"/>
  </conditionalFormatting>
  <conditionalFormatting sqref="W93">
    <cfRule type="duplicateValues" dxfId="1829" priority="14"/>
  </conditionalFormatting>
  <conditionalFormatting sqref="W94">
    <cfRule type="duplicateValues" dxfId="1828" priority="13"/>
  </conditionalFormatting>
  <conditionalFormatting sqref="W95">
    <cfRule type="duplicateValues" dxfId="1827" priority="12"/>
  </conditionalFormatting>
  <conditionalFormatting sqref="W96">
    <cfRule type="duplicateValues" dxfId="1826" priority="11"/>
  </conditionalFormatting>
  <conditionalFormatting sqref="W97">
    <cfRule type="duplicateValues" dxfId="1825" priority="10"/>
  </conditionalFormatting>
  <conditionalFormatting sqref="W98">
    <cfRule type="duplicateValues" dxfId="1824" priority="9"/>
  </conditionalFormatting>
  <conditionalFormatting sqref="W99">
    <cfRule type="duplicateValues" dxfId="1823" priority="8"/>
  </conditionalFormatting>
  <conditionalFormatting sqref="W100">
    <cfRule type="duplicateValues" dxfId="1822" priority="7"/>
  </conditionalFormatting>
  <conditionalFormatting sqref="W101">
    <cfRule type="duplicateValues" dxfId="1821" priority="6"/>
  </conditionalFormatting>
  <conditionalFormatting sqref="W102">
    <cfRule type="duplicateValues" dxfId="1820" priority="5"/>
  </conditionalFormatting>
  <conditionalFormatting sqref="W103">
    <cfRule type="duplicateValues" dxfId="1819" priority="4"/>
  </conditionalFormatting>
  <conditionalFormatting sqref="W104">
    <cfRule type="duplicateValues" dxfId="1818" priority="3"/>
  </conditionalFormatting>
  <conditionalFormatting sqref="W105">
    <cfRule type="duplicateValues" dxfId="1817" priority="2"/>
  </conditionalFormatting>
  <conditionalFormatting sqref="W6:W105">
    <cfRule type="expression" dxfId="1816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b">
        <v>1</v>
      </c>
      <c r="G5" s="1" t="s">
        <v>67</v>
      </c>
      <c r="H5" s="1" t="s">
        <v>68</v>
      </c>
      <c r="I5" s="1" t="s">
        <v>69</v>
      </c>
      <c r="J5" s="1" t="s">
        <v>70</v>
      </c>
      <c r="K5" s="10" t="s">
        <v>71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2.4861025387901452</v>
      </c>
      <c r="C6" s="42">
        <v>2.4685499283449683</v>
      </c>
      <c r="D6" s="42">
        <v>2.5705638589129465</v>
      </c>
      <c r="E6" s="42">
        <v>2.7129500115799869</v>
      </c>
      <c r="F6" s="42">
        <v>3.1036454621381404</v>
      </c>
      <c r="G6" s="42">
        <v>2.3711640950475097</v>
      </c>
      <c r="H6" s="42">
        <v>2.5933323996482489</v>
      </c>
      <c r="I6" s="42">
        <v>2.396685758751671</v>
      </c>
      <c r="J6" s="42">
        <v>3.3468321126956635</v>
      </c>
      <c r="K6" s="43">
        <v>3.0204130779582909</v>
      </c>
      <c r="M6" s="16" t="str">
        <f t="shared" ref="M6:M69" si="0">INDEX($B$5:$K$5,MATCH(MIN($B6:$K6),$B6:$K6,0))</f>
        <v>TRUMPET</v>
      </c>
      <c r="N6" s="20" t="b">
        <f t="shared" ref="N6:N69" si="1">$M6 = $A6</f>
        <v>0</v>
      </c>
      <c r="Q6" s="22" t="s">
        <v>7</v>
      </c>
      <c r="R6" s="25">
        <f>IF(ISERR($O$15)," ",$O$15)</f>
        <v>0.6</v>
      </c>
      <c r="S6" s="20">
        <f>(10 - COUNTIF($N6:$N15,"#N/A"))</f>
        <v>10</v>
      </c>
      <c r="U6" s="16" t="str">
        <f t="shared" ref="U6:U69" si="2">INDEX($B$5:$K$5,MATCH(MIN($B6:$K6),$B6:$K6,0))</f>
        <v>TRUMPET</v>
      </c>
      <c r="V6" s="16">
        <f>MIN(B6:K6)</f>
        <v>2.3711640950475097</v>
      </c>
      <c r="W6" s="16">
        <f>SMALL(B6:K6,2)-V6</f>
        <v>2.5521663704161313E-2</v>
      </c>
    </row>
    <row r="7" spans="1:23" x14ac:dyDescent="0.25">
      <c r="A7" s="12" t="s">
        <v>63</v>
      </c>
      <c r="B7" s="44">
        <v>2.3913532635633357</v>
      </c>
      <c r="C7" s="45">
        <v>3.5766005123395805</v>
      </c>
      <c r="D7" s="45">
        <v>3.897737923576392</v>
      </c>
      <c r="E7" s="45">
        <v>3.7646282679428311</v>
      </c>
      <c r="F7" s="45">
        <v>4.0628263943437606</v>
      </c>
      <c r="G7" s="45">
        <v>4.1526281979997206</v>
      </c>
      <c r="H7" s="45">
        <v>3.7673250022915417</v>
      </c>
      <c r="I7" s="45">
        <v>3.1102086227887158</v>
      </c>
      <c r="J7" s="45">
        <v>4.6381408951908494</v>
      </c>
      <c r="K7" s="46">
        <v>3.8541949139546681</v>
      </c>
      <c r="M7" s="18" t="str">
        <f t="shared" si="0"/>
        <v>BANANAS</v>
      </c>
      <c r="N7" s="17" t="b">
        <f t="shared" si="1"/>
        <v>1</v>
      </c>
      <c r="Q7" s="23" t="s">
        <v>6</v>
      </c>
      <c r="R7" s="26">
        <f>IF(ISERR($O$25)," ",$O$25)</f>
        <v>0.9</v>
      </c>
      <c r="S7" s="17">
        <f>(10 - COUNTIF($N16:$N25,"#N/A"))</f>
        <v>10</v>
      </c>
      <c r="U7" s="18" t="str">
        <f t="shared" si="2"/>
        <v>BANANAS</v>
      </c>
      <c r="V7" s="18">
        <f t="shared" ref="V7:V70" si="3">MIN(B7:K7)</f>
        <v>2.3913532635633357</v>
      </c>
      <c r="W7" s="18">
        <f t="shared" ref="W7:W70" si="4">SMALL(B7:K7,2)-V7</f>
        <v>0.71885535922538013</v>
      </c>
    </row>
    <row r="8" spans="1:23" x14ac:dyDescent="0.25">
      <c r="A8" s="12" t="s">
        <v>63</v>
      </c>
      <c r="B8" s="44">
        <v>2.3035819869588829</v>
      </c>
      <c r="C8" s="45">
        <v>3.0830919296290062</v>
      </c>
      <c r="D8" s="45">
        <v>2.4583350611323578</v>
      </c>
      <c r="E8" s="45">
        <v>2.6607873432553344</v>
      </c>
      <c r="F8" s="45">
        <v>3.2664252360025565</v>
      </c>
      <c r="G8" s="45">
        <v>3.4902710086069568</v>
      </c>
      <c r="H8" s="45">
        <v>2.7930352366532811</v>
      </c>
      <c r="I8" s="45">
        <v>3.3076873055740728</v>
      </c>
      <c r="J8" s="45">
        <v>4.1947377397619796</v>
      </c>
      <c r="K8" s="46">
        <v>2.7376418400848017</v>
      </c>
      <c r="M8" s="18" t="str">
        <f t="shared" si="0"/>
        <v>BANANAS</v>
      </c>
      <c r="N8" s="17" t="b">
        <f t="shared" si="1"/>
        <v>1</v>
      </c>
      <c r="Q8" s="23" t="s">
        <v>8</v>
      </c>
      <c r="R8" s="26">
        <f>IF(ISERR($O$35)," ",$O$35)</f>
        <v>0.2</v>
      </c>
      <c r="S8" s="17">
        <f>(10 - COUNTIF($N26:$N35,"#N/A"))</f>
        <v>10</v>
      </c>
      <c r="U8" s="18" t="str">
        <f t="shared" si="2"/>
        <v>BANANAS</v>
      </c>
      <c r="V8" s="18">
        <f t="shared" si="3"/>
        <v>2.3035819869588829</v>
      </c>
      <c r="W8" s="18">
        <f t="shared" si="4"/>
        <v>0.15475307417347484</v>
      </c>
    </row>
    <row r="9" spans="1:23" x14ac:dyDescent="0.25">
      <c r="A9" s="12" t="s">
        <v>63</v>
      </c>
      <c r="B9" s="44">
        <v>2.9547917354282149</v>
      </c>
      <c r="C9" s="45">
        <v>2.5117867565722536</v>
      </c>
      <c r="D9" s="45">
        <v>2.8953960919612562</v>
      </c>
      <c r="E9" s="45">
        <v>3.6700837541683162</v>
      </c>
      <c r="F9" s="45">
        <v>3.5189980661650289</v>
      </c>
      <c r="G9" s="45">
        <v>3.0753477114772236</v>
      </c>
      <c r="H9" s="45">
        <v>3.1753923765709304</v>
      </c>
      <c r="I9" s="45">
        <v>2.9651275871377001</v>
      </c>
      <c r="J9" s="45">
        <v>2.6735207776200891</v>
      </c>
      <c r="K9" s="46">
        <v>3.5366157852881139</v>
      </c>
      <c r="M9" s="18" t="str">
        <f t="shared" si="0"/>
        <v>MISSISSIPPI</v>
      </c>
      <c r="N9" s="17" t="b">
        <f t="shared" si="1"/>
        <v>0</v>
      </c>
      <c r="Q9" s="23" t="s">
        <v>9</v>
      </c>
      <c r="R9" s="26">
        <f>IF(ISERR($O$45)," ",$O$45)</f>
        <v>0.7</v>
      </c>
      <c r="S9" s="17">
        <f>(10 - COUNTIF($N36:$N45,"#N/A"))</f>
        <v>10</v>
      </c>
      <c r="U9" s="18" t="str">
        <f t="shared" si="2"/>
        <v>MISSISSIPPI</v>
      </c>
      <c r="V9" s="18">
        <f t="shared" si="3"/>
        <v>2.5117867565722536</v>
      </c>
      <c r="W9" s="18">
        <f t="shared" si="4"/>
        <v>0.16173402104783552</v>
      </c>
    </row>
    <row r="10" spans="1:23" x14ac:dyDescent="0.25">
      <c r="A10" s="12" t="s">
        <v>63</v>
      </c>
      <c r="B10" s="44">
        <v>2.439522656092262</v>
      </c>
      <c r="C10" s="45">
        <v>3.1827089668491153</v>
      </c>
      <c r="D10" s="45">
        <v>3.9042481319934188</v>
      </c>
      <c r="E10" s="45">
        <v>3.8252763386178978</v>
      </c>
      <c r="F10" s="45">
        <v>4.3280163400498273</v>
      </c>
      <c r="G10" s="45">
        <v>4.6220802555784939</v>
      </c>
      <c r="H10" s="45">
        <v>3.5414309264260178</v>
      </c>
      <c r="I10" s="45">
        <v>3.7791109350551864</v>
      </c>
      <c r="J10" s="45">
        <v>4.2490552801516168</v>
      </c>
      <c r="K10" s="46">
        <v>4.1089447891129334</v>
      </c>
      <c r="M10" s="18" t="str">
        <f t="shared" si="0"/>
        <v>BANANAS</v>
      </c>
      <c r="N10" s="17" t="b">
        <f t="shared" si="1"/>
        <v>1</v>
      </c>
      <c r="Q10" s="23" t="s">
        <v>10</v>
      </c>
      <c r="R10" s="26">
        <f>IF(ISERR($O$55)," ",$O$55)</f>
        <v>0.3</v>
      </c>
      <c r="S10" s="17">
        <f>(10 - COUNTIF($N46:$N55,"#N/A"))</f>
        <v>10</v>
      </c>
      <c r="U10" s="18" t="str">
        <f t="shared" si="2"/>
        <v>BANANAS</v>
      </c>
      <c r="V10" s="18">
        <f t="shared" si="3"/>
        <v>2.439522656092262</v>
      </c>
      <c r="W10" s="18">
        <f t="shared" si="4"/>
        <v>0.74318631075685326</v>
      </c>
    </row>
    <row r="11" spans="1:23" x14ac:dyDescent="0.25">
      <c r="A11" s="12" t="s">
        <v>63</v>
      </c>
      <c r="B11" s="44">
        <v>2.1381497934736258</v>
      </c>
      <c r="C11" s="45">
        <v>2.8768334667663313</v>
      </c>
      <c r="D11" s="45">
        <v>3.4989529386781077</v>
      </c>
      <c r="E11" s="45">
        <v>3.7616242887067886</v>
      </c>
      <c r="F11" s="45">
        <v>3.9907177475172406</v>
      </c>
      <c r="G11" s="45">
        <v>4.3303932938413681</v>
      </c>
      <c r="H11" s="45">
        <v>3.0172390624617988</v>
      </c>
      <c r="I11" s="45">
        <v>3.0526561267765033</v>
      </c>
      <c r="J11" s="45">
        <v>3.8533747312024649</v>
      </c>
      <c r="K11" s="46">
        <v>4.0264193382626523</v>
      </c>
      <c r="M11" s="18" t="str">
        <f t="shared" si="0"/>
        <v>BANANAS</v>
      </c>
      <c r="N11" s="17" t="b">
        <f t="shared" si="1"/>
        <v>1</v>
      </c>
      <c r="Q11" s="23" t="s">
        <v>11</v>
      </c>
      <c r="R11" s="26">
        <f>IF(ISERR($O$65)," ",$O$65)</f>
        <v>0.8</v>
      </c>
      <c r="S11" s="17">
        <f>(10 - COUNTIF($N56:$N65,"#N/A"))</f>
        <v>10</v>
      </c>
      <c r="U11" s="18" t="str">
        <f t="shared" si="2"/>
        <v>BANANAS</v>
      </c>
      <c r="V11" s="18">
        <f t="shared" si="3"/>
        <v>2.1381497934736258</v>
      </c>
      <c r="W11" s="18">
        <f t="shared" si="4"/>
        <v>0.73868367329270557</v>
      </c>
    </row>
    <row r="12" spans="1:23" x14ac:dyDescent="0.25">
      <c r="A12" s="12" t="s">
        <v>63</v>
      </c>
      <c r="B12" s="44">
        <v>2.4712286248746342</v>
      </c>
      <c r="C12" s="45">
        <v>2.0796296628972089</v>
      </c>
      <c r="D12" s="45">
        <v>2.585035406640126</v>
      </c>
      <c r="E12" s="45">
        <v>2.2247905914090427</v>
      </c>
      <c r="F12" s="45">
        <v>3.0640739591995168</v>
      </c>
      <c r="G12" s="45">
        <v>2.5667534523325775</v>
      </c>
      <c r="H12" s="45">
        <v>2.6433147531165169</v>
      </c>
      <c r="I12" s="45">
        <v>2.1603474217089769</v>
      </c>
      <c r="J12" s="45">
        <v>3.1813000377617766</v>
      </c>
      <c r="K12" s="46">
        <v>3.2908034966624675</v>
      </c>
      <c r="M12" s="18" t="str">
        <f t="shared" si="0"/>
        <v>MISSISSIPPI</v>
      </c>
      <c r="N12" s="17" t="b">
        <f t="shared" si="1"/>
        <v>0</v>
      </c>
      <c r="Q12" s="23" t="s">
        <v>12</v>
      </c>
      <c r="R12" s="26">
        <f>IF(ISERR($O$75)," ",$O$75)</f>
        <v>0.8</v>
      </c>
      <c r="S12" s="17">
        <f>(10 - COUNTIF($N66:$N75,"#N/A"))</f>
        <v>10</v>
      </c>
      <c r="U12" s="18" t="str">
        <f t="shared" si="2"/>
        <v>MISSISSIPPI</v>
      </c>
      <c r="V12" s="18">
        <f t="shared" si="3"/>
        <v>2.0796296628972089</v>
      </c>
      <c r="W12" s="18">
        <f t="shared" si="4"/>
        <v>8.0717758811768014E-2</v>
      </c>
    </row>
    <row r="13" spans="1:23" x14ac:dyDescent="0.25">
      <c r="A13" s="12" t="s">
        <v>63</v>
      </c>
      <c r="B13" s="44">
        <v>2.2523107998210152</v>
      </c>
      <c r="C13" s="45">
        <v>2.6040627262249147</v>
      </c>
      <c r="D13" s="45">
        <v>3.1827906433737798</v>
      </c>
      <c r="E13" s="45">
        <v>2.8409110330592515</v>
      </c>
      <c r="F13" s="45">
        <v>3.6272988456980677</v>
      </c>
      <c r="G13" s="45">
        <v>2.9242516659065041</v>
      </c>
      <c r="H13" s="45">
        <v>3.1887828863951855</v>
      </c>
      <c r="I13" s="45">
        <v>2.9127426877263849</v>
      </c>
      <c r="J13" s="45">
        <v>4.1859860287118487</v>
      </c>
      <c r="K13" s="46">
        <v>3.1171781368511784</v>
      </c>
      <c r="M13" s="18" t="str">
        <f t="shared" si="0"/>
        <v>BANANAS</v>
      </c>
      <c r="N13" s="17" t="b">
        <f t="shared" si="1"/>
        <v>1</v>
      </c>
      <c r="Q13" s="23" t="s">
        <v>13</v>
      </c>
      <c r="R13" s="26">
        <f>IF(ISERR($O$85)," ",$O$85)</f>
        <v>0.8</v>
      </c>
      <c r="S13" s="17">
        <f>(10 - COUNTIF($N76:$N85,"#N/A"))</f>
        <v>10</v>
      </c>
      <c r="U13" s="18" t="str">
        <f t="shared" si="2"/>
        <v>BANANAS</v>
      </c>
      <c r="V13" s="18">
        <f t="shared" si="3"/>
        <v>2.2523107998210152</v>
      </c>
      <c r="W13" s="18">
        <f t="shared" si="4"/>
        <v>0.35175192640389952</v>
      </c>
    </row>
    <row r="14" spans="1:23" ht="15.75" thickBot="1" x14ac:dyDescent="0.3">
      <c r="A14" s="12" t="s">
        <v>63</v>
      </c>
      <c r="B14" s="44">
        <v>2.5386819746354021</v>
      </c>
      <c r="C14" s="45">
        <v>3.0169810107065418</v>
      </c>
      <c r="D14" s="45">
        <v>3.5151552843703975</v>
      </c>
      <c r="E14" s="45">
        <v>3.2194709141410209</v>
      </c>
      <c r="F14" s="45">
        <v>3.9302934320766356</v>
      </c>
      <c r="G14" s="45">
        <v>3.9042424929350501</v>
      </c>
      <c r="H14" s="45">
        <v>3.428210054801947</v>
      </c>
      <c r="I14" s="45">
        <v>3.69206583158353</v>
      </c>
      <c r="J14" s="45">
        <v>4.237102221446805</v>
      </c>
      <c r="K14" s="46">
        <v>2.7012462441606702</v>
      </c>
      <c r="M14" s="18" t="str">
        <f t="shared" si="0"/>
        <v>BANANAS</v>
      </c>
      <c r="N14" s="17" t="b">
        <f t="shared" si="1"/>
        <v>1</v>
      </c>
      <c r="Q14" s="23" t="s">
        <v>14</v>
      </c>
      <c r="R14" s="26">
        <f>IF(ISERR($O$95)," ",$O$95)</f>
        <v>0.5</v>
      </c>
      <c r="S14" s="17">
        <f>(10 - COUNTIF($N86:$N95,"#N/A"))</f>
        <v>10</v>
      </c>
      <c r="U14" s="18" t="str">
        <f t="shared" si="2"/>
        <v>BANANAS</v>
      </c>
      <c r="V14" s="18">
        <f t="shared" si="3"/>
        <v>2.5386819746354021</v>
      </c>
      <c r="W14" s="18">
        <f t="shared" si="4"/>
        <v>0.16256426952526803</v>
      </c>
    </row>
    <row r="15" spans="1:23" ht="15.75" thickBot="1" x14ac:dyDescent="0.3">
      <c r="A15" s="13" t="s">
        <v>63</v>
      </c>
      <c r="B15" s="47">
        <v>2.6872685219566561</v>
      </c>
      <c r="C15" s="48">
        <v>2.280210850461597</v>
      </c>
      <c r="D15" s="48">
        <v>1.9211568992451278</v>
      </c>
      <c r="E15" s="48">
        <v>1.6409347352168107</v>
      </c>
      <c r="F15" s="48">
        <v>2.1999180836407284</v>
      </c>
      <c r="G15" s="48">
        <v>2.3030589433853956</v>
      </c>
      <c r="H15" s="48">
        <v>2.3230823679624066</v>
      </c>
      <c r="I15" s="48">
        <v>2.3556903542256702</v>
      </c>
      <c r="J15" s="48">
        <v>3.023450660832169</v>
      </c>
      <c r="K15" s="49">
        <v>2.6019978066295177</v>
      </c>
      <c r="M15" s="19" t="str">
        <f t="shared" si="0"/>
        <v>BLOOM</v>
      </c>
      <c r="N15" s="21" t="b">
        <f t="shared" si="1"/>
        <v>0</v>
      </c>
      <c r="O15" s="30">
        <f>COUNTIF($N6:$N15,TRUE)/(10 - COUNTIF($N6:$N15,"#N/A"))</f>
        <v>0.6</v>
      </c>
      <c r="Q15" s="24" t="s">
        <v>15</v>
      </c>
      <c r="R15" s="27">
        <f>IF(ISERR($O$105)," ",$O$105)</f>
        <v>0.4</v>
      </c>
      <c r="S15" s="21">
        <f>(10 - COUNTIF($N96:$N105,"#N/A"))</f>
        <v>10</v>
      </c>
      <c r="U15" s="19" t="str">
        <f t="shared" si="2"/>
        <v>BLOOM</v>
      </c>
      <c r="V15" s="19">
        <f t="shared" si="3"/>
        <v>1.6409347352168107</v>
      </c>
      <c r="W15" s="19">
        <f t="shared" si="4"/>
        <v>0.28022216402831712</v>
      </c>
    </row>
    <row r="16" spans="1:23" ht="15.75" thickBot="1" x14ac:dyDescent="0.3">
      <c r="A16" s="11" t="s">
        <v>64</v>
      </c>
      <c r="B16" s="41">
        <v>4.2336079242896369</v>
      </c>
      <c r="C16" s="42">
        <v>1.4001557959847797</v>
      </c>
      <c r="D16" s="42">
        <v>4.2209235837026533</v>
      </c>
      <c r="E16" s="42">
        <v>3.8411889591545476</v>
      </c>
      <c r="F16" s="42">
        <v>4.7470082534927993</v>
      </c>
      <c r="G16" s="42">
        <v>3.6878977171647094</v>
      </c>
      <c r="H16" s="42">
        <v>3.1348112527610112</v>
      </c>
      <c r="I16" s="42">
        <v>3.7657983451474131</v>
      </c>
      <c r="J16" s="42">
        <v>4.5797984848152344</v>
      </c>
      <c r="K16" s="43">
        <v>3.7254587279725797</v>
      </c>
      <c r="M16" s="16" t="str">
        <f t="shared" si="0"/>
        <v>MISSISSIPPI</v>
      </c>
      <c r="N16" s="20" t="b">
        <f t="shared" si="1"/>
        <v>1</v>
      </c>
      <c r="U16" s="16" t="str">
        <f t="shared" si="2"/>
        <v>MISSISSIPPI</v>
      </c>
      <c r="V16" s="16">
        <f t="shared" si="3"/>
        <v>1.4001557959847797</v>
      </c>
      <c r="W16" s="16">
        <f t="shared" si="4"/>
        <v>1.7346554567762316</v>
      </c>
    </row>
    <row r="17" spans="1:23" ht="15.75" thickBot="1" x14ac:dyDescent="0.3">
      <c r="A17" s="12" t="s">
        <v>64</v>
      </c>
      <c r="B17" s="44">
        <v>4.5656240323874391</v>
      </c>
      <c r="C17" s="45">
        <v>1.9256722409553904</v>
      </c>
      <c r="D17" s="45">
        <v>3.7158644404439745</v>
      </c>
      <c r="E17" s="45">
        <v>3.6546112736864385</v>
      </c>
      <c r="F17" s="45">
        <v>4.6753069014288613</v>
      </c>
      <c r="G17" s="45">
        <v>3.9819021477421277</v>
      </c>
      <c r="H17" s="45">
        <v>3.0296347638276995</v>
      </c>
      <c r="I17" s="45">
        <v>3.7111498153210944</v>
      </c>
      <c r="J17" s="45">
        <v>4.3240059331012093</v>
      </c>
      <c r="K17" s="46">
        <v>3.5283142991252516</v>
      </c>
      <c r="M17" s="18" t="str">
        <f t="shared" si="0"/>
        <v>MISSISSIPPI</v>
      </c>
      <c r="N17" s="17" t="b">
        <f t="shared" si="1"/>
        <v>1</v>
      </c>
      <c r="Q17" s="61" t="s">
        <v>21</v>
      </c>
      <c r="R17" s="126">
        <f>COUNTIF($N6:$N105,TRUE)/(100 - COUNTIF($N6:$N105,"#N/A"))</f>
        <v>0.6</v>
      </c>
      <c r="S17" s="127"/>
      <c r="U17" s="18" t="str">
        <f t="shared" si="2"/>
        <v>MISSISSIPPI</v>
      </c>
      <c r="V17" s="18">
        <f t="shared" si="3"/>
        <v>1.9256722409553904</v>
      </c>
      <c r="W17" s="18">
        <f t="shared" si="4"/>
        <v>1.1039625228723091</v>
      </c>
    </row>
    <row r="18" spans="1:23" x14ac:dyDescent="0.25">
      <c r="A18" s="12" t="s">
        <v>64</v>
      </c>
      <c r="B18" s="44">
        <v>3.2537808629135414</v>
      </c>
      <c r="C18" s="45">
        <v>1.9091029550717713</v>
      </c>
      <c r="D18" s="45">
        <v>3.0764495678380452</v>
      </c>
      <c r="E18" s="45">
        <v>3.0231124587531157</v>
      </c>
      <c r="F18" s="45">
        <v>3.3314525035511617</v>
      </c>
      <c r="G18" s="45">
        <v>3.044661389552803</v>
      </c>
      <c r="H18" s="45">
        <v>2.3970873540456052</v>
      </c>
      <c r="I18" s="45">
        <v>2.5088181551898492</v>
      </c>
      <c r="J18" s="45">
        <v>3.4909438435153661</v>
      </c>
      <c r="K18" s="46">
        <v>3.0048337112241854</v>
      </c>
      <c r="M18" s="18" t="str">
        <f t="shared" si="0"/>
        <v>MISSISSIPPI</v>
      </c>
      <c r="N18" s="17" t="b">
        <f t="shared" si="1"/>
        <v>1</v>
      </c>
      <c r="U18" s="18" t="str">
        <f t="shared" si="2"/>
        <v>MISSISSIPPI</v>
      </c>
      <c r="V18" s="18">
        <f t="shared" si="3"/>
        <v>1.9091029550717713</v>
      </c>
      <c r="W18" s="18">
        <f t="shared" si="4"/>
        <v>0.48798439897383394</v>
      </c>
    </row>
    <row r="19" spans="1:23" x14ac:dyDescent="0.25">
      <c r="A19" s="12" t="s">
        <v>64</v>
      </c>
      <c r="B19" s="44">
        <v>3.4143600952437287</v>
      </c>
      <c r="C19" s="45">
        <v>2.3044080001127334</v>
      </c>
      <c r="D19" s="45">
        <v>3.3066861583206499</v>
      </c>
      <c r="E19" s="45">
        <v>3.2258466629744356</v>
      </c>
      <c r="F19" s="45">
        <v>3.4721750050478821</v>
      </c>
      <c r="G19" s="45">
        <v>2.4700489005386559</v>
      </c>
      <c r="H19" s="45">
        <v>2.7653942208205304</v>
      </c>
      <c r="I19" s="45">
        <v>2.9574226524248219</v>
      </c>
      <c r="J19" s="45">
        <v>4.161917191573246</v>
      </c>
      <c r="K19" s="46">
        <v>2.8167884236520955</v>
      </c>
      <c r="M19" s="18" t="str">
        <f t="shared" si="0"/>
        <v>MISSISSIPPI</v>
      </c>
      <c r="N19" s="17" t="b">
        <f t="shared" si="1"/>
        <v>1</v>
      </c>
      <c r="U19" s="18" t="str">
        <f t="shared" si="2"/>
        <v>MISSISSIPPI</v>
      </c>
      <c r="V19" s="18">
        <f t="shared" si="3"/>
        <v>2.3044080001127334</v>
      </c>
      <c r="W19" s="18">
        <f t="shared" si="4"/>
        <v>0.1656409004259225</v>
      </c>
    </row>
    <row r="20" spans="1:23" x14ac:dyDescent="0.25">
      <c r="A20" s="12" t="s">
        <v>64</v>
      </c>
      <c r="B20" s="44">
        <v>3.0823569608639225</v>
      </c>
      <c r="C20" s="45">
        <v>2.3159058691876186</v>
      </c>
      <c r="D20" s="45">
        <v>3.348337960274395</v>
      </c>
      <c r="E20" s="45">
        <v>2.8975821299677573</v>
      </c>
      <c r="F20" s="45">
        <v>3.5795094851937681</v>
      </c>
      <c r="G20" s="45">
        <v>2.4087818633035258</v>
      </c>
      <c r="H20" s="45">
        <v>3.1177003171952959</v>
      </c>
      <c r="I20" s="45">
        <v>2.3809023576099784</v>
      </c>
      <c r="J20" s="45">
        <v>4.0125877227718902</v>
      </c>
      <c r="K20" s="46">
        <v>3.0531475956433645</v>
      </c>
      <c r="M20" s="18" t="str">
        <f t="shared" si="0"/>
        <v>MISSISSIPPI</v>
      </c>
      <c r="N20" s="17" t="b">
        <f t="shared" si="1"/>
        <v>1</v>
      </c>
      <c r="U20" s="18" t="str">
        <f t="shared" si="2"/>
        <v>MISSISSIPPI</v>
      </c>
      <c r="V20" s="18">
        <f t="shared" si="3"/>
        <v>2.3159058691876186</v>
      </c>
      <c r="W20" s="18">
        <f t="shared" si="4"/>
        <v>6.4996488422359722E-2</v>
      </c>
    </row>
    <row r="21" spans="1:23" x14ac:dyDescent="0.25">
      <c r="A21" s="12" t="s">
        <v>64</v>
      </c>
      <c r="B21" s="44">
        <v>3.9123530680805518</v>
      </c>
      <c r="C21" s="45">
        <v>2.2907641092210582</v>
      </c>
      <c r="D21" s="45">
        <v>3.9785833720635226</v>
      </c>
      <c r="E21" s="45">
        <v>3.1483218298890998</v>
      </c>
      <c r="F21" s="45">
        <v>3.7261151262906349</v>
      </c>
      <c r="G21" s="45">
        <v>3.0149139660498427</v>
      </c>
      <c r="H21" s="45">
        <v>2.266324099244625</v>
      </c>
      <c r="I21" s="45">
        <v>3.5441475091332064</v>
      </c>
      <c r="J21" s="45">
        <v>3.4203019282363036</v>
      </c>
      <c r="K21" s="46">
        <v>2.868468490243806</v>
      </c>
      <c r="M21" s="18" t="str">
        <f t="shared" si="0"/>
        <v>JASON</v>
      </c>
      <c r="N21" s="17" t="b">
        <f t="shared" si="1"/>
        <v>0</v>
      </c>
      <c r="U21" s="18" t="str">
        <f t="shared" si="2"/>
        <v>JASON</v>
      </c>
      <c r="V21" s="18">
        <f t="shared" si="3"/>
        <v>2.266324099244625</v>
      </c>
      <c r="W21" s="18">
        <f t="shared" si="4"/>
        <v>2.4440009976433252E-2</v>
      </c>
    </row>
    <row r="22" spans="1:23" x14ac:dyDescent="0.25">
      <c r="A22" s="12" t="s">
        <v>64</v>
      </c>
      <c r="B22" s="44">
        <v>3.9024140876607945</v>
      </c>
      <c r="C22" s="45">
        <v>2.2258675430519239</v>
      </c>
      <c r="D22" s="45">
        <v>3.7173888217766962</v>
      </c>
      <c r="E22" s="45">
        <v>2.9165199607437393</v>
      </c>
      <c r="F22" s="45">
        <v>3.6053598749058606</v>
      </c>
      <c r="G22" s="45">
        <v>3.3944765775085264</v>
      </c>
      <c r="H22" s="45">
        <v>2.9528057418817069</v>
      </c>
      <c r="I22" s="45">
        <v>3.0749767287110288</v>
      </c>
      <c r="J22" s="45">
        <v>3.8166459068693306</v>
      </c>
      <c r="K22" s="46">
        <v>3.0501005892898649</v>
      </c>
      <c r="M22" s="18" t="str">
        <f t="shared" si="0"/>
        <v>MISSISSIPPI</v>
      </c>
      <c r="N22" s="17" t="b">
        <f t="shared" si="1"/>
        <v>1</v>
      </c>
      <c r="U22" s="18" t="str">
        <f t="shared" si="2"/>
        <v>MISSISSIPPI</v>
      </c>
      <c r="V22" s="18">
        <f t="shared" si="3"/>
        <v>2.2258675430519239</v>
      </c>
      <c r="W22" s="18">
        <f t="shared" si="4"/>
        <v>0.6906524176918154</v>
      </c>
    </row>
    <row r="23" spans="1:23" x14ac:dyDescent="0.25">
      <c r="A23" s="12" t="s">
        <v>64</v>
      </c>
      <c r="B23" s="44">
        <v>3.6901224451975723</v>
      </c>
      <c r="C23" s="45">
        <v>1.7486110319257728</v>
      </c>
      <c r="D23" s="45">
        <v>4.133203255029998</v>
      </c>
      <c r="E23" s="45">
        <v>3.3484192016805432</v>
      </c>
      <c r="F23" s="45">
        <v>3.782481469106886</v>
      </c>
      <c r="G23" s="45">
        <v>2.6167780743223257</v>
      </c>
      <c r="H23" s="45">
        <v>2.9140384358354483</v>
      </c>
      <c r="I23" s="45">
        <v>3.0370925071761889</v>
      </c>
      <c r="J23" s="45">
        <v>3.8235069355346027</v>
      </c>
      <c r="K23" s="46">
        <v>3.1734248985238893</v>
      </c>
      <c r="M23" s="18" t="str">
        <f t="shared" si="0"/>
        <v>MISSISSIPPI</v>
      </c>
      <c r="N23" s="17" t="b">
        <f t="shared" si="1"/>
        <v>1</v>
      </c>
      <c r="U23" s="18" t="str">
        <f t="shared" si="2"/>
        <v>MISSISSIPPI</v>
      </c>
      <c r="V23" s="18">
        <f t="shared" si="3"/>
        <v>1.7486110319257728</v>
      </c>
      <c r="W23" s="18">
        <f t="shared" si="4"/>
        <v>0.86816704239655285</v>
      </c>
    </row>
    <row r="24" spans="1:23" ht="15.75" thickBot="1" x14ac:dyDescent="0.3">
      <c r="A24" s="12" t="s">
        <v>64</v>
      </c>
      <c r="B24" s="44">
        <v>3.8484412742371932</v>
      </c>
      <c r="C24" s="45">
        <v>1.5987957167152063</v>
      </c>
      <c r="D24" s="45">
        <v>3.8744745073121241</v>
      </c>
      <c r="E24" s="45">
        <v>3.5488884991383518</v>
      </c>
      <c r="F24" s="45">
        <v>5.0179696319362739</v>
      </c>
      <c r="G24" s="45">
        <v>4.0942490476704512</v>
      </c>
      <c r="H24" s="50">
        <v>2.9386816029086589</v>
      </c>
      <c r="I24" s="45">
        <v>3.7123742444918655</v>
      </c>
      <c r="J24" s="45">
        <v>3.9077190812289997</v>
      </c>
      <c r="K24" s="46">
        <v>3.0716851036846888</v>
      </c>
      <c r="M24" s="18" t="str">
        <f t="shared" si="0"/>
        <v>MISSISSIPPI</v>
      </c>
      <c r="N24" s="17" t="b">
        <f t="shared" si="1"/>
        <v>1</v>
      </c>
      <c r="U24" s="18" t="str">
        <f t="shared" si="2"/>
        <v>MISSISSIPPI</v>
      </c>
      <c r="V24" s="18">
        <f t="shared" si="3"/>
        <v>1.5987957167152063</v>
      </c>
      <c r="W24" s="18">
        <f t="shared" si="4"/>
        <v>1.3398858861934526</v>
      </c>
    </row>
    <row r="25" spans="1:23" ht="15.75" thickBot="1" x14ac:dyDescent="0.3">
      <c r="A25" s="13" t="s">
        <v>64</v>
      </c>
      <c r="B25" s="47">
        <v>4.6616061837133476</v>
      </c>
      <c r="C25" s="48">
        <v>2.8801204935335996</v>
      </c>
      <c r="D25" s="48">
        <v>4.9702942145737765</v>
      </c>
      <c r="E25" s="48">
        <v>4.1812500030690671</v>
      </c>
      <c r="F25" s="48">
        <v>5.2475215484950404</v>
      </c>
      <c r="G25" s="48">
        <v>3.2893842307257328</v>
      </c>
      <c r="H25" s="48">
        <v>3.594221374226358</v>
      </c>
      <c r="I25" s="48">
        <v>3.3215968490662031</v>
      </c>
      <c r="J25" s="48">
        <v>5.0832408437918257</v>
      </c>
      <c r="K25" s="49">
        <v>3.6682285734571023</v>
      </c>
      <c r="M25" s="19" t="str">
        <f t="shared" si="0"/>
        <v>MISSISSIPPI</v>
      </c>
      <c r="N25" s="21" t="b">
        <f t="shared" si="1"/>
        <v>1</v>
      </c>
      <c r="O25" s="30">
        <f>COUNTIF($N16:$N25,TRUE)/(10 - COUNTIF($N16:$N25,"#N/A"))</f>
        <v>0.9</v>
      </c>
      <c r="U25" s="19" t="str">
        <f t="shared" si="2"/>
        <v>MISSISSIPPI</v>
      </c>
      <c r="V25" s="19">
        <f t="shared" si="3"/>
        <v>2.8801204935335996</v>
      </c>
      <c r="W25" s="19">
        <f t="shared" si="4"/>
        <v>0.40926373719213327</v>
      </c>
    </row>
    <row r="26" spans="1:23" x14ac:dyDescent="0.25">
      <c r="A26" s="11" t="s">
        <v>65</v>
      </c>
      <c r="B26" s="41">
        <v>3.1589651929760638</v>
      </c>
      <c r="C26" s="42">
        <v>3.7391744872246759</v>
      </c>
      <c r="D26" s="42">
        <v>2.172060627055703</v>
      </c>
      <c r="E26" s="42">
        <v>2.6184062643414663</v>
      </c>
      <c r="F26" s="42">
        <v>3.0137988223058674</v>
      </c>
      <c r="G26" s="42">
        <v>3.2692268388467767</v>
      </c>
      <c r="H26" s="42">
        <v>2.8208708749360913</v>
      </c>
      <c r="I26" s="42">
        <v>3.1983872396315274</v>
      </c>
      <c r="J26" s="42">
        <v>4.1919864048635196</v>
      </c>
      <c r="K26" s="43">
        <v>3.1946836831927454</v>
      </c>
      <c r="M26" s="16" t="str">
        <f t="shared" si="0"/>
        <v>BLUE</v>
      </c>
      <c r="N26" s="20" t="b">
        <f t="shared" si="1"/>
        <v>1</v>
      </c>
      <c r="U26" s="16" t="str">
        <f t="shared" si="2"/>
        <v>BLUE</v>
      </c>
      <c r="V26" s="16">
        <f t="shared" si="3"/>
        <v>2.172060627055703</v>
      </c>
      <c r="W26" s="16">
        <f t="shared" si="4"/>
        <v>0.44634563728576326</v>
      </c>
    </row>
    <row r="27" spans="1:23" x14ac:dyDescent="0.25">
      <c r="A27" s="12" t="s">
        <v>65</v>
      </c>
      <c r="B27" s="44">
        <v>2.6131295568614363</v>
      </c>
      <c r="C27" s="45">
        <v>2.8324604949624108</v>
      </c>
      <c r="D27" s="45">
        <v>2.0803994195134852</v>
      </c>
      <c r="E27" s="45">
        <v>2.7230554206903621</v>
      </c>
      <c r="F27" s="45">
        <v>3.1472264378166361</v>
      </c>
      <c r="G27" s="45">
        <v>3.1849071785710743</v>
      </c>
      <c r="H27" s="45">
        <v>2.6127907249831064</v>
      </c>
      <c r="I27" s="45">
        <v>2.4293418590860787</v>
      </c>
      <c r="J27" s="45">
        <v>3.7049267375168986</v>
      </c>
      <c r="K27" s="46">
        <v>3.8505281828619804</v>
      </c>
      <c r="M27" s="18" t="str">
        <f t="shared" si="0"/>
        <v>BLUE</v>
      </c>
      <c r="N27" s="17" t="b">
        <f t="shared" si="1"/>
        <v>1</v>
      </c>
      <c r="U27" s="18" t="str">
        <f t="shared" si="2"/>
        <v>BLUE</v>
      </c>
      <c r="V27" s="18">
        <f t="shared" si="3"/>
        <v>2.0803994195134852</v>
      </c>
      <c r="W27" s="18">
        <f t="shared" si="4"/>
        <v>0.34894243957259352</v>
      </c>
    </row>
    <row r="28" spans="1:23" x14ac:dyDescent="0.25">
      <c r="A28" s="12" t="s">
        <v>65</v>
      </c>
      <c r="B28" s="44">
        <v>2.7238703171391125</v>
      </c>
      <c r="C28" s="45">
        <v>3.6473334565505837</v>
      </c>
      <c r="D28" s="45">
        <v>2.3898479926193996</v>
      </c>
      <c r="E28" s="45">
        <v>2.3051747827837241</v>
      </c>
      <c r="F28" s="45">
        <v>2.8975539152658483</v>
      </c>
      <c r="G28" s="45">
        <v>2.9766665798655914</v>
      </c>
      <c r="H28" s="45">
        <v>3.1600890043863092</v>
      </c>
      <c r="I28" s="45">
        <v>3.7213298722675647</v>
      </c>
      <c r="J28" s="45">
        <v>4.5455030316074581</v>
      </c>
      <c r="K28" s="46">
        <v>3.2086574939551928</v>
      </c>
      <c r="M28" s="18" t="str">
        <f t="shared" si="0"/>
        <v>BLOOM</v>
      </c>
      <c r="N28" s="17" t="b">
        <f t="shared" si="1"/>
        <v>0</v>
      </c>
      <c r="U28" s="18" t="str">
        <f t="shared" si="2"/>
        <v>BLOOM</v>
      </c>
      <c r="V28" s="18">
        <f t="shared" si="3"/>
        <v>2.3051747827837241</v>
      </c>
      <c r="W28" s="18">
        <f t="shared" si="4"/>
        <v>8.46732098356755E-2</v>
      </c>
    </row>
    <row r="29" spans="1:23" x14ac:dyDescent="0.25">
      <c r="A29" s="12" t="s">
        <v>65</v>
      </c>
      <c r="B29" s="44">
        <v>3.640832998733198</v>
      </c>
      <c r="C29" s="45">
        <v>3.9257093533263201</v>
      </c>
      <c r="D29" s="45">
        <v>3.0022142470754898</v>
      </c>
      <c r="E29" s="45">
        <v>2.8271959301289176</v>
      </c>
      <c r="F29" s="45">
        <v>2.9921045917362017</v>
      </c>
      <c r="G29" s="45">
        <v>3.0786240366754205</v>
      </c>
      <c r="H29" s="45">
        <v>3.0321142000050099</v>
      </c>
      <c r="I29" s="45">
        <v>4.1656864455694844</v>
      </c>
      <c r="J29" s="45">
        <v>3.8783643435508086</v>
      </c>
      <c r="K29" s="46">
        <v>3.6978046531141202</v>
      </c>
      <c r="M29" s="18" t="str">
        <f t="shared" si="0"/>
        <v>BLOOM</v>
      </c>
      <c r="N29" s="17" t="b">
        <f t="shared" si="1"/>
        <v>0</v>
      </c>
      <c r="U29" s="18" t="str">
        <f t="shared" si="2"/>
        <v>BLOOM</v>
      </c>
      <c r="V29" s="18">
        <f t="shared" si="3"/>
        <v>2.8271959301289176</v>
      </c>
      <c r="W29" s="18">
        <f t="shared" si="4"/>
        <v>0.16490866160728412</v>
      </c>
    </row>
    <row r="30" spans="1:23" x14ac:dyDescent="0.25">
      <c r="A30" s="12" t="s">
        <v>65</v>
      </c>
      <c r="B30" s="44">
        <v>4.7869466216166279</v>
      </c>
      <c r="C30" s="45">
        <v>4.6976938773063184</v>
      </c>
      <c r="D30" s="45">
        <v>3.6240525830908172</v>
      </c>
      <c r="E30" s="45">
        <v>3.0309522941675362</v>
      </c>
      <c r="F30" s="45">
        <v>3.8356156836864526</v>
      </c>
      <c r="G30" s="45">
        <v>3.834300984751188</v>
      </c>
      <c r="H30" s="45">
        <v>3.9601476669307081</v>
      </c>
      <c r="I30" s="45">
        <v>3.9830217557742102</v>
      </c>
      <c r="J30" s="45">
        <v>5.1446760265086233</v>
      </c>
      <c r="K30" s="46">
        <v>3.609664818236114</v>
      </c>
      <c r="M30" s="18" t="str">
        <f t="shared" si="0"/>
        <v>BLOOM</v>
      </c>
      <c r="N30" s="17" t="b">
        <f t="shared" si="1"/>
        <v>0</v>
      </c>
      <c r="U30" s="18" t="str">
        <f t="shared" si="2"/>
        <v>BLOOM</v>
      </c>
      <c r="V30" s="18">
        <f t="shared" si="3"/>
        <v>3.0309522941675362</v>
      </c>
      <c r="W30" s="18">
        <f t="shared" si="4"/>
        <v>0.57871252406857776</v>
      </c>
    </row>
    <row r="31" spans="1:23" x14ac:dyDescent="0.25">
      <c r="A31" s="12" t="s">
        <v>65</v>
      </c>
      <c r="B31" s="44">
        <v>3.5750829582903214</v>
      </c>
      <c r="C31" s="45">
        <v>4.0147871602508198</v>
      </c>
      <c r="D31" s="45">
        <v>3.2897482379173981</v>
      </c>
      <c r="E31" s="45">
        <v>3.0785780456137259</v>
      </c>
      <c r="F31" s="45">
        <v>3.6794115383847692</v>
      </c>
      <c r="G31" s="45">
        <v>4.0540444087688794</v>
      </c>
      <c r="H31" s="45">
        <v>3.7745277937301491</v>
      </c>
      <c r="I31" s="45">
        <v>3.7074628921809052</v>
      </c>
      <c r="J31" s="45">
        <v>4.1963016161124624</v>
      </c>
      <c r="K31" s="46">
        <v>4.4884524016981047</v>
      </c>
      <c r="M31" s="18" t="str">
        <f t="shared" si="0"/>
        <v>BLOOM</v>
      </c>
      <c r="N31" s="17" t="b">
        <f t="shared" si="1"/>
        <v>0</v>
      </c>
      <c r="U31" s="18" t="str">
        <f t="shared" si="2"/>
        <v>BLOOM</v>
      </c>
      <c r="V31" s="18">
        <f t="shared" si="3"/>
        <v>3.0785780456137259</v>
      </c>
      <c r="W31" s="18">
        <f t="shared" si="4"/>
        <v>0.21117019230367218</v>
      </c>
    </row>
    <row r="32" spans="1:23" x14ac:dyDescent="0.25">
      <c r="A32" s="12" t="s">
        <v>65</v>
      </c>
      <c r="B32" s="44">
        <v>2.8668956356134179</v>
      </c>
      <c r="C32" s="45">
        <v>3.2575981150310547</v>
      </c>
      <c r="D32" s="45">
        <v>2.0467570456543571</v>
      </c>
      <c r="E32" s="45">
        <v>1.8311941424930753</v>
      </c>
      <c r="F32" s="45">
        <v>2.3610312892640501</v>
      </c>
      <c r="G32" s="45">
        <v>2.142310405254543</v>
      </c>
      <c r="H32" s="45">
        <v>2.8250820445253342</v>
      </c>
      <c r="I32" s="45">
        <v>2.8546050910382235</v>
      </c>
      <c r="J32" s="45">
        <v>4.4351186359130317</v>
      </c>
      <c r="K32" s="46">
        <v>3.0768715555383723</v>
      </c>
      <c r="M32" s="18" t="str">
        <f t="shared" si="0"/>
        <v>BLOOM</v>
      </c>
      <c r="N32" s="17" t="b">
        <f t="shared" si="1"/>
        <v>0</v>
      </c>
      <c r="U32" s="18" t="str">
        <f t="shared" si="2"/>
        <v>BLOOM</v>
      </c>
      <c r="V32" s="18">
        <f t="shared" si="3"/>
        <v>1.8311941424930753</v>
      </c>
      <c r="W32" s="18">
        <f t="shared" si="4"/>
        <v>0.21556290316128179</v>
      </c>
    </row>
    <row r="33" spans="1:23" x14ac:dyDescent="0.25">
      <c r="A33" s="12" t="s">
        <v>65</v>
      </c>
      <c r="B33" s="44">
        <v>3.2605424424863267</v>
      </c>
      <c r="C33" s="45">
        <v>3.756274764237133</v>
      </c>
      <c r="D33" s="45">
        <v>2.5815447302808949</v>
      </c>
      <c r="E33" s="45">
        <v>2.4061466258813011</v>
      </c>
      <c r="F33" s="45">
        <v>3.4127643387243936</v>
      </c>
      <c r="G33" s="45">
        <v>3.7061788240252076</v>
      </c>
      <c r="H33" s="45">
        <v>3.2581461299338885</v>
      </c>
      <c r="I33" s="45">
        <v>4.0957897688128977</v>
      </c>
      <c r="J33" s="45">
        <v>4.2282884244385057</v>
      </c>
      <c r="K33" s="46">
        <v>3.5371489438143939</v>
      </c>
      <c r="M33" s="18" t="str">
        <f t="shared" si="0"/>
        <v>BLOOM</v>
      </c>
      <c r="N33" s="17" t="b">
        <f t="shared" si="1"/>
        <v>0</v>
      </c>
      <c r="U33" s="18" t="str">
        <f t="shared" si="2"/>
        <v>BLOOM</v>
      </c>
      <c r="V33" s="18">
        <f t="shared" si="3"/>
        <v>2.4061466258813011</v>
      </c>
      <c r="W33" s="18">
        <f t="shared" si="4"/>
        <v>0.1753981043995938</v>
      </c>
    </row>
    <row r="34" spans="1:23" ht="15.75" thickBot="1" x14ac:dyDescent="0.3">
      <c r="A34" s="12" t="s">
        <v>65</v>
      </c>
      <c r="B34" s="44">
        <v>3.4211402699623026</v>
      </c>
      <c r="C34" s="45">
        <v>3.1821456281959337</v>
      </c>
      <c r="D34" s="45">
        <v>2.4129406708277941</v>
      </c>
      <c r="E34" s="45">
        <v>2.0192250674294296</v>
      </c>
      <c r="F34" s="45">
        <v>3.143505488472349</v>
      </c>
      <c r="G34" s="45">
        <v>3.1383401859017619</v>
      </c>
      <c r="H34" s="45">
        <v>2.7557736396259891</v>
      </c>
      <c r="I34" s="45">
        <v>3.3674988551374394</v>
      </c>
      <c r="J34" s="45">
        <v>4.0722931535565046</v>
      </c>
      <c r="K34" s="46">
        <v>3.3961214418190453</v>
      </c>
      <c r="M34" s="18" t="str">
        <f t="shared" si="0"/>
        <v>BLOOM</v>
      </c>
      <c r="N34" s="17" t="b">
        <f t="shared" si="1"/>
        <v>0</v>
      </c>
      <c r="U34" s="18" t="str">
        <f t="shared" si="2"/>
        <v>BLOOM</v>
      </c>
      <c r="V34" s="18">
        <f t="shared" si="3"/>
        <v>2.0192250674294296</v>
      </c>
      <c r="W34" s="18">
        <f t="shared" si="4"/>
        <v>0.39371560339836442</v>
      </c>
    </row>
    <row r="35" spans="1:23" ht="15.75" thickBot="1" x14ac:dyDescent="0.3">
      <c r="A35" s="13" t="s">
        <v>65</v>
      </c>
      <c r="B35" s="47">
        <v>3.8006998274169499</v>
      </c>
      <c r="C35" s="48">
        <v>4.3415156838675291</v>
      </c>
      <c r="D35" s="48">
        <v>2.7381142112120656</v>
      </c>
      <c r="E35" s="48">
        <v>2.295405775548943</v>
      </c>
      <c r="F35" s="48">
        <v>2.545867306763542</v>
      </c>
      <c r="G35" s="48">
        <v>3.425117211375829</v>
      </c>
      <c r="H35" s="48">
        <v>3.4353897661804735</v>
      </c>
      <c r="I35" s="48">
        <v>3.8230820545244053</v>
      </c>
      <c r="J35" s="48">
        <v>4.2387823713662263</v>
      </c>
      <c r="K35" s="49">
        <v>3.733789138786598</v>
      </c>
      <c r="M35" s="19" t="str">
        <f t="shared" si="0"/>
        <v>BLOOM</v>
      </c>
      <c r="N35" s="21" t="b">
        <f t="shared" si="1"/>
        <v>0</v>
      </c>
      <c r="O35" s="30">
        <f>COUNTIF($N26:$N35,TRUE)/(10 - COUNTIF($N26:$N35,"#N/A"))</f>
        <v>0.2</v>
      </c>
      <c r="U35" s="19" t="str">
        <f t="shared" si="2"/>
        <v>BLOOM</v>
      </c>
      <c r="V35" s="19">
        <f t="shared" si="3"/>
        <v>2.295405775548943</v>
      </c>
      <c r="W35" s="19">
        <f t="shared" si="4"/>
        <v>0.25046153121459902</v>
      </c>
    </row>
    <row r="36" spans="1:23" x14ac:dyDescent="0.25">
      <c r="A36" s="11" t="s">
        <v>66</v>
      </c>
      <c r="B36" s="41">
        <v>3.8825085659852476</v>
      </c>
      <c r="C36" s="42">
        <v>3.7714258624551134</v>
      </c>
      <c r="D36" s="42">
        <v>3.2731695891159336</v>
      </c>
      <c r="E36" s="42">
        <v>2.1263936121211886</v>
      </c>
      <c r="F36" s="42">
        <v>3.747824560831861</v>
      </c>
      <c r="G36" s="42">
        <v>2.83213088156552</v>
      </c>
      <c r="H36" s="42">
        <v>2.6582780754972544</v>
      </c>
      <c r="I36" s="42">
        <v>3.4208844319119387</v>
      </c>
      <c r="J36" s="42">
        <v>3.817650137096321</v>
      </c>
      <c r="K36" s="43">
        <v>3.398502291003644</v>
      </c>
      <c r="M36" s="16" t="str">
        <f t="shared" si="0"/>
        <v>BLOOM</v>
      </c>
      <c r="N36" s="20" t="b">
        <f t="shared" si="1"/>
        <v>1</v>
      </c>
      <c r="U36" s="16" t="str">
        <f t="shared" si="2"/>
        <v>BLOOM</v>
      </c>
      <c r="V36" s="16">
        <f t="shared" si="3"/>
        <v>2.1263936121211886</v>
      </c>
      <c r="W36" s="16">
        <f t="shared" si="4"/>
        <v>0.53188446337606576</v>
      </c>
    </row>
    <row r="37" spans="1:23" x14ac:dyDescent="0.25">
      <c r="A37" s="12" t="s">
        <v>66</v>
      </c>
      <c r="B37" s="44">
        <v>3.9105895942563325</v>
      </c>
      <c r="C37" s="45">
        <v>4.0575665164834991</v>
      </c>
      <c r="D37" s="45">
        <v>2.9280775549885787</v>
      </c>
      <c r="E37" s="45">
        <v>2.6719124684129758</v>
      </c>
      <c r="F37" s="45">
        <v>3.842430759185544</v>
      </c>
      <c r="G37" s="45">
        <v>3.6946275330490792</v>
      </c>
      <c r="H37" s="45">
        <v>2.7071081591710398</v>
      </c>
      <c r="I37" s="45">
        <v>3.6049479908751887</v>
      </c>
      <c r="J37" s="45">
        <v>3.2839634189716138</v>
      </c>
      <c r="K37" s="46">
        <v>3.157145831418354</v>
      </c>
      <c r="M37" s="18" t="str">
        <f t="shared" si="0"/>
        <v>BLOOM</v>
      </c>
      <c r="N37" s="17" t="b">
        <f t="shared" si="1"/>
        <v>1</v>
      </c>
      <c r="U37" s="18" t="str">
        <f t="shared" si="2"/>
        <v>BLOOM</v>
      </c>
      <c r="V37" s="18">
        <f t="shared" si="3"/>
        <v>2.6719124684129758</v>
      </c>
      <c r="W37" s="18">
        <f t="shared" si="4"/>
        <v>3.5195690758063947E-2</v>
      </c>
    </row>
    <row r="38" spans="1:23" x14ac:dyDescent="0.25">
      <c r="A38" s="12" t="s">
        <v>66</v>
      </c>
      <c r="B38" s="44">
        <v>3.3179981543455526</v>
      </c>
      <c r="C38" s="45">
        <v>3.8719186420992084</v>
      </c>
      <c r="D38" s="45">
        <v>2.4052326605986432</v>
      </c>
      <c r="E38" s="45">
        <v>2.434584314559558</v>
      </c>
      <c r="F38" s="45">
        <v>3.2136653681390914</v>
      </c>
      <c r="G38" s="45">
        <v>3.6371522101102278</v>
      </c>
      <c r="H38" s="45">
        <v>2.5687360223536491</v>
      </c>
      <c r="I38" s="45">
        <v>3.6004540874782949</v>
      </c>
      <c r="J38" s="45">
        <v>3.2667337347796188</v>
      </c>
      <c r="K38" s="46">
        <v>4.0446371786663784</v>
      </c>
      <c r="M38" s="18" t="str">
        <f t="shared" si="0"/>
        <v>BLUE</v>
      </c>
      <c r="N38" s="17" t="b">
        <f t="shared" si="1"/>
        <v>0</v>
      </c>
      <c r="U38" s="18" t="str">
        <f t="shared" si="2"/>
        <v>BLUE</v>
      </c>
      <c r="V38" s="18">
        <f t="shared" si="3"/>
        <v>2.4052326605986432</v>
      </c>
      <c r="W38" s="18">
        <f t="shared" si="4"/>
        <v>2.9351653960914881E-2</v>
      </c>
    </row>
    <row r="39" spans="1:23" x14ac:dyDescent="0.25">
      <c r="A39" s="12" t="s">
        <v>66</v>
      </c>
      <c r="B39" s="44">
        <v>4.127060246290128</v>
      </c>
      <c r="C39" s="45">
        <v>4.3973177592840083</v>
      </c>
      <c r="D39" s="45">
        <v>3.678291843391734</v>
      </c>
      <c r="E39" s="45">
        <v>2.4330227289782025</v>
      </c>
      <c r="F39" s="45">
        <v>3.4088014239722488</v>
      </c>
      <c r="G39" s="45">
        <v>3.5051009888009559</v>
      </c>
      <c r="H39" s="45">
        <v>3.5235083690879581</v>
      </c>
      <c r="I39" s="45">
        <v>3.6846984853680977</v>
      </c>
      <c r="J39" s="45">
        <v>4.2001361162722475</v>
      </c>
      <c r="K39" s="46">
        <v>3.5714120943545744</v>
      </c>
      <c r="M39" s="18" t="str">
        <f t="shared" si="0"/>
        <v>BLOOM</v>
      </c>
      <c r="N39" s="17" t="b">
        <f t="shared" si="1"/>
        <v>1</v>
      </c>
      <c r="U39" s="18" t="str">
        <f t="shared" si="2"/>
        <v>BLOOM</v>
      </c>
      <c r="V39" s="18">
        <f t="shared" si="3"/>
        <v>2.4330227289782025</v>
      </c>
      <c r="W39" s="18">
        <f t="shared" si="4"/>
        <v>0.97577869499404635</v>
      </c>
    </row>
    <row r="40" spans="1:23" x14ac:dyDescent="0.25">
      <c r="A40" s="12" t="s">
        <v>66</v>
      </c>
      <c r="B40" s="44">
        <v>3.2284520849779232</v>
      </c>
      <c r="C40" s="45">
        <v>3.9689930928132009</v>
      </c>
      <c r="D40" s="45">
        <v>2.6735718023999273</v>
      </c>
      <c r="E40" s="45">
        <v>2.7199831026715069</v>
      </c>
      <c r="F40" s="45">
        <v>3.2968582338349437</v>
      </c>
      <c r="G40" s="45">
        <v>3.6639252013210446</v>
      </c>
      <c r="H40" s="45">
        <v>2.9397121705055289</v>
      </c>
      <c r="I40" s="45">
        <v>3.2328686264482891</v>
      </c>
      <c r="J40" s="45">
        <v>3.5366931239978303</v>
      </c>
      <c r="K40" s="46">
        <v>3.4803101620234358</v>
      </c>
      <c r="M40" s="18" t="str">
        <f t="shared" si="0"/>
        <v>BLUE</v>
      </c>
      <c r="N40" s="17" t="b">
        <f t="shared" si="1"/>
        <v>0</v>
      </c>
      <c r="U40" s="18" t="str">
        <f t="shared" si="2"/>
        <v>BLUE</v>
      </c>
      <c r="V40" s="18">
        <f t="shared" si="3"/>
        <v>2.6735718023999273</v>
      </c>
      <c r="W40" s="18">
        <f t="shared" si="4"/>
        <v>4.6411300271579581E-2</v>
      </c>
    </row>
    <row r="41" spans="1:23" x14ac:dyDescent="0.25">
      <c r="A41" s="12" t="s">
        <v>66</v>
      </c>
      <c r="B41" s="44">
        <v>4.8282005446572027</v>
      </c>
      <c r="C41" s="45">
        <v>4.2857382872295737</v>
      </c>
      <c r="D41" s="45">
        <v>2.7250329373328426</v>
      </c>
      <c r="E41" s="45">
        <v>1.8977223989794496</v>
      </c>
      <c r="F41" s="45">
        <v>3.7023471631761788</v>
      </c>
      <c r="G41" s="45">
        <v>2.9612497942688858</v>
      </c>
      <c r="H41" s="45">
        <v>3.299038891560611</v>
      </c>
      <c r="I41" s="45">
        <v>3.9782074283992088</v>
      </c>
      <c r="J41" s="45">
        <v>5.0028205270936841</v>
      </c>
      <c r="K41" s="46">
        <v>3.1387662218237211</v>
      </c>
      <c r="M41" s="18" t="str">
        <f t="shared" si="0"/>
        <v>BLOOM</v>
      </c>
      <c r="N41" s="17" t="b">
        <f t="shared" si="1"/>
        <v>1</v>
      </c>
      <c r="U41" s="18" t="str">
        <f t="shared" si="2"/>
        <v>BLOOM</v>
      </c>
      <c r="V41" s="18">
        <f t="shared" si="3"/>
        <v>1.8977223989794496</v>
      </c>
      <c r="W41" s="18">
        <f t="shared" si="4"/>
        <v>0.82731053835339297</v>
      </c>
    </row>
    <row r="42" spans="1:23" x14ac:dyDescent="0.25">
      <c r="A42" s="12" t="s">
        <v>66</v>
      </c>
      <c r="B42" s="44">
        <v>3.9024099096353577</v>
      </c>
      <c r="C42" s="45">
        <v>4.4313608162484863</v>
      </c>
      <c r="D42" s="45">
        <v>3.3427978250292014</v>
      </c>
      <c r="E42" s="45">
        <v>2.7412453017380187</v>
      </c>
      <c r="F42" s="45">
        <v>3.3360709486595188</v>
      </c>
      <c r="G42" s="45">
        <v>3.7652248184298878</v>
      </c>
      <c r="H42" s="45">
        <v>3.7221258450366013</v>
      </c>
      <c r="I42" s="45">
        <v>2.9851444417558692</v>
      </c>
      <c r="J42" s="45">
        <v>4.0246163914752469</v>
      </c>
      <c r="K42" s="46">
        <v>3.9140485665803473</v>
      </c>
      <c r="M42" s="18" t="str">
        <f t="shared" si="0"/>
        <v>BLOOM</v>
      </c>
      <c r="N42" s="17" t="b">
        <f t="shared" si="1"/>
        <v>1</v>
      </c>
      <c r="U42" s="18" t="str">
        <f t="shared" si="2"/>
        <v>BLOOM</v>
      </c>
      <c r="V42" s="18">
        <f t="shared" si="3"/>
        <v>2.7412453017380187</v>
      </c>
      <c r="W42" s="18">
        <f t="shared" si="4"/>
        <v>0.24389914001785051</v>
      </c>
    </row>
    <row r="43" spans="1:23" x14ac:dyDescent="0.25">
      <c r="A43" s="12" t="s">
        <v>66</v>
      </c>
      <c r="B43" s="44">
        <v>4.7149975527640091</v>
      </c>
      <c r="C43" s="45">
        <v>4.7369560775823709</v>
      </c>
      <c r="D43" s="45">
        <v>4.4246464896709634</v>
      </c>
      <c r="E43" s="45">
        <v>3.1870308346084979</v>
      </c>
      <c r="F43" s="45">
        <v>4.6511238434532149</v>
      </c>
      <c r="G43" s="45">
        <v>5.0699043715531991</v>
      </c>
      <c r="H43" s="45">
        <v>3.9667052215566905</v>
      </c>
      <c r="I43" s="45">
        <v>4.3582748087285559</v>
      </c>
      <c r="J43" s="45">
        <v>4.531991548903477</v>
      </c>
      <c r="K43" s="46">
        <v>4.380568348539871</v>
      </c>
      <c r="M43" s="18" t="str">
        <f t="shared" si="0"/>
        <v>BLOOM</v>
      </c>
      <c r="N43" s="17" t="b">
        <f t="shared" si="1"/>
        <v>1</v>
      </c>
      <c r="U43" s="18" t="str">
        <f t="shared" si="2"/>
        <v>BLOOM</v>
      </c>
      <c r="V43" s="18">
        <f t="shared" si="3"/>
        <v>3.1870308346084979</v>
      </c>
      <c r="W43" s="18">
        <f t="shared" si="4"/>
        <v>0.77967438694819258</v>
      </c>
    </row>
    <row r="44" spans="1:23" ht="15.75" thickBot="1" x14ac:dyDescent="0.3">
      <c r="A44" s="12" t="s">
        <v>66</v>
      </c>
      <c r="B44" s="44">
        <v>4.4735215459277073</v>
      </c>
      <c r="C44" s="45">
        <v>5.2078051610567311</v>
      </c>
      <c r="D44" s="45">
        <v>3.0867175044687416</v>
      </c>
      <c r="E44" s="45">
        <v>2.4909706855082505</v>
      </c>
      <c r="F44" s="45">
        <v>3.9785802512992481</v>
      </c>
      <c r="G44" s="45">
        <v>3.9817862407485403</v>
      </c>
      <c r="H44" s="45">
        <v>3.5600342279593424</v>
      </c>
      <c r="I44" s="45">
        <v>4.5166694826906388</v>
      </c>
      <c r="J44" s="45">
        <v>4.4572191051067582</v>
      </c>
      <c r="K44" s="46">
        <v>3.5879283134012399</v>
      </c>
      <c r="M44" s="18" t="str">
        <f t="shared" si="0"/>
        <v>BLOOM</v>
      </c>
      <c r="N44" s="17" t="b">
        <f t="shared" si="1"/>
        <v>1</v>
      </c>
      <c r="U44" s="18" t="str">
        <f t="shared" si="2"/>
        <v>BLOOM</v>
      </c>
      <c r="V44" s="18">
        <f t="shared" si="3"/>
        <v>2.4909706855082505</v>
      </c>
      <c r="W44" s="18">
        <f t="shared" si="4"/>
        <v>0.59574681896049109</v>
      </c>
    </row>
    <row r="45" spans="1:23" ht="15.75" thickBot="1" x14ac:dyDescent="0.3">
      <c r="A45" s="13" t="s">
        <v>66</v>
      </c>
      <c r="B45" s="47">
        <v>3.2432476877257121</v>
      </c>
      <c r="C45" s="48">
        <v>4.5438973538378917</v>
      </c>
      <c r="D45" s="48">
        <v>2.2413557466083014</v>
      </c>
      <c r="E45" s="48">
        <v>2.4340978192188523</v>
      </c>
      <c r="F45" s="48">
        <v>3.2479792462390984</v>
      </c>
      <c r="G45" s="48">
        <v>3.2875714873065078</v>
      </c>
      <c r="H45" s="48">
        <v>2.509920384689984</v>
      </c>
      <c r="I45" s="48">
        <v>3.8017455732075711</v>
      </c>
      <c r="J45" s="48">
        <v>4.0876190109712836</v>
      </c>
      <c r="K45" s="49">
        <v>3.6066135573120723</v>
      </c>
      <c r="M45" s="19" t="str">
        <f t="shared" si="0"/>
        <v>BLUE</v>
      </c>
      <c r="N45" s="21" t="b">
        <f t="shared" si="1"/>
        <v>0</v>
      </c>
      <c r="O45" s="30">
        <f>COUNTIF($N36:$N45,TRUE)/(10 - COUNTIF($N36:$N45,"#N/A"))</f>
        <v>0.7</v>
      </c>
      <c r="U45" s="19" t="str">
        <f t="shared" si="2"/>
        <v>BLUE</v>
      </c>
      <c r="V45" s="19">
        <f t="shared" si="3"/>
        <v>2.2413557466083014</v>
      </c>
      <c r="W45" s="19">
        <f t="shared" si="4"/>
        <v>0.19274207261055087</v>
      </c>
    </row>
    <row r="46" spans="1:23" x14ac:dyDescent="0.25">
      <c r="A46" s="11" t="b">
        <v>1</v>
      </c>
      <c r="B46" s="41">
        <v>4.2596777759913529</v>
      </c>
      <c r="C46" s="42">
        <v>4.5836283238393083</v>
      </c>
      <c r="D46" s="42">
        <v>3.1731696721701299</v>
      </c>
      <c r="E46" s="42">
        <v>3.4481134135462153</v>
      </c>
      <c r="F46" s="42">
        <v>2.7386526377328546</v>
      </c>
      <c r="G46" s="42">
        <v>3.8721661759235029</v>
      </c>
      <c r="H46" s="42">
        <v>3.7136738935586449</v>
      </c>
      <c r="I46" s="42">
        <v>3.0362182113489284</v>
      </c>
      <c r="J46" s="42">
        <v>5.5033026134356948</v>
      </c>
      <c r="K46" s="43">
        <v>4.5227799967495512</v>
      </c>
      <c r="M46" s="16" t="b">
        <f t="shared" si="0"/>
        <v>1</v>
      </c>
      <c r="N46" s="20" t="b">
        <f t="shared" si="1"/>
        <v>1</v>
      </c>
      <c r="U46" s="16" t="b">
        <f t="shared" si="2"/>
        <v>1</v>
      </c>
      <c r="V46" s="16">
        <f t="shared" si="3"/>
        <v>2.7386526377328546</v>
      </c>
      <c r="W46" s="16">
        <f t="shared" si="4"/>
        <v>0.29756557361607383</v>
      </c>
    </row>
    <row r="47" spans="1:23" x14ac:dyDescent="0.25">
      <c r="A47" s="12" t="b">
        <v>1</v>
      </c>
      <c r="B47" s="44">
        <v>3.0842969220086132</v>
      </c>
      <c r="C47" s="45">
        <v>3.8514149142514986</v>
      </c>
      <c r="D47" s="45">
        <v>2.526954347638092</v>
      </c>
      <c r="E47" s="45">
        <v>2.4778502416556689</v>
      </c>
      <c r="F47" s="45">
        <v>2.3802566423897202</v>
      </c>
      <c r="G47" s="45">
        <v>2.7748927712351437</v>
      </c>
      <c r="H47" s="45">
        <v>2.9130252938023187</v>
      </c>
      <c r="I47" s="45">
        <v>2.4635452074222832</v>
      </c>
      <c r="J47" s="45">
        <v>4.3161990718444612</v>
      </c>
      <c r="K47" s="46">
        <v>3.5493340105462696</v>
      </c>
      <c r="M47" s="18" t="b">
        <f t="shared" si="0"/>
        <v>1</v>
      </c>
      <c r="N47" s="17" t="b">
        <f t="shared" si="1"/>
        <v>1</v>
      </c>
      <c r="U47" s="18" t="b">
        <f t="shared" si="2"/>
        <v>1</v>
      </c>
      <c r="V47" s="18">
        <f t="shared" si="3"/>
        <v>2.3802566423897202</v>
      </c>
      <c r="W47" s="18">
        <f t="shared" si="4"/>
        <v>8.3288565032562989E-2</v>
      </c>
    </row>
    <row r="48" spans="1:23" x14ac:dyDescent="0.25">
      <c r="A48" s="12" t="b">
        <v>1</v>
      </c>
      <c r="B48" s="44">
        <v>3.385592777016952</v>
      </c>
      <c r="C48" s="45">
        <v>3.9893578528078875</v>
      </c>
      <c r="D48" s="45">
        <v>2.9331916990171081</v>
      </c>
      <c r="E48" s="45">
        <v>3.08768381626752</v>
      </c>
      <c r="F48" s="45">
        <v>2.1247060256835528</v>
      </c>
      <c r="G48" s="45">
        <v>3.3356661022644984</v>
      </c>
      <c r="H48" s="45">
        <v>3.1580591960009068</v>
      </c>
      <c r="I48" s="45">
        <v>1.8948153994617387</v>
      </c>
      <c r="J48" s="45">
        <v>4.3807401418158944</v>
      </c>
      <c r="K48" s="46">
        <v>4.0920212647890164</v>
      </c>
      <c r="M48" s="18" t="str">
        <f t="shared" si="0"/>
        <v>SCOTT</v>
      </c>
      <c r="N48" s="17" t="b">
        <f t="shared" si="1"/>
        <v>0</v>
      </c>
      <c r="U48" s="18" t="str">
        <f t="shared" si="2"/>
        <v>SCOTT</v>
      </c>
      <c r="V48" s="18">
        <f t="shared" si="3"/>
        <v>1.8948153994617387</v>
      </c>
      <c r="W48" s="18">
        <f t="shared" si="4"/>
        <v>0.22989062622181411</v>
      </c>
    </row>
    <row r="49" spans="1:23" x14ac:dyDescent="0.25">
      <c r="A49" s="12" t="b">
        <v>1</v>
      </c>
      <c r="B49" s="44">
        <v>3.2249562647786298</v>
      </c>
      <c r="C49" s="45">
        <v>3.7721692699877143</v>
      </c>
      <c r="D49" s="45">
        <v>2.5332745358119224</v>
      </c>
      <c r="E49" s="45">
        <v>3.062449420447213</v>
      </c>
      <c r="F49" s="45">
        <v>2.9181482896723008</v>
      </c>
      <c r="G49" s="45">
        <v>3.6098276739417123</v>
      </c>
      <c r="H49" s="45">
        <v>2.883496227099271</v>
      </c>
      <c r="I49" s="45">
        <v>2.838345220204705</v>
      </c>
      <c r="J49" s="45">
        <v>3.6415379287064589</v>
      </c>
      <c r="K49" s="46">
        <v>4.2653292738384589</v>
      </c>
      <c r="M49" s="18" t="str">
        <f t="shared" si="0"/>
        <v>BLUE</v>
      </c>
      <c r="N49" s="17" t="b">
        <f t="shared" si="1"/>
        <v>0</v>
      </c>
      <c r="U49" s="18" t="str">
        <f t="shared" si="2"/>
        <v>BLUE</v>
      </c>
      <c r="V49" s="18">
        <f t="shared" si="3"/>
        <v>2.5332745358119224</v>
      </c>
      <c r="W49" s="18">
        <f t="shared" si="4"/>
        <v>0.30507068439278262</v>
      </c>
    </row>
    <row r="50" spans="1:23" x14ac:dyDescent="0.25">
      <c r="A50" s="12" t="b">
        <v>1</v>
      </c>
      <c r="B50" s="44">
        <v>3.1610941124831493</v>
      </c>
      <c r="C50" s="45">
        <v>3.926696702945113</v>
      </c>
      <c r="D50" s="45">
        <v>2.8073066185117659</v>
      </c>
      <c r="E50" s="45">
        <v>2.8138522422584162</v>
      </c>
      <c r="F50" s="45">
        <v>2.9799063484707196</v>
      </c>
      <c r="G50" s="45">
        <v>2.9164650012584401</v>
      </c>
      <c r="H50" s="45">
        <v>3.356932594630595</v>
      </c>
      <c r="I50" s="45">
        <v>1.950878622223053</v>
      </c>
      <c r="J50" s="45">
        <v>4.7072211528192955</v>
      </c>
      <c r="K50" s="46">
        <v>3.8627124601057536</v>
      </c>
      <c r="M50" s="18" t="str">
        <f t="shared" si="0"/>
        <v>SCOTT</v>
      </c>
      <c r="N50" s="17" t="b">
        <f t="shared" si="1"/>
        <v>0</v>
      </c>
      <c r="U50" s="18" t="str">
        <f t="shared" si="2"/>
        <v>SCOTT</v>
      </c>
      <c r="V50" s="18">
        <f t="shared" si="3"/>
        <v>1.950878622223053</v>
      </c>
      <c r="W50" s="18">
        <f t="shared" si="4"/>
        <v>0.85642799628871291</v>
      </c>
    </row>
    <row r="51" spans="1:23" x14ac:dyDescent="0.25">
      <c r="A51" s="12" t="b">
        <v>1</v>
      </c>
      <c r="B51" s="44">
        <v>2.4796051309714233</v>
      </c>
      <c r="C51" s="45">
        <v>3.2586055976228199</v>
      </c>
      <c r="D51" s="45">
        <v>2.1121012910278587</v>
      </c>
      <c r="E51" s="45">
        <v>2.7200477651406372</v>
      </c>
      <c r="F51" s="45">
        <v>2.4200942470171247</v>
      </c>
      <c r="G51" s="45">
        <v>3.0736300626695794</v>
      </c>
      <c r="H51" s="45">
        <v>3.0050029898742596</v>
      </c>
      <c r="I51" s="45">
        <v>1.9719456691061734</v>
      </c>
      <c r="J51" s="45">
        <v>4.3147570705411216</v>
      </c>
      <c r="K51" s="46">
        <v>3.8752354370390187</v>
      </c>
      <c r="M51" s="18" t="str">
        <f t="shared" si="0"/>
        <v>SCOTT</v>
      </c>
      <c r="N51" s="17" t="b">
        <f t="shared" si="1"/>
        <v>0</v>
      </c>
      <c r="U51" s="18" t="str">
        <f t="shared" si="2"/>
        <v>SCOTT</v>
      </c>
      <c r="V51" s="18">
        <f t="shared" si="3"/>
        <v>1.9719456691061734</v>
      </c>
      <c r="W51" s="18">
        <f t="shared" si="4"/>
        <v>0.14015562192168529</v>
      </c>
    </row>
    <row r="52" spans="1:23" x14ac:dyDescent="0.25">
      <c r="A52" s="12" t="b">
        <v>1</v>
      </c>
      <c r="B52" s="44">
        <v>3.5302340888945953</v>
      </c>
      <c r="C52" s="45">
        <v>4.0932250946903483</v>
      </c>
      <c r="D52" s="45">
        <v>3.0363273315788994</v>
      </c>
      <c r="E52" s="45">
        <v>2.8553504538903978</v>
      </c>
      <c r="F52" s="45">
        <v>3.5054175734205333</v>
      </c>
      <c r="G52" s="45">
        <v>3.5711707879001375</v>
      </c>
      <c r="H52" s="45">
        <v>3.5140501970571725</v>
      </c>
      <c r="I52" s="45">
        <v>2.17617650655678</v>
      </c>
      <c r="J52" s="45">
        <v>4.7245223888820718</v>
      </c>
      <c r="K52" s="46">
        <v>3.664466534782977</v>
      </c>
      <c r="M52" s="18" t="str">
        <f t="shared" si="0"/>
        <v>SCOTT</v>
      </c>
      <c r="N52" s="17" t="b">
        <f t="shared" si="1"/>
        <v>0</v>
      </c>
      <c r="U52" s="18" t="str">
        <f t="shared" si="2"/>
        <v>SCOTT</v>
      </c>
      <c r="V52" s="18">
        <f t="shared" si="3"/>
        <v>2.17617650655678</v>
      </c>
      <c r="W52" s="18">
        <f t="shared" si="4"/>
        <v>0.6791739473336178</v>
      </c>
    </row>
    <row r="53" spans="1:23" x14ac:dyDescent="0.25">
      <c r="A53" s="12" t="b">
        <v>1</v>
      </c>
      <c r="B53" s="44">
        <v>2.8828191308819369</v>
      </c>
      <c r="C53" s="45">
        <v>3.8345937308688738</v>
      </c>
      <c r="D53" s="45">
        <v>2.2771742857546342</v>
      </c>
      <c r="E53" s="45">
        <v>3.0520036971995745</v>
      </c>
      <c r="F53" s="45">
        <v>3.0429275556133515</v>
      </c>
      <c r="G53" s="45">
        <v>3.2490097363092127</v>
      </c>
      <c r="H53" s="45">
        <v>2.5282723394217514</v>
      </c>
      <c r="I53" s="45">
        <v>2.9936390470207606</v>
      </c>
      <c r="J53" s="45">
        <v>3.6161142668674788</v>
      </c>
      <c r="K53" s="46">
        <v>4.3549236153187332</v>
      </c>
      <c r="M53" s="18" t="str">
        <f t="shared" si="0"/>
        <v>BLUE</v>
      </c>
      <c r="N53" s="17" t="b">
        <f t="shared" si="1"/>
        <v>0</v>
      </c>
      <c r="U53" s="18" t="str">
        <f t="shared" si="2"/>
        <v>BLUE</v>
      </c>
      <c r="V53" s="18">
        <f t="shared" si="3"/>
        <v>2.2771742857546342</v>
      </c>
      <c r="W53" s="18">
        <f t="shared" si="4"/>
        <v>0.25109805366711724</v>
      </c>
    </row>
    <row r="54" spans="1:23" ht="15.75" thickBot="1" x14ac:dyDescent="0.3">
      <c r="A54" s="12" t="b">
        <v>1</v>
      </c>
      <c r="B54" s="44">
        <v>3.7242788718405277</v>
      </c>
      <c r="C54" s="45">
        <v>3.2957519238247293</v>
      </c>
      <c r="D54" s="45">
        <v>2.514945578055455</v>
      </c>
      <c r="E54" s="45">
        <v>2.9522720573531576</v>
      </c>
      <c r="F54" s="45">
        <v>2.1877229636933317</v>
      </c>
      <c r="G54" s="45">
        <v>3.1040281143917108</v>
      </c>
      <c r="H54" s="45">
        <v>2.694647057424095</v>
      </c>
      <c r="I54" s="45">
        <v>2.795828424388016</v>
      </c>
      <c r="J54" s="45">
        <v>3.8001006389690781</v>
      </c>
      <c r="K54" s="46">
        <v>3.9817427034683117</v>
      </c>
      <c r="M54" s="18" t="b">
        <f t="shared" si="0"/>
        <v>1</v>
      </c>
      <c r="N54" s="17" t="b">
        <f t="shared" si="1"/>
        <v>1</v>
      </c>
      <c r="U54" s="18" t="b">
        <f t="shared" si="2"/>
        <v>1</v>
      </c>
      <c r="V54" s="18">
        <f t="shared" si="3"/>
        <v>2.1877229636933317</v>
      </c>
      <c r="W54" s="18">
        <f t="shared" si="4"/>
        <v>0.3272226143621233</v>
      </c>
    </row>
    <row r="55" spans="1:23" ht="15.75" thickBot="1" x14ac:dyDescent="0.3">
      <c r="A55" s="13" t="b">
        <v>1</v>
      </c>
      <c r="B55" s="47">
        <v>3.9406405985611621</v>
      </c>
      <c r="C55" s="48">
        <v>3.7826149516960541</v>
      </c>
      <c r="D55" s="48">
        <v>2.7077807152008964</v>
      </c>
      <c r="E55" s="48">
        <v>3.219748234788768</v>
      </c>
      <c r="F55" s="48">
        <v>3.3146453687499537</v>
      </c>
      <c r="G55" s="48">
        <v>3.8315221484709285</v>
      </c>
      <c r="H55" s="48">
        <v>2.6815564163093688</v>
      </c>
      <c r="I55" s="48">
        <v>3.5523755587660455</v>
      </c>
      <c r="J55" s="48">
        <v>3.6076551109126527</v>
      </c>
      <c r="K55" s="49">
        <v>4.4180802671382819</v>
      </c>
      <c r="M55" s="19" t="str">
        <f t="shared" si="0"/>
        <v>JASON</v>
      </c>
      <c r="N55" s="21" t="b">
        <f t="shared" si="1"/>
        <v>0</v>
      </c>
      <c r="O55" s="30">
        <f>COUNTIF($N46:$N55,TRUE)/(10 - COUNTIF($N46:$N55,"#N/A"))</f>
        <v>0.3</v>
      </c>
      <c r="U55" s="19" t="str">
        <f t="shared" si="2"/>
        <v>JASON</v>
      </c>
      <c r="V55" s="19">
        <f t="shared" si="3"/>
        <v>2.6815564163093688</v>
      </c>
      <c r="W55" s="19">
        <f t="shared" si="4"/>
        <v>2.6224298891527553E-2</v>
      </c>
    </row>
    <row r="56" spans="1:23" x14ac:dyDescent="0.25">
      <c r="A56" s="11" t="s">
        <v>67</v>
      </c>
      <c r="B56" s="41">
        <v>3.6443935695043566</v>
      </c>
      <c r="C56" s="42">
        <v>2.2388334746831027</v>
      </c>
      <c r="D56" s="42">
        <v>2.5088440020475753</v>
      </c>
      <c r="E56" s="42">
        <v>2.1861393713297614</v>
      </c>
      <c r="F56" s="42">
        <v>2.8055417744773821</v>
      </c>
      <c r="G56" s="42">
        <v>1.1698813831547863</v>
      </c>
      <c r="H56" s="42">
        <v>2.9192182679103014</v>
      </c>
      <c r="I56" s="42">
        <v>2.8198813588141758</v>
      </c>
      <c r="J56" s="42">
        <v>3.5427870497932834</v>
      </c>
      <c r="K56" s="43">
        <v>2.8693416637589531</v>
      </c>
      <c r="M56" s="16" t="str">
        <f t="shared" si="0"/>
        <v>TRUMPET</v>
      </c>
      <c r="N56" s="20" t="b">
        <f t="shared" si="1"/>
        <v>1</v>
      </c>
      <c r="U56" s="16" t="str">
        <f t="shared" si="2"/>
        <v>TRUMPET</v>
      </c>
      <c r="V56" s="16">
        <f t="shared" si="3"/>
        <v>1.1698813831547863</v>
      </c>
      <c r="W56" s="16">
        <f t="shared" si="4"/>
        <v>1.0162579881749751</v>
      </c>
    </row>
    <row r="57" spans="1:23" x14ac:dyDescent="0.25">
      <c r="A57" s="12" t="s">
        <v>67</v>
      </c>
      <c r="B57" s="44">
        <v>2.9301849673961184</v>
      </c>
      <c r="C57" s="45">
        <v>2.5190953746687876</v>
      </c>
      <c r="D57" s="45">
        <v>2.5536168222607762</v>
      </c>
      <c r="E57" s="45">
        <v>2.3132540877953902</v>
      </c>
      <c r="F57" s="45">
        <v>2.7719042376678567</v>
      </c>
      <c r="G57" s="45">
        <v>1.342220041884381</v>
      </c>
      <c r="H57" s="45">
        <v>3.4139023259525825</v>
      </c>
      <c r="I57" s="45">
        <v>2.1883845617409934</v>
      </c>
      <c r="J57" s="45">
        <v>4.0943644682684646</v>
      </c>
      <c r="K57" s="46">
        <v>3.1857797799350247</v>
      </c>
      <c r="M57" s="18" t="str">
        <f t="shared" si="0"/>
        <v>TRUMPET</v>
      </c>
      <c r="N57" s="17" t="b">
        <f t="shared" si="1"/>
        <v>1</v>
      </c>
      <c r="U57" s="18" t="str">
        <f t="shared" si="2"/>
        <v>TRUMPET</v>
      </c>
      <c r="V57" s="18">
        <f t="shared" si="3"/>
        <v>1.342220041884381</v>
      </c>
      <c r="W57" s="18">
        <f t="shared" si="4"/>
        <v>0.84616451985661234</v>
      </c>
    </row>
    <row r="58" spans="1:23" x14ac:dyDescent="0.25">
      <c r="A58" s="12" t="s">
        <v>67</v>
      </c>
      <c r="B58" s="44">
        <v>3.3659967994748605</v>
      </c>
      <c r="C58" s="45">
        <v>2.6911421235758599</v>
      </c>
      <c r="D58" s="45">
        <v>2.6942080988710453</v>
      </c>
      <c r="E58" s="45">
        <v>2.1693952813403876</v>
      </c>
      <c r="F58" s="45">
        <v>2.4290370987019974</v>
      </c>
      <c r="G58" s="45">
        <v>1.9497837652416958</v>
      </c>
      <c r="H58" s="45">
        <v>2.9613692048424092</v>
      </c>
      <c r="I58" s="45">
        <v>2.6930462996574267</v>
      </c>
      <c r="J58" s="45">
        <v>3.6506015182202174</v>
      </c>
      <c r="K58" s="46">
        <v>3.2859322883475262</v>
      </c>
      <c r="M58" s="18" t="str">
        <f t="shared" si="0"/>
        <v>TRUMPET</v>
      </c>
      <c r="N58" s="17" t="b">
        <f t="shared" si="1"/>
        <v>1</v>
      </c>
      <c r="U58" s="18" t="str">
        <f t="shared" si="2"/>
        <v>TRUMPET</v>
      </c>
      <c r="V58" s="18">
        <f t="shared" si="3"/>
        <v>1.9497837652416958</v>
      </c>
      <c r="W58" s="18">
        <f t="shared" si="4"/>
        <v>0.21961151609869178</v>
      </c>
    </row>
    <row r="59" spans="1:23" x14ac:dyDescent="0.25">
      <c r="A59" s="12" t="s">
        <v>67</v>
      </c>
      <c r="B59" s="44">
        <v>3.0275913810128143</v>
      </c>
      <c r="C59" s="45">
        <v>2.8360570092878978</v>
      </c>
      <c r="D59" s="45">
        <v>2.2181365773970407</v>
      </c>
      <c r="E59" s="45">
        <v>2.529519145695128</v>
      </c>
      <c r="F59" s="45">
        <v>2.8812325181054206</v>
      </c>
      <c r="G59" s="45">
        <v>1.8853602419251558</v>
      </c>
      <c r="H59" s="45">
        <v>2.9116260854160272</v>
      </c>
      <c r="I59" s="45">
        <v>2.6707512765367611</v>
      </c>
      <c r="J59" s="45">
        <v>3.3063354402743839</v>
      </c>
      <c r="K59" s="46">
        <v>3.5827912679234899</v>
      </c>
      <c r="M59" s="18" t="str">
        <f t="shared" si="0"/>
        <v>TRUMPET</v>
      </c>
      <c r="N59" s="17" t="b">
        <f t="shared" si="1"/>
        <v>1</v>
      </c>
      <c r="U59" s="18" t="str">
        <f t="shared" si="2"/>
        <v>TRUMPET</v>
      </c>
      <c r="V59" s="18">
        <f t="shared" si="3"/>
        <v>1.8853602419251558</v>
      </c>
      <c r="W59" s="18">
        <f t="shared" si="4"/>
        <v>0.3327763354718849</v>
      </c>
    </row>
    <row r="60" spans="1:23" x14ac:dyDescent="0.25">
      <c r="A60" s="12" t="s">
        <v>67</v>
      </c>
      <c r="B60" s="44">
        <v>4.1553463747760491</v>
      </c>
      <c r="C60" s="45">
        <v>3.0098640114588107</v>
      </c>
      <c r="D60" s="45">
        <v>2.9042828805819738</v>
      </c>
      <c r="E60" s="45">
        <v>2.4121145199243283</v>
      </c>
      <c r="F60" s="45">
        <v>2.4686831766126254</v>
      </c>
      <c r="G60" s="45">
        <v>1.9089837773779701</v>
      </c>
      <c r="H60" s="45">
        <v>3.3330731657364501</v>
      </c>
      <c r="I60" s="45">
        <v>2.7070141232560352</v>
      </c>
      <c r="J60" s="45">
        <v>4.6833788944451307</v>
      </c>
      <c r="K60" s="46">
        <v>4.5333372802660801</v>
      </c>
      <c r="M60" s="18" t="str">
        <f t="shared" si="0"/>
        <v>TRUMPET</v>
      </c>
      <c r="N60" s="17" t="b">
        <f t="shared" si="1"/>
        <v>1</v>
      </c>
      <c r="U60" s="18" t="str">
        <f t="shared" si="2"/>
        <v>TRUMPET</v>
      </c>
      <c r="V60" s="18">
        <f t="shared" si="3"/>
        <v>1.9089837773779701</v>
      </c>
      <c r="W60" s="18">
        <f t="shared" si="4"/>
        <v>0.50313074254635826</v>
      </c>
    </row>
    <row r="61" spans="1:23" x14ac:dyDescent="0.25">
      <c r="A61" s="12" t="s">
        <v>67</v>
      </c>
      <c r="B61" s="44">
        <v>3.4245986098358543</v>
      </c>
      <c r="C61" s="45">
        <v>2.7931303134251833</v>
      </c>
      <c r="D61" s="45">
        <v>2.4941683750376575</v>
      </c>
      <c r="E61" s="45">
        <v>2.4433931881828523</v>
      </c>
      <c r="F61" s="45">
        <v>2.3419474096750195</v>
      </c>
      <c r="G61" s="45">
        <v>1.680794577299793</v>
      </c>
      <c r="H61" s="45">
        <v>2.8290405933130942</v>
      </c>
      <c r="I61" s="45">
        <v>2.5301114432910818</v>
      </c>
      <c r="J61" s="45">
        <v>3.6573775606319137</v>
      </c>
      <c r="K61" s="46">
        <v>3.6032011418266587</v>
      </c>
      <c r="M61" s="18" t="str">
        <f t="shared" si="0"/>
        <v>TRUMPET</v>
      </c>
      <c r="N61" s="17" t="b">
        <f t="shared" si="1"/>
        <v>1</v>
      </c>
      <c r="U61" s="18" t="str">
        <f t="shared" si="2"/>
        <v>TRUMPET</v>
      </c>
      <c r="V61" s="18">
        <f t="shared" si="3"/>
        <v>1.680794577299793</v>
      </c>
      <c r="W61" s="18">
        <f t="shared" si="4"/>
        <v>0.66115283237522648</v>
      </c>
    </row>
    <row r="62" spans="1:23" x14ac:dyDescent="0.25">
      <c r="A62" s="12" t="s">
        <v>67</v>
      </c>
      <c r="B62" s="44">
        <v>3.4240835393192457</v>
      </c>
      <c r="C62" s="45">
        <v>2.9730373982636125</v>
      </c>
      <c r="D62" s="45">
        <v>2.6070254791725098</v>
      </c>
      <c r="E62" s="45">
        <v>2.9240913912640067</v>
      </c>
      <c r="F62" s="45">
        <v>2.9580070097171394</v>
      </c>
      <c r="G62" s="45">
        <v>1.4130197324249072</v>
      </c>
      <c r="H62" s="45">
        <v>3.7320576109486936</v>
      </c>
      <c r="I62" s="45">
        <v>2.6811433391205162</v>
      </c>
      <c r="J62" s="45">
        <v>4.405948446506943</v>
      </c>
      <c r="K62" s="46">
        <v>3.6228752618194635</v>
      </c>
      <c r="M62" s="18" t="str">
        <f t="shared" si="0"/>
        <v>TRUMPET</v>
      </c>
      <c r="N62" s="17" t="b">
        <f t="shared" si="1"/>
        <v>1</v>
      </c>
      <c r="U62" s="18" t="str">
        <f t="shared" si="2"/>
        <v>TRUMPET</v>
      </c>
      <c r="V62" s="18">
        <f t="shared" si="3"/>
        <v>1.4130197324249072</v>
      </c>
      <c r="W62" s="18">
        <f t="shared" si="4"/>
        <v>1.1940057467476026</v>
      </c>
    </row>
    <row r="63" spans="1:23" x14ac:dyDescent="0.25">
      <c r="A63" s="12" t="s">
        <v>67</v>
      </c>
      <c r="B63" s="44">
        <v>3.5664611919862166</v>
      </c>
      <c r="C63" s="45">
        <v>3.9770622210257596</v>
      </c>
      <c r="D63" s="45">
        <v>3.0143922853798006</v>
      </c>
      <c r="E63" s="45">
        <v>2.1731803890930514</v>
      </c>
      <c r="F63" s="45">
        <v>2.9563306307681017</v>
      </c>
      <c r="G63" s="45">
        <v>3.0503709158961696</v>
      </c>
      <c r="H63" s="45">
        <v>3.3515597126388474</v>
      </c>
      <c r="I63" s="45">
        <v>2.4224918383897589</v>
      </c>
      <c r="J63" s="45">
        <v>4.7391267161309552</v>
      </c>
      <c r="K63" s="46">
        <v>3.5752402450143617</v>
      </c>
      <c r="M63" s="18" t="str">
        <f t="shared" si="0"/>
        <v>BLOOM</v>
      </c>
      <c r="N63" s="17" t="b">
        <f t="shared" si="1"/>
        <v>0</v>
      </c>
      <c r="U63" s="18" t="str">
        <f t="shared" si="2"/>
        <v>BLOOM</v>
      </c>
      <c r="V63" s="18">
        <f t="shared" si="3"/>
        <v>2.1731803890930514</v>
      </c>
      <c r="W63" s="18">
        <f t="shared" si="4"/>
        <v>0.24931144929670745</v>
      </c>
    </row>
    <row r="64" spans="1:23" ht="15.75" thickBot="1" x14ac:dyDescent="0.3">
      <c r="A64" s="12" t="s">
        <v>67</v>
      </c>
      <c r="B64" s="44">
        <v>3.5031574116302746</v>
      </c>
      <c r="C64" s="45">
        <v>3.5656710473045217</v>
      </c>
      <c r="D64" s="45">
        <v>3.1793185983935617</v>
      </c>
      <c r="E64" s="45">
        <v>2.8620634063395274</v>
      </c>
      <c r="F64" s="45">
        <v>3.0618517019229294</v>
      </c>
      <c r="G64" s="45">
        <v>2.3048538252874891</v>
      </c>
      <c r="H64" s="45">
        <v>3.6341693503814203</v>
      </c>
      <c r="I64" s="45">
        <v>2.198725278517101</v>
      </c>
      <c r="J64" s="45">
        <v>4.4299835116551609</v>
      </c>
      <c r="K64" s="46">
        <v>3.4042909525612113</v>
      </c>
      <c r="M64" s="18" t="str">
        <f t="shared" si="0"/>
        <v>SCOTT</v>
      </c>
      <c r="N64" s="17" t="b">
        <f t="shared" si="1"/>
        <v>0</v>
      </c>
      <c r="U64" s="18" t="str">
        <f t="shared" si="2"/>
        <v>SCOTT</v>
      </c>
      <c r="V64" s="18">
        <f t="shared" si="3"/>
        <v>2.198725278517101</v>
      </c>
      <c r="W64" s="18">
        <f t="shared" si="4"/>
        <v>0.10612854677038808</v>
      </c>
    </row>
    <row r="65" spans="1:23" ht="15.75" thickBot="1" x14ac:dyDescent="0.3">
      <c r="A65" s="13" t="s">
        <v>67</v>
      </c>
      <c r="B65" s="47">
        <v>3.8479789123757535</v>
      </c>
      <c r="C65" s="48">
        <v>2.7133371336877525</v>
      </c>
      <c r="D65" s="48">
        <v>2.1327739384643571</v>
      </c>
      <c r="E65" s="48">
        <v>2.1075939150104142</v>
      </c>
      <c r="F65" s="48">
        <v>2.4934120815588043</v>
      </c>
      <c r="G65" s="48">
        <v>1.3000121877933513</v>
      </c>
      <c r="H65" s="48">
        <v>2.7426999206024787</v>
      </c>
      <c r="I65" s="48">
        <v>2.478882402397435</v>
      </c>
      <c r="J65" s="48">
        <v>3.9514755306020928</v>
      </c>
      <c r="K65" s="49">
        <v>3.0927434429879481</v>
      </c>
      <c r="M65" s="19" t="str">
        <f t="shared" si="0"/>
        <v>TRUMPET</v>
      </c>
      <c r="N65" s="21" t="b">
        <f t="shared" si="1"/>
        <v>1</v>
      </c>
      <c r="O65" s="30">
        <f>COUNTIF($N56:$N65,TRUE)/(10 - COUNTIF($N56:$N65,"#N/A"))</f>
        <v>0.8</v>
      </c>
      <c r="U65" s="19" t="str">
        <f t="shared" si="2"/>
        <v>TRUMPET</v>
      </c>
      <c r="V65" s="19">
        <f t="shared" si="3"/>
        <v>1.3000121877933513</v>
      </c>
      <c r="W65" s="19">
        <f t="shared" si="4"/>
        <v>0.80758172721706289</v>
      </c>
    </row>
    <row r="66" spans="1:23" x14ac:dyDescent="0.25">
      <c r="A66" s="11" t="s">
        <v>68</v>
      </c>
      <c r="B66" s="41">
        <v>4.5791879530704129</v>
      </c>
      <c r="C66" s="42">
        <v>3.1850047276045266</v>
      </c>
      <c r="D66" s="42">
        <v>3.6279967166716824</v>
      </c>
      <c r="E66" s="42">
        <v>3.6980185589658134</v>
      </c>
      <c r="F66" s="42">
        <v>4.3945469736415292</v>
      </c>
      <c r="G66" s="42">
        <v>4.6695439006734558</v>
      </c>
      <c r="H66" s="42">
        <v>1.7366227645309036</v>
      </c>
      <c r="I66" s="42">
        <v>3.4235619644083402</v>
      </c>
      <c r="J66" s="42">
        <v>2.8839924489751585</v>
      </c>
      <c r="K66" s="43">
        <v>3.6701453735804495</v>
      </c>
      <c r="M66" s="16" t="str">
        <f t="shared" si="0"/>
        <v>JASON</v>
      </c>
      <c r="N66" s="20" t="b">
        <f t="shared" si="1"/>
        <v>1</v>
      </c>
      <c r="U66" s="16" t="str">
        <f t="shared" si="2"/>
        <v>JASON</v>
      </c>
      <c r="V66" s="16">
        <f t="shared" si="3"/>
        <v>1.7366227645309036</v>
      </c>
      <c r="W66" s="16">
        <f t="shared" si="4"/>
        <v>1.1473696844442549</v>
      </c>
    </row>
    <row r="67" spans="1:23" x14ac:dyDescent="0.25">
      <c r="A67" s="12" t="s">
        <v>68</v>
      </c>
      <c r="B67" s="44">
        <v>3.8915855849118217</v>
      </c>
      <c r="C67" s="45">
        <v>3.0902364982560604</v>
      </c>
      <c r="D67" s="45">
        <v>2.9612676213346703</v>
      </c>
      <c r="E67" s="45">
        <v>2.7893133828203158</v>
      </c>
      <c r="F67" s="45">
        <v>3.9818116697372128</v>
      </c>
      <c r="G67" s="45">
        <v>3.6465421841389851</v>
      </c>
      <c r="H67" s="45">
        <v>1.6296331837700258</v>
      </c>
      <c r="I67" s="45">
        <v>3.6130754631944315</v>
      </c>
      <c r="J67" s="45">
        <v>2.8149584684074229</v>
      </c>
      <c r="K67" s="46">
        <v>3.0888743478670291</v>
      </c>
      <c r="M67" s="18" t="str">
        <f t="shared" si="0"/>
        <v>JASON</v>
      </c>
      <c r="N67" s="17" t="b">
        <f t="shared" si="1"/>
        <v>1</v>
      </c>
      <c r="U67" s="18" t="str">
        <f t="shared" si="2"/>
        <v>JASON</v>
      </c>
      <c r="V67" s="18">
        <f t="shared" si="3"/>
        <v>1.6296331837700258</v>
      </c>
      <c r="W67" s="18">
        <f t="shared" si="4"/>
        <v>1.1596801990502901</v>
      </c>
    </row>
    <row r="68" spans="1:23" x14ac:dyDescent="0.25">
      <c r="A68" s="12" t="s">
        <v>68</v>
      </c>
      <c r="B68" s="44">
        <v>3.5855344266005051</v>
      </c>
      <c r="C68" s="45">
        <v>3.3228954332816651</v>
      </c>
      <c r="D68" s="45">
        <v>2.9158517146764922</v>
      </c>
      <c r="E68" s="45">
        <v>3.1256296746007046</v>
      </c>
      <c r="F68" s="45">
        <v>3.0482541773618617</v>
      </c>
      <c r="G68" s="45">
        <v>2.9187685941003321</v>
      </c>
      <c r="H68" s="45">
        <v>1.9451654549038264</v>
      </c>
      <c r="I68" s="45">
        <v>3.0079449045751572</v>
      </c>
      <c r="J68" s="45">
        <v>3.2002992660450502</v>
      </c>
      <c r="K68" s="46">
        <v>3.8692303204867926</v>
      </c>
      <c r="M68" s="18" t="str">
        <f t="shared" si="0"/>
        <v>JASON</v>
      </c>
      <c r="N68" s="17" t="b">
        <f t="shared" si="1"/>
        <v>1</v>
      </c>
      <c r="U68" s="18" t="str">
        <f t="shared" si="2"/>
        <v>JASON</v>
      </c>
      <c r="V68" s="18">
        <f t="shared" si="3"/>
        <v>1.9451654549038264</v>
      </c>
      <c r="W68" s="18">
        <f t="shared" si="4"/>
        <v>0.97068625977266576</v>
      </c>
    </row>
    <row r="69" spans="1:23" x14ac:dyDescent="0.25">
      <c r="A69" s="12" t="s">
        <v>68</v>
      </c>
      <c r="B69" s="44">
        <v>3.1712173491860689</v>
      </c>
      <c r="C69" s="45">
        <v>3.199300121282517</v>
      </c>
      <c r="D69" s="45">
        <v>2.1006129884965459</v>
      </c>
      <c r="E69" s="45">
        <v>2.5853936937237796</v>
      </c>
      <c r="F69" s="45">
        <v>2.9314990071893381</v>
      </c>
      <c r="G69" s="45">
        <v>3.577409336950633</v>
      </c>
      <c r="H69" s="45">
        <v>2.2022625721996421</v>
      </c>
      <c r="I69" s="45">
        <v>3.5801192781218512</v>
      </c>
      <c r="J69" s="45">
        <v>3.0317011988817928</v>
      </c>
      <c r="K69" s="46">
        <v>3.2118613672487935</v>
      </c>
      <c r="M69" s="18" t="str">
        <f t="shared" si="0"/>
        <v>BLUE</v>
      </c>
      <c r="N69" s="17" t="b">
        <f t="shared" si="1"/>
        <v>0</v>
      </c>
      <c r="U69" s="18" t="str">
        <f t="shared" si="2"/>
        <v>BLUE</v>
      </c>
      <c r="V69" s="18">
        <f t="shared" si="3"/>
        <v>2.1006129884965459</v>
      </c>
      <c r="W69" s="18">
        <f t="shared" si="4"/>
        <v>0.10164958370309618</v>
      </c>
    </row>
    <row r="70" spans="1:23" x14ac:dyDescent="0.25">
      <c r="A70" s="12" t="s">
        <v>68</v>
      </c>
      <c r="B70" s="44">
        <v>3.4320956246503047</v>
      </c>
      <c r="C70" s="45">
        <v>3.1496619952214564</v>
      </c>
      <c r="D70" s="45">
        <v>2.6277942809155426</v>
      </c>
      <c r="E70" s="45">
        <v>2.6337322495903828</v>
      </c>
      <c r="F70" s="45">
        <v>2.9804992307690554</v>
      </c>
      <c r="G70" s="45">
        <v>3.8972092384460555</v>
      </c>
      <c r="H70" s="45">
        <v>1.9784884333401811</v>
      </c>
      <c r="I70" s="45">
        <v>3.0734138885269862</v>
      </c>
      <c r="J70" s="45">
        <v>3.1455751292907705</v>
      </c>
      <c r="K70" s="46">
        <v>3.0392147025284664</v>
      </c>
      <c r="M70" s="18" t="str">
        <f t="shared" ref="M70:M105" si="5">INDEX($B$5:$K$5,MATCH(MIN($B70:$K70),$B70:$K70,0))</f>
        <v>JASON</v>
      </c>
      <c r="N70" s="17" t="b">
        <f t="shared" ref="N70:N105" si="6">$M70 = $A70</f>
        <v>1</v>
      </c>
      <c r="U70" s="18" t="str">
        <f t="shared" ref="U70:U105" si="7">INDEX($B$5:$K$5,MATCH(MIN($B70:$K70),$B70:$K70,0))</f>
        <v>JASON</v>
      </c>
      <c r="V70" s="18">
        <f t="shared" si="3"/>
        <v>1.9784884333401811</v>
      </c>
      <c r="W70" s="18">
        <f t="shared" si="4"/>
        <v>0.64930584757536147</v>
      </c>
    </row>
    <row r="71" spans="1:23" x14ac:dyDescent="0.25">
      <c r="A71" s="12" t="s">
        <v>68</v>
      </c>
      <c r="B71" s="44">
        <v>3.8424533295723777</v>
      </c>
      <c r="C71" s="45">
        <v>3.9350121207300619</v>
      </c>
      <c r="D71" s="45">
        <v>3.6641475876934182</v>
      </c>
      <c r="E71" s="45">
        <v>3.5412037255070317</v>
      </c>
      <c r="F71" s="45">
        <v>3.9688394500680606</v>
      </c>
      <c r="G71" s="45">
        <v>3.5441571135220848</v>
      </c>
      <c r="H71" s="45">
        <v>2.8487734094042145</v>
      </c>
      <c r="I71" s="45">
        <v>2.9029952049953378</v>
      </c>
      <c r="J71" s="45">
        <v>4.4643471410656641</v>
      </c>
      <c r="K71" s="46">
        <v>3.6820405566704286</v>
      </c>
      <c r="M71" s="18" t="str">
        <f t="shared" si="5"/>
        <v>JASON</v>
      </c>
      <c r="N71" s="17" t="b">
        <f t="shared" si="6"/>
        <v>1</v>
      </c>
      <c r="U71" s="18" t="str">
        <f t="shared" si="7"/>
        <v>JASON</v>
      </c>
      <c r="V71" s="18">
        <f t="shared" ref="V71:V105" si="8">MIN(B71:K71)</f>
        <v>2.8487734094042145</v>
      </c>
      <c r="W71" s="18">
        <f t="shared" ref="W71:W105" si="9">SMALL(B71:K71,2)-V71</f>
        <v>5.4221795591123279E-2</v>
      </c>
    </row>
    <row r="72" spans="1:23" x14ac:dyDescent="0.25">
      <c r="A72" s="12" t="s">
        <v>68</v>
      </c>
      <c r="B72" s="44">
        <v>3.8149944590786671</v>
      </c>
      <c r="C72" s="45">
        <v>3.143497400625999</v>
      </c>
      <c r="D72" s="45">
        <v>2.9096502756009777</v>
      </c>
      <c r="E72" s="45">
        <v>2.8069654256064926</v>
      </c>
      <c r="F72" s="45">
        <v>3.3777353820452758</v>
      </c>
      <c r="G72" s="45">
        <v>3.465612023582489</v>
      </c>
      <c r="H72" s="45">
        <v>1.6858520426196302</v>
      </c>
      <c r="I72" s="45">
        <v>3.2834679621158038</v>
      </c>
      <c r="J72" s="45">
        <v>3.5313816345528588</v>
      </c>
      <c r="K72" s="46">
        <v>3.2402203929041247</v>
      </c>
      <c r="M72" s="18" t="str">
        <f t="shared" si="5"/>
        <v>JASON</v>
      </c>
      <c r="N72" s="17" t="b">
        <f t="shared" si="6"/>
        <v>1</v>
      </c>
      <c r="U72" s="18" t="str">
        <f t="shared" si="7"/>
        <v>JASON</v>
      </c>
      <c r="V72" s="18">
        <f t="shared" si="8"/>
        <v>1.6858520426196302</v>
      </c>
      <c r="W72" s="18">
        <f t="shared" si="9"/>
        <v>1.1211133829868625</v>
      </c>
    </row>
    <row r="73" spans="1:23" x14ac:dyDescent="0.25">
      <c r="A73" s="12" t="s">
        <v>68</v>
      </c>
      <c r="B73" s="44">
        <v>4.99133966020882</v>
      </c>
      <c r="C73" s="45">
        <v>4.7320243250271918</v>
      </c>
      <c r="D73" s="45">
        <v>4.2747657265819479</v>
      </c>
      <c r="E73" s="45">
        <v>4.0082503990075384</v>
      </c>
      <c r="F73" s="45">
        <v>4.4040553246185734</v>
      </c>
      <c r="G73" s="45">
        <v>4.4055348228480069</v>
      </c>
      <c r="H73" s="45">
        <v>2.953849320634756</v>
      </c>
      <c r="I73" s="45">
        <v>3.9063910512598197</v>
      </c>
      <c r="J73" s="45">
        <v>4.1236642214766741</v>
      </c>
      <c r="K73" s="46">
        <v>4.3212543393528158</v>
      </c>
      <c r="M73" s="18" t="str">
        <f t="shared" si="5"/>
        <v>JASON</v>
      </c>
      <c r="N73" s="17" t="b">
        <f t="shared" si="6"/>
        <v>1</v>
      </c>
      <c r="U73" s="18" t="str">
        <f t="shared" si="7"/>
        <v>JASON</v>
      </c>
      <c r="V73" s="18">
        <f t="shared" si="8"/>
        <v>2.953849320634756</v>
      </c>
      <c r="W73" s="18">
        <f t="shared" si="9"/>
        <v>0.95254173062506364</v>
      </c>
    </row>
    <row r="74" spans="1:23" ht="15.75" thickBot="1" x14ac:dyDescent="0.3">
      <c r="A74" s="12" t="s">
        <v>68</v>
      </c>
      <c r="B74" s="44">
        <v>4.1478105924690514</v>
      </c>
      <c r="C74" s="45">
        <v>3.845957566699254</v>
      </c>
      <c r="D74" s="45">
        <v>4.4892794526382085</v>
      </c>
      <c r="E74" s="45">
        <v>4.0823325345470423</v>
      </c>
      <c r="F74" s="45">
        <v>4.5178646356003176</v>
      </c>
      <c r="G74" s="45">
        <v>4.6598888642260681</v>
      </c>
      <c r="H74" s="45">
        <v>2.8079548735260311</v>
      </c>
      <c r="I74" s="45">
        <v>2.1515923775247039</v>
      </c>
      <c r="J74" s="45">
        <v>3.4445310658062267</v>
      </c>
      <c r="K74" s="46">
        <v>4.624481595137512</v>
      </c>
      <c r="M74" s="18" t="str">
        <f t="shared" si="5"/>
        <v>SCOTT</v>
      </c>
      <c r="N74" s="17" t="b">
        <f t="shared" si="6"/>
        <v>0</v>
      </c>
      <c r="U74" s="18" t="str">
        <f t="shared" si="7"/>
        <v>SCOTT</v>
      </c>
      <c r="V74" s="18">
        <f t="shared" si="8"/>
        <v>2.1515923775247039</v>
      </c>
      <c r="W74" s="18">
        <f t="shared" si="9"/>
        <v>0.65636249600132723</v>
      </c>
    </row>
    <row r="75" spans="1:23" ht="15.75" thickBot="1" x14ac:dyDescent="0.3">
      <c r="A75" s="13" t="s">
        <v>68</v>
      </c>
      <c r="B75" s="47">
        <v>3.9708015057124113</v>
      </c>
      <c r="C75" s="48">
        <v>2.7522025243308992</v>
      </c>
      <c r="D75" s="48">
        <v>3.3034761866341986</v>
      </c>
      <c r="E75" s="48">
        <v>3.2004849119452405</v>
      </c>
      <c r="F75" s="48">
        <v>3.6629877016393149</v>
      </c>
      <c r="G75" s="48">
        <v>4.4117049165498763</v>
      </c>
      <c r="H75" s="48">
        <v>2.0296374903675574</v>
      </c>
      <c r="I75" s="48">
        <v>2.5803446284793221</v>
      </c>
      <c r="J75" s="48">
        <v>2.4493222792827516</v>
      </c>
      <c r="K75" s="49">
        <v>4.1549948466353168</v>
      </c>
      <c r="M75" s="19" t="str">
        <f t="shared" si="5"/>
        <v>JASON</v>
      </c>
      <c r="N75" s="21" t="b">
        <f t="shared" si="6"/>
        <v>1</v>
      </c>
      <c r="O75" s="30">
        <f>COUNTIF($N66:$N75,TRUE)/(10 - COUNTIF($N66:$N75,"#N/A"))</f>
        <v>0.8</v>
      </c>
      <c r="U75" s="19" t="str">
        <f t="shared" si="7"/>
        <v>JASON</v>
      </c>
      <c r="V75" s="19">
        <f t="shared" si="8"/>
        <v>2.0296374903675574</v>
      </c>
      <c r="W75" s="19">
        <f t="shared" si="9"/>
        <v>0.41968478891519423</v>
      </c>
    </row>
    <row r="76" spans="1:23" x14ac:dyDescent="0.25">
      <c r="A76" s="11" t="s">
        <v>69</v>
      </c>
      <c r="B76" s="41">
        <v>2.9726252068058803</v>
      </c>
      <c r="C76" s="42">
        <v>3.2670030783718902</v>
      </c>
      <c r="D76" s="42">
        <v>2.4517974011940753</v>
      </c>
      <c r="E76" s="42">
        <v>2.6825963780951456</v>
      </c>
      <c r="F76" s="42">
        <v>2.6562561878630557</v>
      </c>
      <c r="G76" s="42">
        <v>2.3583081614099148</v>
      </c>
      <c r="H76" s="42">
        <v>2.9357062932980353</v>
      </c>
      <c r="I76" s="42">
        <v>2.3491792167051249</v>
      </c>
      <c r="J76" s="42">
        <v>4.0043444514147506</v>
      </c>
      <c r="K76" s="43">
        <v>3.5882423698222223</v>
      </c>
      <c r="M76" s="16" t="str">
        <f t="shared" si="5"/>
        <v>SCOTT</v>
      </c>
      <c r="N76" s="20" t="b">
        <f t="shared" si="6"/>
        <v>1</v>
      </c>
      <c r="U76" s="16" t="str">
        <f t="shared" si="7"/>
        <v>SCOTT</v>
      </c>
      <c r="V76" s="16">
        <f t="shared" si="8"/>
        <v>2.3491792167051249</v>
      </c>
      <c r="W76" s="16">
        <f t="shared" si="9"/>
        <v>9.1289447047899763E-3</v>
      </c>
    </row>
    <row r="77" spans="1:23" x14ac:dyDescent="0.25">
      <c r="A77" s="12" t="s">
        <v>69</v>
      </c>
      <c r="B77" s="44">
        <v>2.7473809886541254</v>
      </c>
      <c r="C77" s="45">
        <v>2.8153780890608888</v>
      </c>
      <c r="D77" s="45">
        <v>3.1149158150259399</v>
      </c>
      <c r="E77" s="45">
        <v>2.7553438656458793</v>
      </c>
      <c r="F77" s="45">
        <v>3.0342008480928402</v>
      </c>
      <c r="G77" s="45">
        <v>2.6439005161758007</v>
      </c>
      <c r="H77" s="45">
        <v>3.0852275263925502</v>
      </c>
      <c r="I77" s="45">
        <v>1.2085067806969754</v>
      </c>
      <c r="J77" s="45">
        <v>4.4369091199055175</v>
      </c>
      <c r="K77" s="46">
        <v>4.1024602249974915</v>
      </c>
      <c r="M77" s="18" t="str">
        <f t="shared" si="5"/>
        <v>SCOTT</v>
      </c>
      <c r="N77" s="17" t="b">
        <f t="shared" si="6"/>
        <v>1</v>
      </c>
      <c r="U77" s="18" t="str">
        <f t="shared" si="7"/>
        <v>SCOTT</v>
      </c>
      <c r="V77" s="18">
        <f t="shared" si="8"/>
        <v>1.2085067806969754</v>
      </c>
      <c r="W77" s="18">
        <f t="shared" si="9"/>
        <v>1.4353937354788253</v>
      </c>
    </row>
    <row r="78" spans="1:23" x14ac:dyDescent="0.25">
      <c r="A78" s="12" t="s">
        <v>69</v>
      </c>
      <c r="B78" s="44">
        <v>2.7390352898057619</v>
      </c>
      <c r="C78" s="45">
        <v>3.1227083448061119</v>
      </c>
      <c r="D78" s="45">
        <v>2.3583651869575157</v>
      </c>
      <c r="E78" s="45">
        <v>2.6664718644397851</v>
      </c>
      <c r="F78" s="45">
        <v>2.5168616409988704</v>
      </c>
      <c r="G78" s="45">
        <v>2.3688833540680734</v>
      </c>
      <c r="H78" s="45">
        <v>2.9658306768127125</v>
      </c>
      <c r="I78" s="45">
        <v>2.094423925240736</v>
      </c>
      <c r="J78" s="45">
        <v>3.8647944377207168</v>
      </c>
      <c r="K78" s="46">
        <v>4.2335325474267425</v>
      </c>
      <c r="M78" s="18" t="str">
        <f t="shared" si="5"/>
        <v>SCOTT</v>
      </c>
      <c r="N78" s="17" t="b">
        <f t="shared" si="6"/>
        <v>1</v>
      </c>
      <c r="U78" s="18" t="str">
        <f t="shared" si="7"/>
        <v>SCOTT</v>
      </c>
      <c r="V78" s="18">
        <f t="shared" si="8"/>
        <v>2.094423925240736</v>
      </c>
      <c r="W78" s="18">
        <f t="shared" si="9"/>
        <v>0.26394126171677978</v>
      </c>
    </row>
    <row r="79" spans="1:23" x14ac:dyDescent="0.25">
      <c r="A79" s="12" t="s">
        <v>69</v>
      </c>
      <c r="B79" s="44">
        <v>3.1788415833176349</v>
      </c>
      <c r="C79" s="45">
        <v>3.2475015409462547</v>
      </c>
      <c r="D79" s="45">
        <v>2.9140438283132477</v>
      </c>
      <c r="E79" s="45">
        <v>2.8594716904221902</v>
      </c>
      <c r="F79" s="45">
        <v>2.9565955839795066</v>
      </c>
      <c r="G79" s="45">
        <v>2.7871396636608301</v>
      </c>
      <c r="H79" s="45">
        <v>2.766761509329871</v>
      </c>
      <c r="I79" s="45">
        <v>1.0622280735249818</v>
      </c>
      <c r="J79" s="45">
        <v>3.796978655763966</v>
      </c>
      <c r="K79" s="46">
        <v>3.8751425737634673</v>
      </c>
      <c r="M79" s="18" t="str">
        <f t="shared" si="5"/>
        <v>SCOTT</v>
      </c>
      <c r="N79" s="17" t="b">
        <f t="shared" si="6"/>
        <v>1</v>
      </c>
      <c r="U79" s="18" t="str">
        <f t="shared" si="7"/>
        <v>SCOTT</v>
      </c>
      <c r="V79" s="18">
        <f t="shared" si="8"/>
        <v>1.0622280735249818</v>
      </c>
      <c r="W79" s="18">
        <f t="shared" si="9"/>
        <v>1.7045334358048891</v>
      </c>
    </row>
    <row r="80" spans="1:23" x14ac:dyDescent="0.25">
      <c r="A80" s="12" t="s">
        <v>69</v>
      </c>
      <c r="B80" s="44">
        <v>3.626883474266493</v>
      </c>
      <c r="C80" s="45">
        <v>2.5867206834840522</v>
      </c>
      <c r="D80" s="45">
        <v>3.093959149049831</v>
      </c>
      <c r="E80" s="45">
        <v>2.9687706820831448</v>
      </c>
      <c r="F80" s="45">
        <v>2.6075109269335623</v>
      </c>
      <c r="G80" s="45">
        <v>2.5317740474602113</v>
      </c>
      <c r="H80" s="45">
        <v>2.6846542483776878</v>
      </c>
      <c r="I80" s="45">
        <v>1.9327327017858416</v>
      </c>
      <c r="J80" s="45">
        <v>3.1647639688308895</v>
      </c>
      <c r="K80" s="46">
        <v>4.3278470276931946</v>
      </c>
      <c r="M80" s="18" t="str">
        <f t="shared" si="5"/>
        <v>SCOTT</v>
      </c>
      <c r="N80" s="17" t="b">
        <f t="shared" si="6"/>
        <v>1</v>
      </c>
      <c r="U80" s="18" t="str">
        <f t="shared" si="7"/>
        <v>SCOTT</v>
      </c>
      <c r="V80" s="18">
        <f t="shared" si="8"/>
        <v>1.9327327017858416</v>
      </c>
      <c r="W80" s="18">
        <f t="shared" si="9"/>
        <v>0.59904134567436973</v>
      </c>
    </row>
    <row r="81" spans="1:23" x14ac:dyDescent="0.25">
      <c r="A81" s="12" t="s">
        <v>69</v>
      </c>
      <c r="B81" s="44">
        <v>2.7879186386692849</v>
      </c>
      <c r="C81" s="45">
        <v>2.3027413608431595</v>
      </c>
      <c r="D81" s="45">
        <v>2.8928027490821018</v>
      </c>
      <c r="E81" s="45">
        <v>2.8352091791129683</v>
      </c>
      <c r="F81" s="45">
        <v>2.7224838956863606</v>
      </c>
      <c r="G81" s="45">
        <v>2.3460303846902608</v>
      </c>
      <c r="H81" s="45">
        <v>2.6861337528865761</v>
      </c>
      <c r="I81" s="45">
        <v>2.3305682404246331</v>
      </c>
      <c r="J81" s="45">
        <v>3.3274060311412108</v>
      </c>
      <c r="K81" s="46">
        <v>3.5838139345179414</v>
      </c>
      <c r="M81" s="18" t="str">
        <f t="shared" si="5"/>
        <v>MISSISSIPPI</v>
      </c>
      <c r="N81" s="17" t="b">
        <f t="shared" si="6"/>
        <v>0</v>
      </c>
      <c r="U81" s="18" t="str">
        <f t="shared" si="7"/>
        <v>MISSISSIPPI</v>
      </c>
      <c r="V81" s="18">
        <f t="shared" si="8"/>
        <v>2.3027413608431595</v>
      </c>
      <c r="W81" s="18">
        <f t="shared" si="9"/>
        <v>2.7826879581473563E-2</v>
      </c>
    </row>
    <row r="82" spans="1:23" x14ac:dyDescent="0.25">
      <c r="A82" s="12" t="s">
        <v>69</v>
      </c>
      <c r="B82" s="44">
        <v>3.1098003421909923</v>
      </c>
      <c r="C82" s="45">
        <v>2.5573640462422822</v>
      </c>
      <c r="D82" s="45">
        <v>3.3709621762845026</v>
      </c>
      <c r="E82" s="45">
        <v>2.7956046141162973</v>
      </c>
      <c r="F82" s="45">
        <v>3.0989225620237955</v>
      </c>
      <c r="G82" s="45">
        <v>3.1026277956071144</v>
      </c>
      <c r="H82" s="45">
        <v>2.8083078263760579</v>
      </c>
      <c r="I82" s="45">
        <v>1.1669722541834822</v>
      </c>
      <c r="J82" s="45">
        <v>3.8566528578476094</v>
      </c>
      <c r="K82" s="46">
        <v>4.2617465595438997</v>
      </c>
      <c r="M82" s="18" t="str">
        <f t="shared" si="5"/>
        <v>SCOTT</v>
      </c>
      <c r="N82" s="17" t="b">
        <f t="shared" si="6"/>
        <v>1</v>
      </c>
      <c r="U82" s="18" t="str">
        <f t="shared" si="7"/>
        <v>SCOTT</v>
      </c>
      <c r="V82" s="18">
        <f t="shared" si="8"/>
        <v>1.1669722541834822</v>
      </c>
      <c r="W82" s="18">
        <f t="shared" si="9"/>
        <v>1.3903917920588</v>
      </c>
    </row>
    <row r="83" spans="1:23" x14ac:dyDescent="0.25">
      <c r="A83" s="12" t="s">
        <v>69</v>
      </c>
      <c r="B83" s="44">
        <v>3.7147805639939961</v>
      </c>
      <c r="C83" s="45">
        <v>2.8507064672864857</v>
      </c>
      <c r="D83" s="45">
        <v>2.7879245463910927</v>
      </c>
      <c r="E83" s="45">
        <v>2.7178732738507767</v>
      </c>
      <c r="F83" s="45">
        <v>2.4753540001449061</v>
      </c>
      <c r="G83" s="45">
        <v>2.219669091950133</v>
      </c>
      <c r="H83" s="45">
        <v>3.1876909848836004</v>
      </c>
      <c r="I83" s="45">
        <v>1.8124253351116142</v>
      </c>
      <c r="J83" s="45">
        <v>3.4823177777509717</v>
      </c>
      <c r="K83" s="46">
        <v>4.4514661259849149</v>
      </c>
      <c r="M83" s="18" t="str">
        <f t="shared" si="5"/>
        <v>SCOTT</v>
      </c>
      <c r="N83" s="17" t="b">
        <f t="shared" si="6"/>
        <v>1</v>
      </c>
      <c r="U83" s="18" t="str">
        <f t="shared" si="7"/>
        <v>SCOTT</v>
      </c>
      <c r="V83" s="18">
        <f t="shared" si="8"/>
        <v>1.8124253351116142</v>
      </c>
      <c r="W83" s="18">
        <f t="shared" si="9"/>
        <v>0.40724375683851877</v>
      </c>
    </row>
    <row r="84" spans="1:23" ht="15.75" thickBot="1" x14ac:dyDescent="0.3">
      <c r="A84" s="12" t="s">
        <v>69</v>
      </c>
      <c r="B84" s="44">
        <v>2.6266011896947954</v>
      </c>
      <c r="C84" s="45">
        <v>3.3084088544424457</v>
      </c>
      <c r="D84" s="45">
        <v>2.0875294925705203</v>
      </c>
      <c r="E84" s="45">
        <v>2.4673338120961206</v>
      </c>
      <c r="F84" s="45">
        <v>2.2968456483899518</v>
      </c>
      <c r="G84" s="45">
        <v>2.4007461230550864</v>
      </c>
      <c r="H84" s="45">
        <v>2.7033821085569172</v>
      </c>
      <c r="I84" s="45">
        <v>2.0357287708147345</v>
      </c>
      <c r="J84" s="45">
        <v>3.153249993366583</v>
      </c>
      <c r="K84" s="46">
        <v>4.0884975274747646</v>
      </c>
      <c r="M84" s="18" t="str">
        <f t="shared" si="5"/>
        <v>SCOTT</v>
      </c>
      <c r="N84" s="17" t="b">
        <f t="shared" si="6"/>
        <v>1</v>
      </c>
      <c r="U84" s="18" t="str">
        <f t="shared" si="7"/>
        <v>SCOTT</v>
      </c>
      <c r="V84" s="18">
        <f t="shared" si="8"/>
        <v>2.0357287708147345</v>
      </c>
      <c r="W84" s="18">
        <f t="shared" si="9"/>
        <v>5.1800721755785872E-2</v>
      </c>
    </row>
    <row r="85" spans="1:23" ht="15.75" thickBot="1" x14ac:dyDescent="0.3">
      <c r="A85" s="13" t="s">
        <v>69</v>
      </c>
      <c r="B85" s="47">
        <v>2.8221388404625953</v>
      </c>
      <c r="C85" s="48">
        <v>2.9647603303068304</v>
      </c>
      <c r="D85" s="48">
        <v>2.8757589185316315</v>
      </c>
      <c r="E85" s="48">
        <v>2.116533165564924</v>
      </c>
      <c r="F85" s="48">
        <v>2.8893147503528978</v>
      </c>
      <c r="G85" s="48">
        <v>2.3523261128065323</v>
      </c>
      <c r="H85" s="48">
        <v>2.951244281117626</v>
      </c>
      <c r="I85" s="48">
        <v>2.788576370857716</v>
      </c>
      <c r="J85" s="48">
        <v>3.3985360198951793</v>
      </c>
      <c r="K85" s="49">
        <v>3.0241920388836689</v>
      </c>
      <c r="M85" s="19" t="str">
        <f t="shared" si="5"/>
        <v>BLOOM</v>
      </c>
      <c r="N85" s="21" t="b">
        <f t="shared" si="6"/>
        <v>0</v>
      </c>
      <c r="O85" s="30">
        <f>COUNTIF($N76:$N85,TRUE)/(10 - COUNTIF($N76:$N85,"#N/A"))</f>
        <v>0.8</v>
      </c>
      <c r="U85" s="19" t="str">
        <f t="shared" si="7"/>
        <v>BLOOM</v>
      </c>
      <c r="V85" s="19">
        <f t="shared" si="8"/>
        <v>2.116533165564924</v>
      </c>
      <c r="W85" s="19">
        <f t="shared" si="9"/>
        <v>0.23579294724160826</v>
      </c>
    </row>
    <row r="86" spans="1:23" x14ac:dyDescent="0.25">
      <c r="A86" s="11" t="s">
        <v>70</v>
      </c>
      <c r="B86" s="41">
        <v>4.8210467125697942</v>
      </c>
      <c r="C86" s="42">
        <v>3.7761864287763327</v>
      </c>
      <c r="D86" s="42">
        <v>3.6276007368186134</v>
      </c>
      <c r="E86" s="42">
        <v>4.0900897162592198</v>
      </c>
      <c r="F86" s="42">
        <v>4.7446691501146843</v>
      </c>
      <c r="G86" s="42">
        <v>4.9598452611551913</v>
      </c>
      <c r="H86" s="42">
        <v>3.0451320004843616</v>
      </c>
      <c r="I86" s="42">
        <v>4.0800142352263089</v>
      </c>
      <c r="J86" s="42">
        <v>2.4820101625231583</v>
      </c>
      <c r="K86" s="43">
        <v>5.0374552885577781</v>
      </c>
      <c r="M86" s="16" t="str">
        <f t="shared" si="5"/>
        <v>DAVE</v>
      </c>
      <c r="N86" s="20" t="b">
        <f t="shared" si="6"/>
        <v>1</v>
      </c>
      <c r="U86" s="16" t="str">
        <f t="shared" si="7"/>
        <v>DAVE</v>
      </c>
      <c r="V86" s="16">
        <f t="shared" si="8"/>
        <v>2.4820101625231583</v>
      </c>
      <c r="W86" s="16">
        <f t="shared" si="9"/>
        <v>0.5631218379612033</v>
      </c>
    </row>
    <row r="87" spans="1:23" x14ac:dyDescent="0.25">
      <c r="A87" s="12" t="s">
        <v>70</v>
      </c>
      <c r="B87" s="44">
        <v>3.8028857859210197</v>
      </c>
      <c r="C87" s="45">
        <v>3.2327520290065097</v>
      </c>
      <c r="D87" s="45">
        <v>3.0142436562690946</v>
      </c>
      <c r="E87" s="45">
        <v>2.7709896457198484</v>
      </c>
      <c r="F87" s="45">
        <v>3.4533294862551269</v>
      </c>
      <c r="G87" s="45">
        <v>4.0530504356382142</v>
      </c>
      <c r="H87" s="45">
        <v>1.5738966213732448</v>
      </c>
      <c r="I87" s="45">
        <v>3.2539198532572793</v>
      </c>
      <c r="J87" s="45">
        <v>2.5572686207548641</v>
      </c>
      <c r="K87" s="46">
        <v>4.258324851392941</v>
      </c>
      <c r="M87" s="18" t="str">
        <f t="shared" si="5"/>
        <v>JASON</v>
      </c>
      <c r="N87" s="17" t="b">
        <f t="shared" si="6"/>
        <v>0</v>
      </c>
      <c r="U87" s="18" t="str">
        <f t="shared" si="7"/>
        <v>JASON</v>
      </c>
      <c r="V87" s="18">
        <f t="shared" si="8"/>
        <v>1.5738966213732448</v>
      </c>
      <c r="W87" s="18">
        <f t="shared" si="9"/>
        <v>0.98337199938161923</v>
      </c>
    </row>
    <row r="88" spans="1:23" x14ac:dyDescent="0.25">
      <c r="A88" s="12" t="s">
        <v>70</v>
      </c>
      <c r="B88" s="44">
        <v>4.2211305713307299</v>
      </c>
      <c r="C88" s="45">
        <v>3.3742846020101784</v>
      </c>
      <c r="D88" s="45">
        <v>3.0451372891466786</v>
      </c>
      <c r="E88" s="45">
        <v>2.9379428416571045</v>
      </c>
      <c r="F88" s="45">
        <v>3.2921952192795749</v>
      </c>
      <c r="G88" s="45">
        <v>3.8094064531480689</v>
      </c>
      <c r="H88" s="45">
        <v>1.7710479662768874</v>
      </c>
      <c r="I88" s="45">
        <v>3.5699970740760532</v>
      </c>
      <c r="J88" s="45">
        <v>2.0705911100323542</v>
      </c>
      <c r="K88" s="46">
        <v>4.1209281120104855</v>
      </c>
      <c r="M88" s="18" t="str">
        <f t="shared" si="5"/>
        <v>JASON</v>
      </c>
      <c r="N88" s="17" t="b">
        <f t="shared" si="6"/>
        <v>0</v>
      </c>
      <c r="U88" s="18" t="str">
        <f t="shared" si="7"/>
        <v>JASON</v>
      </c>
      <c r="V88" s="18">
        <f t="shared" si="8"/>
        <v>1.7710479662768874</v>
      </c>
      <c r="W88" s="18">
        <f t="shared" si="9"/>
        <v>0.29954314375546676</v>
      </c>
    </row>
    <row r="89" spans="1:23" x14ac:dyDescent="0.25">
      <c r="A89" s="12" t="s">
        <v>70</v>
      </c>
      <c r="B89" s="44">
        <v>3.8733864426579236</v>
      </c>
      <c r="C89" s="45">
        <v>2.615357882591864</v>
      </c>
      <c r="D89" s="45">
        <v>2.7966847042625833</v>
      </c>
      <c r="E89" s="45">
        <v>3.1193572984191285</v>
      </c>
      <c r="F89" s="45">
        <v>3.7960179356833956</v>
      </c>
      <c r="G89" s="45">
        <v>4.1265355710621705</v>
      </c>
      <c r="H89" s="45">
        <v>1.9714116686861662</v>
      </c>
      <c r="I89" s="45">
        <v>3.1086332847501938</v>
      </c>
      <c r="J89" s="45">
        <v>2.3267218484832122</v>
      </c>
      <c r="K89" s="46">
        <v>3.7215115167520132</v>
      </c>
      <c r="M89" s="18" t="str">
        <f t="shared" si="5"/>
        <v>JASON</v>
      </c>
      <c r="N89" s="17" t="b">
        <f t="shared" si="6"/>
        <v>0</v>
      </c>
      <c r="U89" s="18" t="str">
        <f t="shared" si="7"/>
        <v>JASON</v>
      </c>
      <c r="V89" s="18">
        <f t="shared" si="8"/>
        <v>1.9714116686861662</v>
      </c>
      <c r="W89" s="18">
        <f t="shared" si="9"/>
        <v>0.35531017979704593</v>
      </c>
    </row>
    <row r="90" spans="1:23" x14ac:dyDescent="0.25">
      <c r="A90" s="12" t="s">
        <v>70</v>
      </c>
      <c r="B90" s="44">
        <v>4.1814288233839365</v>
      </c>
      <c r="C90" s="45">
        <v>3.8591689278311927</v>
      </c>
      <c r="D90" s="45">
        <v>3.8076179153887004</v>
      </c>
      <c r="E90" s="45">
        <v>4.0185345818928564</v>
      </c>
      <c r="F90" s="45">
        <v>4.5380277633273529</v>
      </c>
      <c r="G90" s="45">
        <v>4.6863304397708294</v>
      </c>
      <c r="H90" s="45">
        <v>2.839158152803845</v>
      </c>
      <c r="I90" s="45">
        <v>3.7586781818919497</v>
      </c>
      <c r="J90" s="45">
        <v>2.4531145544577351</v>
      </c>
      <c r="K90" s="46">
        <v>4.4935892874193435</v>
      </c>
      <c r="M90" s="18" t="str">
        <f t="shared" si="5"/>
        <v>DAVE</v>
      </c>
      <c r="N90" s="17" t="b">
        <f t="shared" si="6"/>
        <v>1</v>
      </c>
      <c r="U90" s="18" t="str">
        <f t="shared" si="7"/>
        <v>DAVE</v>
      </c>
      <c r="V90" s="18">
        <f t="shared" si="8"/>
        <v>2.4531145544577351</v>
      </c>
      <c r="W90" s="18">
        <f t="shared" si="9"/>
        <v>0.38604359834610991</v>
      </c>
    </row>
    <row r="91" spans="1:23" x14ac:dyDescent="0.25">
      <c r="A91" s="12" t="s">
        <v>70</v>
      </c>
      <c r="B91" s="44">
        <v>4.291689624432296</v>
      </c>
      <c r="C91" s="45">
        <v>3.8985554500299449</v>
      </c>
      <c r="D91" s="45">
        <v>3.6223632601488536</v>
      </c>
      <c r="E91" s="45">
        <v>4.0197220353288561</v>
      </c>
      <c r="F91" s="45">
        <v>4.4496043603891247</v>
      </c>
      <c r="G91" s="45">
        <v>4.4339347327482059</v>
      </c>
      <c r="H91" s="45">
        <v>2.7622840336997703</v>
      </c>
      <c r="I91" s="45">
        <v>2.7459125444343817</v>
      </c>
      <c r="J91" s="45">
        <v>2.6141780825073173</v>
      </c>
      <c r="K91" s="46">
        <v>4.8760240593095316</v>
      </c>
      <c r="M91" s="18" t="str">
        <f t="shared" si="5"/>
        <v>DAVE</v>
      </c>
      <c r="N91" s="17" t="b">
        <f t="shared" si="6"/>
        <v>1</v>
      </c>
      <c r="U91" s="18" t="str">
        <f t="shared" si="7"/>
        <v>DAVE</v>
      </c>
      <c r="V91" s="18">
        <f t="shared" si="8"/>
        <v>2.6141780825073173</v>
      </c>
      <c r="W91" s="18">
        <f t="shared" si="9"/>
        <v>0.13173446192706439</v>
      </c>
    </row>
    <row r="92" spans="1:23" x14ac:dyDescent="0.25">
      <c r="A92" s="12" t="s">
        <v>70</v>
      </c>
      <c r="B92" s="44">
        <v>3.4051579035863</v>
      </c>
      <c r="C92" s="45">
        <v>3.0822140623704835</v>
      </c>
      <c r="D92" s="45">
        <v>2.7406601150836178</v>
      </c>
      <c r="E92" s="45">
        <v>3.0143553363103477</v>
      </c>
      <c r="F92" s="45">
        <v>3.8216580253224182</v>
      </c>
      <c r="G92" s="45">
        <v>3.9453598448033649</v>
      </c>
      <c r="H92" s="45">
        <v>1.8839417952993169</v>
      </c>
      <c r="I92" s="45">
        <v>2.696749015103622</v>
      </c>
      <c r="J92" s="45">
        <v>2.0828818101659641</v>
      </c>
      <c r="K92" s="46">
        <v>3.6878091339653061</v>
      </c>
      <c r="M92" s="18" t="str">
        <f t="shared" si="5"/>
        <v>JASON</v>
      </c>
      <c r="N92" s="17" t="b">
        <f t="shared" si="6"/>
        <v>0</v>
      </c>
      <c r="U92" s="18" t="str">
        <f t="shared" si="7"/>
        <v>JASON</v>
      </c>
      <c r="V92" s="18">
        <f t="shared" si="8"/>
        <v>1.8839417952993169</v>
      </c>
      <c r="W92" s="18">
        <f t="shared" si="9"/>
        <v>0.19894001486664714</v>
      </c>
    </row>
    <row r="93" spans="1:23" x14ac:dyDescent="0.25">
      <c r="A93" s="12" t="s">
        <v>70</v>
      </c>
      <c r="B93" s="44">
        <v>4.0575086320763489</v>
      </c>
      <c r="C93" s="45">
        <v>3.5945147280705818</v>
      </c>
      <c r="D93" s="45">
        <v>3.8265732555227796</v>
      </c>
      <c r="E93" s="45">
        <v>3.9936779932197335</v>
      </c>
      <c r="F93" s="45">
        <v>4.4871540283286517</v>
      </c>
      <c r="G93" s="45">
        <v>4.5063479798206103</v>
      </c>
      <c r="H93" s="45">
        <v>2.9136210157429581</v>
      </c>
      <c r="I93" s="45">
        <v>2.8259592586659235</v>
      </c>
      <c r="J93" s="45">
        <v>2.3030683437399828</v>
      </c>
      <c r="K93" s="46">
        <v>4.755372502209072</v>
      </c>
      <c r="M93" s="18" t="str">
        <f t="shared" si="5"/>
        <v>DAVE</v>
      </c>
      <c r="N93" s="17" t="b">
        <f t="shared" si="6"/>
        <v>1</v>
      </c>
      <c r="U93" s="18" t="str">
        <f t="shared" si="7"/>
        <v>DAVE</v>
      </c>
      <c r="V93" s="18">
        <f t="shared" si="8"/>
        <v>2.3030683437399828</v>
      </c>
      <c r="W93" s="18">
        <f t="shared" si="9"/>
        <v>0.52289091492594064</v>
      </c>
    </row>
    <row r="94" spans="1:23" ht="15.75" thickBot="1" x14ac:dyDescent="0.3">
      <c r="A94" s="12" t="s">
        <v>70</v>
      </c>
      <c r="B94" s="44">
        <v>4.7083402985799188</v>
      </c>
      <c r="C94" s="45">
        <v>3.9288353355633259</v>
      </c>
      <c r="D94" s="45">
        <v>3.3372804568916701</v>
      </c>
      <c r="E94" s="45">
        <v>3.8008347063498067</v>
      </c>
      <c r="F94" s="45">
        <v>3.4297469402345939</v>
      </c>
      <c r="G94" s="45">
        <v>4.5577178956870412</v>
      </c>
      <c r="H94" s="45">
        <v>2.3694072065659659</v>
      </c>
      <c r="I94" s="45">
        <v>3.8263426996047594</v>
      </c>
      <c r="J94" s="45">
        <v>2.4935040499929766</v>
      </c>
      <c r="K94" s="46">
        <v>5.0151702270262293</v>
      </c>
      <c r="M94" s="18" t="str">
        <f t="shared" si="5"/>
        <v>JASON</v>
      </c>
      <c r="N94" s="17" t="b">
        <f t="shared" si="6"/>
        <v>0</v>
      </c>
      <c r="U94" s="18" t="str">
        <f t="shared" si="7"/>
        <v>JASON</v>
      </c>
      <c r="V94" s="18">
        <f t="shared" si="8"/>
        <v>2.3694072065659659</v>
      </c>
      <c r="W94" s="18">
        <f t="shared" si="9"/>
        <v>0.12409684342701066</v>
      </c>
    </row>
    <row r="95" spans="1:23" ht="15.75" thickBot="1" x14ac:dyDescent="0.3">
      <c r="A95" s="13" t="s">
        <v>70</v>
      </c>
      <c r="B95" s="47">
        <v>4.3818531009409947</v>
      </c>
      <c r="C95" s="48">
        <v>4.2387003808204655</v>
      </c>
      <c r="D95" s="48">
        <v>3.63811734582996</v>
      </c>
      <c r="E95" s="48">
        <v>4.1514655978880457</v>
      </c>
      <c r="F95" s="48">
        <v>4.2832357414346642</v>
      </c>
      <c r="G95" s="48">
        <v>4.8289093622527739</v>
      </c>
      <c r="H95" s="48">
        <v>3.2664636395501834</v>
      </c>
      <c r="I95" s="48">
        <v>2.948575227274933</v>
      </c>
      <c r="J95" s="48">
        <v>2.3287608242489846</v>
      </c>
      <c r="K95" s="49">
        <v>5.1357550528931828</v>
      </c>
      <c r="M95" s="19" t="str">
        <f t="shared" si="5"/>
        <v>DAVE</v>
      </c>
      <c r="N95" s="21" t="b">
        <f t="shared" si="6"/>
        <v>1</v>
      </c>
      <c r="O95" s="30">
        <f>COUNTIF($N86:$N95,TRUE)/(10 - COUNTIF($N86:$N95,"#N/A"))</f>
        <v>0.5</v>
      </c>
      <c r="U95" s="19" t="str">
        <f t="shared" si="7"/>
        <v>DAVE</v>
      </c>
      <c r="V95" s="19">
        <f t="shared" si="8"/>
        <v>2.3287608242489846</v>
      </c>
      <c r="W95" s="19">
        <f t="shared" si="9"/>
        <v>0.61981440302594848</v>
      </c>
    </row>
    <row r="96" spans="1:23" x14ac:dyDescent="0.25">
      <c r="A96" s="11" t="s">
        <v>71</v>
      </c>
      <c r="B96" s="41">
        <v>5.6157689120579306</v>
      </c>
      <c r="C96" s="42">
        <v>4.1819677019656911</v>
      </c>
      <c r="D96" s="42">
        <v>5.0195302539719133</v>
      </c>
      <c r="E96" s="42">
        <v>3.9777526290901686</v>
      </c>
      <c r="F96" s="42">
        <v>4.6518355860696623</v>
      </c>
      <c r="G96" s="42">
        <v>4.3126599342229417</v>
      </c>
      <c r="H96" s="42">
        <v>4.2304165261790159</v>
      </c>
      <c r="I96" s="42">
        <v>4.6118503201416869</v>
      </c>
      <c r="J96" s="42">
        <v>5.0210148961285892</v>
      </c>
      <c r="K96" s="43">
        <v>2.6851267042133964</v>
      </c>
      <c r="M96" s="16" t="str">
        <f t="shared" si="5"/>
        <v>ANTONIA</v>
      </c>
      <c r="N96" s="20" t="b">
        <f t="shared" si="6"/>
        <v>1</v>
      </c>
      <c r="U96" s="16" t="str">
        <f t="shared" si="7"/>
        <v>ANTONIA</v>
      </c>
      <c r="V96" s="16">
        <f t="shared" si="8"/>
        <v>2.6851267042133964</v>
      </c>
      <c r="W96" s="16">
        <f t="shared" si="9"/>
        <v>1.2926259248767722</v>
      </c>
    </row>
    <row r="97" spans="1:23" x14ac:dyDescent="0.25">
      <c r="A97" s="12" t="s">
        <v>71</v>
      </c>
      <c r="B97" s="44">
        <v>4.4005572564260254</v>
      </c>
      <c r="C97" s="45">
        <v>3.0083256489495982</v>
      </c>
      <c r="D97" s="45">
        <v>4.2985616416906849</v>
      </c>
      <c r="E97" s="45">
        <v>3.6001337820493675</v>
      </c>
      <c r="F97" s="45">
        <v>4.8486279289498544</v>
      </c>
      <c r="G97" s="45">
        <v>4.306880055837385</v>
      </c>
      <c r="H97" s="45">
        <v>3.574533992194076</v>
      </c>
      <c r="I97" s="45">
        <v>4.0781253125717054</v>
      </c>
      <c r="J97" s="45">
        <v>3.5148623609972209</v>
      </c>
      <c r="K97" s="46">
        <v>2.8778253679006145</v>
      </c>
      <c r="M97" s="18" t="str">
        <f t="shared" si="5"/>
        <v>ANTONIA</v>
      </c>
      <c r="N97" s="17" t="b">
        <f t="shared" si="6"/>
        <v>1</v>
      </c>
      <c r="U97" s="18" t="str">
        <f t="shared" si="7"/>
        <v>ANTONIA</v>
      </c>
      <c r="V97" s="18">
        <f t="shared" si="8"/>
        <v>2.8778253679006145</v>
      </c>
      <c r="W97" s="18">
        <f t="shared" si="9"/>
        <v>0.1305002810489837</v>
      </c>
    </row>
    <row r="98" spans="1:23" x14ac:dyDescent="0.25">
      <c r="A98" s="12" t="s">
        <v>71</v>
      </c>
      <c r="B98" s="44">
        <v>4.844376926525749</v>
      </c>
      <c r="C98" s="45">
        <v>3.0665553943805728</v>
      </c>
      <c r="D98" s="45">
        <v>4.3750991187051635</v>
      </c>
      <c r="E98" s="45">
        <v>3.8398775972433672</v>
      </c>
      <c r="F98" s="45">
        <v>4.9960790409644762</v>
      </c>
      <c r="G98" s="45">
        <v>4.8690932565813583</v>
      </c>
      <c r="H98" s="45">
        <v>3.1438703417912404</v>
      </c>
      <c r="I98" s="45">
        <v>4.9855474039916228</v>
      </c>
      <c r="J98" s="45">
        <v>3.8907587764690472</v>
      </c>
      <c r="K98" s="46">
        <v>3.8561949084545462</v>
      </c>
      <c r="M98" s="18" t="str">
        <f t="shared" si="5"/>
        <v>MISSISSIPPI</v>
      </c>
      <c r="N98" s="17" t="b">
        <f t="shared" si="6"/>
        <v>0</v>
      </c>
      <c r="U98" s="18" t="str">
        <f t="shared" si="7"/>
        <v>MISSISSIPPI</v>
      </c>
      <c r="V98" s="18">
        <f t="shared" si="8"/>
        <v>3.0665553943805728</v>
      </c>
      <c r="W98" s="18">
        <f t="shared" si="9"/>
        <v>7.7314947410667578E-2</v>
      </c>
    </row>
    <row r="99" spans="1:23" x14ac:dyDescent="0.25">
      <c r="A99" s="12" t="s">
        <v>71</v>
      </c>
      <c r="B99" s="44">
        <v>3.5055382419536394</v>
      </c>
      <c r="C99" s="45">
        <v>1.9975429136743421</v>
      </c>
      <c r="D99" s="45">
        <v>2.8979058273979286</v>
      </c>
      <c r="E99" s="45">
        <v>3.2062068514625781</v>
      </c>
      <c r="F99" s="45">
        <v>2.687169653737763</v>
      </c>
      <c r="G99" s="45">
        <v>2.3738733547237518</v>
      </c>
      <c r="H99" s="45">
        <v>2.837438779259597</v>
      </c>
      <c r="I99" s="45">
        <v>2.5706082864162685</v>
      </c>
      <c r="J99" s="45">
        <v>2.529493675059646</v>
      </c>
      <c r="K99" s="46">
        <v>3.698328064138976</v>
      </c>
      <c r="M99" s="18" t="str">
        <f t="shared" si="5"/>
        <v>MISSISSIPPI</v>
      </c>
      <c r="N99" s="17" t="b">
        <f t="shared" si="6"/>
        <v>0</v>
      </c>
      <c r="U99" s="18" t="str">
        <f t="shared" si="7"/>
        <v>MISSISSIPPI</v>
      </c>
      <c r="V99" s="18">
        <f t="shared" si="8"/>
        <v>1.9975429136743421</v>
      </c>
      <c r="W99" s="18">
        <f t="shared" si="9"/>
        <v>0.37633044104940971</v>
      </c>
    </row>
    <row r="100" spans="1:23" x14ac:dyDescent="0.25">
      <c r="A100" s="12" t="s">
        <v>71</v>
      </c>
      <c r="B100" s="44">
        <v>3.4973188907501691</v>
      </c>
      <c r="C100" s="45">
        <v>1.836092028168387</v>
      </c>
      <c r="D100" s="45">
        <v>3.4696172881100882</v>
      </c>
      <c r="E100" s="45">
        <v>3.3243882430802136</v>
      </c>
      <c r="F100" s="45">
        <v>3.587876946004219</v>
      </c>
      <c r="G100" s="45">
        <v>3.4593762627667539</v>
      </c>
      <c r="H100" s="45">
        <v>2.6487407890598949</v>
      </c>
      <c r="I100" s="45">
        <v>2.9625884471296144</v>
      </c>
      <c r="J100" s="45">
        <v>3.2792566965887575</v>
      </c>
      <c r="K100" s="46">
        <v>3.2480232238688389</v>
      </c>
      <c r="M100" s="18" t="str">
        <f t="shared" si="5"/>
        <v>MISSISSIPPI</v>
      </c>
      <c r="N100" s="17" t="b">
        <f t="shared" si="6"/>
        <v>0</v>
      </c>
      <c r="U100" s="18" t="str">
        <f t="shared" si="7"/>
        <v>MISSISSIPPI</v>
      </c>
      <c r="V100" s="18">
        <f t="shared" si="8"/>
        <v>1.836092028168387</v>
      </c>
      <c r="W100" s="18">
        <f t="shared" si="9"/>
        <v>0.81264876089150784</v>
      </c>
    </row>
    <row r="101" spans="1:23" x14ac:dyDescent="0.25">
      <c r="A101" s="12" t="s">
        <v>71</v>
      </c>
      <c r="B101" s="44">
        <v>4.6132722632228669</v>
      </c>
      <c r="C101" s="45">
        <v>3.2869234451028522</v>
      </c>
      <c r="D101" s="45">
        <v>5.5209534852519155</v>
      </c>
      <c r="E101" s="45">
        <v>5.005987265843439</v>
      </c>
      <c r="F101" s="45">
        <v>5.3386502411872829</v>
      </c>
      <c r="G101" s="45">
        <v>4.5265243723697655</v>
      </c>
      <c r="H101" s="45">
        <v>4.3267224877239228</v>
      </c>
      <c r="I101" s="45">
        <v>3.3051583197948076</v>
      </c>
      <c r="J101" s="45">
        <v>4.6838629525208777</v>
      </c>
      <c r="K101" s="46">
        <v>3.531831126079382</v>
      </c>
      <c r="M101" s="18" t="str">
        <f t="shared" si="5"/>
        <v>MISSISSIPPI</v>
      </c>
      <c r="N101" s="17" t="b">
        <f t="shared" si="6"/>
        <v>0</v>
      </c>
      <c r="U101" s="18" t="str">
        <f t="shared" si="7"/>
        <v>MISSISSIPPI</v>
      </c>
      <c r="V101" s="18">
        <f t="shared" si="8"/>
        <v>3.2869234451028522</v>
      </c>
      <c r="W101" s="18">
        <f t="shared" si="9"/>
        <v>1.8234874691955394E-2</v>
      </c>
    </row>
    <row r="102" spans="1:23" x14ac:dyDescent="0.25">
      <c r="A102" s="12" t="s">
        <v>71</v>
      </c>
      <c r="B102" s="44">
        <v>3.4993411352587507</v>
      </c>
      <c r="C102" s="45">
        <v>2.4720930690851639</v>
      </c>
      <c r="D102" s="45">
        <v>3.7374502035533199</v>
      </c>
      <c r="E102" s="45">
        <v>2.8219430147782671</v>
      </c>
      <c r="F102" s="45">
        <v>3.5304239511790998</v>
      </c>
      <c r="G102" s="45">
        <v>3.8020614564970527</v>
      </c>
      <c r="H102" s="45">
        <v>3.0482937120845257</v>
      </c>
      <c r="I102" s="45">
        <v>3.2511634391413313</v>
      </c>
      <c r="J102" s="45">
        <v>4.0391980526112548</v>
      </c>
      <c r="K102" s="46">
        <v>2.198999733282033</v>
      </c>
      <c r="M102" s="18" t="str">
        <f t="shared" si="5"/>
        <v>ANTONIA</v>
      </c>
      <c r="N102" s="17" t="b">
        <f t="shared" si="6"/>
        <v>1</v>
      </c>
      <c r="U102" s="18" t="str">
        <f t="shared" si="7"/>
        <v>ANTONIA</v>
      </c>
      <c r="V102" s="18">
        <f t="shared" si="8"/>
        <v>2.198999733282033</v>
      </c>
      <c r="W102" s="18">
        <f t="shared" si="9"/>
        <v>0.27309333580313089</v>
      </c>
    </row>
    <row r="103" spans="1:23" x14ac:dyDescent="0.25">
      <c r="A103" s="12" t="s">
        <v>71</v>
      </c>
      <c r="B103" s="44">
        <v>6.0111488866701732</v>
      </c>
      <c r="C103" s="45">
        <v>3.8544266704433761</v>
      </c>
      <c r="D103" s="45">
        <v>5.8348120972727866</v>
      </c>
      <c r="E103" s="45">
        <v>4.6143541501609491</v>
      </c>
      <c r="F103" s="45">
        <v>5.7460167111349847</v>
      </c>
      <c r="G103" s="45">
        <v>5.4304527305200896</v>
      </c>
      <c r="H103" s="45">
        <v>4.1483735844464054</v>
      </c>
      <c r="I103" s="45">
        <v>5.2249754859022985</v>
      </c>
      <c r="J103" s="45">
        <v>3.7052656894742517</v>
      </c>
      <c r="K103" s="46">
        <v>4.1272856196593697</v>
      </c>
      <c r="M103" s="18" t="str">
        <f t="shared" si="5"/>
        <v>DAVE</v>
      </c>
      <c r="N103" s="17" t="b">
        <f t="shared" si="6"/>
        <v>0</v>
      </c>
      <c r="U103" s="18" t="str">
        <f t="shared" si="7"/>
        <v>DAVE</v>
      </c>
      <c r="V103" s="18">
        <f t="shared" si="8"/>
        <v>3.7052656894742517</v>
      </c>
      <c r="W103" s="18">
        <f t="shared" si="9"/>
        <v>0.14916098096912433</v>
      </c>
    </row>
    <row r="104" spans="1:23" ht="15.75" thickBot="1" x14ac:dyDescent="0.3">
      <c r="A104" s="12" t="s">
        <v>71</v>
      </c>
      <c r="B104" s="44">
        <v>4.4887205246165527</v>
      </c>
      <c r="C104" s="45">
        <v>2.351438158337452</v>
      </c>
      <c r="D104" s="45">
        <v>4.3954624152689421</v>
      </c>
      <c r="E104" s="45">
        <v>3.5978344606216406</v>
      </c>
      <c r="F104" s="45">
        <v>4.1319725572804229</v>
      </c>
      <c r="G104" s="45">
        <v>4.0371321940086382</v>
      </c>
      <c r="H104" s="45">
        <v>2.7387973076025265</v>
      </c>
      <c r="I104" s="45">
        <v>3.6199797987460292</v>
      </c>
      <c r="J104" s="45">
        <v>3.6105930498242742</v>
      </c>
      <c r="K104" s="46">
        <v>2.9839484906787144</v>
      </c>
      <c r="M104" s="18" t="str">
        <f t="shared" si="5"/>
        <v>MISSISSIPPI</v>
      </c>
      <c r="N104" s="17" t="b">
        <f t="shared" si="6"/>
        <v>0</v>
      </c>
      <c r="U104" s="18" t="str">
        <f t="shared" si="7"/>
        <v>MISSISSIPPI</v>
      </c>
      <c r="V104" s="18">
        <f t="shared" si="8"/>
        <v>2.351438158337452</v>
      </c>
      <c r="W104" s="18">
        <f t="shared" si="9"/>
        <v>0.38735914926507453</v>
      </c>
    </row>
    <row r="105" spans="1:23" ht="15.75" thickBot="1" x14ac:dyDescent="0.3">
      <c r="A105" s="13" t="s">
        <v>71</v>
      </c>
      <c r="B105" s="47">
        <v>4.390646085800717</v>
      </c>
      <c r="C105" s="48">
        <v>3.1494332709014703</v>
      </c>
      <c r="D105" s="48">
        <v>4.8407917150606776</v>
      </c>
      <c r="E105" s="48">
        <v>4.6274328276820516</v>
      </c>
      <c r="F105" s="48">
        <v>4.9732434310477673</v>
      </c>
      <c r="G105" s="48">
        <v>4.5047355263681013</v>
      </c>
      <c r="H105" s="48">
        <v>3.711208845374204</v>
      </c>
      <c r="I105" s="48">
        <v>3.5686938364623337</v>
      </c>
      <c r="J105" s="48">
        <v>3.3503326575576118</v>
      </c>
      <c r="K105" s="49">
        <v>2.4057851097404122</v>
      </c>
      <c r="M105" s="19" t="str">
        <f t="shared" si="5"/>
        <v>ANTONIA</v>
      </c>
      <c r="N105" s="21" t="b">
        <f t="shared" si="6"/>
        <v>1</v>
      </c>
      <c r="O105" s="30">
        <f>COUNTIF($N96:$N105,TRUE)/(10 - COUNTIF($N96:$N105,"#N/A"))</f>
        <v>0.4</v>
      </c>
      <c r="U105" s="19" t="str">
        <f t="shared" si="7"/>
        <v>ANTONIA</v>
      </c>
      <c r="V105" s="19">
        <f t="shared" si="8"/>
        <v>2.4057851097404122</v>
      </c>
      <c r="W105" s="19">
        <f t="shared" si="9"/>
        <v>0.74364816116105814</v>
      </c>
    </row>
  </sheetData>
  <mergeCells count="2">
    <mergeCell ref="B4:K4"/>
    <mergeCell ref="R17:S17"/>
  </mergeCells>
  <conditionalFormatting sqref="B6:K6">
    <cfRule type="top10" dxfId="1815" priority="902" bottom="1" rank="1"/>
    <cfRule type="top10" dxfId="1814" priority="903" bottom="1" rank="2"/>
    <cfRule type="top10" dxfId="1813" priority="904" bottom="1" rank="3"/>
    <cfRule type="top10" dxfId="1812" priority="905" bottom="1" rank="4"/>
  </conditionalFormatting>
  <conditionalFormatting sqref="M6 A6">
    <cfRule type="duplicateValues" dxfId="1811" priority="901"/>
  </conditionalFormatting>
  <conditionalFormatting sqref="N6">
    <cfRule type="duplicateValues" dxfId="1810" priority="900"/>
  </conditionalFormatting>
  <conditionalFormatting sqref="B7:K7">
    <cfRule type="top10" dxfId="1809" priority="896" bottom="1" rank="1"/>
    <cfRule type="top10" dxfId="1808" priority="897" bottom="1" rank="2"/>
    <cfRule type="top10" dxfId="1807" priority="898" bottom="1" rank="3"/>
    <cfRule type="top10" dxfId="1806" priority="899" bottom="1" rank="4"/>
  </conditionalFormatting>
  <conditionalFormatting sqref="M7 A7">
    <cfRule type="duplicateValues" dxfId="1805" priority="895"/>
  </conditionalFormatting>
  <conditionalFormatting sqref="B8:K8">
    <cfRule type="top10" dxfId="1804" priority="891" bottom="1" rank="1"/>
    <cfRule type="top10" dxfId="1803" priority="892" bottom="1" rank="2"/>
    <cfRule type="top10" dxfId="1802" priority="893" bottom="1" rank="3"/>
    <cfRule type="top10" dxfId="1801" priority="894" bottom="1" rank="4"/>
  </conditionalFormatting>
  <conditionalFormatting sqref="M8 A8">
    <cfRule type="duplicateValues" dxfId="1800" priority="890"/>
  </conditionalFormatting>
  <conditionalFormatting sqref="B9:K9">
    <cfRule type="top10" dxfId="1799" priority="886" bottom="1" rank="1"/>
    <cfRule type="top10" dxfId="1798" priority="887" bottom="1" rank="2"/>
    <cfRule type="top10" dxfId="1797" priority="888" bottom="1" rank="3"/>
    <cfRule type="top10" dxfId="1796" priority="889" bottom="1" rank="4"/>
  </conditionalFormatting>
  <conditionalFormatting sqref="M9 A9">
    <cfRule type="duplicateValues" dxfId="1795" priority="885"/>
  </conditionalFormatting>
  <conditionalFormatting sqref="B10:K10">
    <cfRule type="top10" dxfId="1794" priority="881" bottom="1" rank="1"/>
    <cfRule type="top10" dxfId="1793" priority="882" bottom="1" rank="2"/>
    <cfRule type="top10" dxfId="1792" priority="883" bottom="1" rank="3"/>
    <cfRule type="top10" dxfId="1791" priority="884" bottom="1" rank="4"/>
  </conditionalFormatting>
  <conditionalFormatting sqref="M10 A10">
    <cfRule type="duplicateValues" dxfId="1790" priority="880"/>
  </conditionalFormatting>
  <conditionalFormatting sqref="B11:K11">
    <cfRule type="top10" dxfId="1789" priority="876" bottom="1" rank="1"/>
    <cfRule type="top10" dxfId="1788" priority="877" bottom="1" rank="2"/>
    <cfRule type="top10" dxfId="1787" priority="878" bottom="1" rank="3"/>
    <cfRule type="top10" dxfId="1786" priority="879" bottom="1" rank="4"/>
  </conditionalFormatting>
  <conditionalFormatting sqref="M11 A11">
    <cfRule type="duplicateValues" dxfId="1785" priority="875"/>
  </conditionalFormatting>
  <conditionalFormatting sqref="B12:K12">
    <cfRule type="top10" dxfId="1784" priority="871" bottom="1" rank="1"/>
    <cfRule type="top10" dxfId="1783" priority="872" bottom="1" rank="2"/>
    <cfRule type="top10" dxfId="1782" priority="873" bottom="1" rank="3"/>
    <cfRule type="top10" dxfId="1781" priority="874" bottom="1" rank="4"/>
  </conditionalFormatting>
  <conditionalFormatting sqref="M12 A12">
    <cfRule type="duplicateValues" dxfId="1780" priority="870"/>
  </conditionalFormatting>
  <conditionalFormatting sqref="B13:K13">
    <cfRule type="top10" dxfId="1779" priority="866" bottom="1" rank="1"/>
    <cfRule type="top10" dxfId="1778" priority="867" bottom="1" rank="2"/>
    <cfRule type="top10" dxfId="1777" priority="868" bottom="1" rank="3"/>
    <cfRule type="top10" dxfId="1776" priority="869" bottom="1" rank="4"/>
  </conditionalFormatting>
  <conditionalFormatting sqref="M13 A13">
    <cfRule type="duplicateValues" dxfId="1775" priority="865"/>
  </conditionalFormatting>
  <conditionalFormatting sqref="B14:K14">
    <cfRule type="top10" dxfId="1774" priority="861" bottom="1" rank="1"/>
    <cfRule type="top10" dxfId="1773" priority="862" bottom="1" rank="2"/>
    <cfRule type="top10" dxfId="1772" priority="863" bottom="1" rank="3"/>
    <cfRule type="top10" dxfId="1771" priority="864" bottom="1" rank="4"/>
  </conditionalFormatting>
  <conditionalFormatting sqref="M14 A14">
    <cfRule type="duplicateValues" dxfId="1770" priority="860"/>
  </conditionalFormatting>
  <conditionalFormatting sqref="B15:K15">
    <cfRule type="top10" dxfId="1769" priority="856" bottom="1" rank="1"/>
    <cfRule type="top10" dxfId="1768" priority="857" bottom="1" rank="2"/>
    <cfRule type="top10" dxfId="1767" priority="858" bottom="1" rank="3"/>
    <cfRule type="top10" dxfId="1766" priority="859" bottom="1" rank="4"/>
  </conditionalFormatting>
  <conditionalFormatting sqref="M15 A15">
    <cfRule type="duplicateValues" dxfId="1765" priority="855"/>
  </conditionalFormatting>
  <conditionalFormatting sqref="B16:K16">
    <cfRule type="top10" dxfId="1764" priority="851" bottom="1" rank="1"/>
    <cfRule type="top10" dxfId="1763" priority="852" bottom="1" rank="2"/>
    <cfRule type="top10" dxfId="1762" priority="853" bottom="1" rank="3"/>
    <cfRule type="top10" dxfId="1761" priority="854" bottom="1" rank="4"/>
  </conditionalFormatting>
  <conditionalFormatting sqref="M16 A16">
    <cfRule type="duplicateValues" dxfId="1760" priority="850"/>
  </conditionalFormatting>
  <conditionalFormatting sqref="B17:K17">
    <cfRule type="top10" dxfId="1759" priority="846" bottom="1" rank="1"/>
    <cfRule type="top10" dxfId="1758" priority="847" bottom="1" rank="2"/>
    <cfRule type="top10" dxfId="1757" priority="848" bottom="1" rank="3"/>
    <cfRule type="top10" dxfId="1756" priority="849" bottom="1" rank="4"/>
  </conditionalFormatting>
  <conditionalFormatting sqref="M17 A17">
    <cfRule type="duplicateValues" dxfId="1755" priority="845"/>
  </conditionalFormatting>
  <conditionalFormatting sqref="B18:K18">
    <cfRule type="top10" dxfId="1754" priority="841" bottom="1" rank="1"/>
    <cfRule type="top10" dxfId="1753" priority="842" bottom="1" rank="2"/>
    <cfRule type="top10" dxfId="1752" priority="843" bottom="1" rank="3"/>
    <cfRule type="top10" dxfId="1751" priority="844" bottom="1" rank="4"/>
  </conditionalFormatting>
  <conditionalFormatting sqref="M18 A18">
    <cfRule type="duplicateValues" dxfId="1750" priority="840"/>
  </conditionalFormatting>
  <conditionalFormatting sqref="B19:K19">
    <cfRule type="top10" dxfId="1749" priority="836" bottom="1" rank="1"/>
    <cfRule type="top10" dxfId="1748" priority="837" bottom="1" rank="2"/>
    <cfRule type="top10" dxfId="1747" priority="838" bottom="1" rank="3"/>
    <cfRule type="top10" dxfId="1746" priority="839" bottom="1" rank="4"/>
  </conditionalFormatting>
  <conditionalFormatting sqref="M19 A19">
    <cfRule type="duplicateValues" dxfId="1745" priority="835"/>
  </conditionalFormatting>
  <conditionalFormatting sqref="B20:K20">
    <cfRule type="top10" dxfId="1744" priority="831" bottom="1" rank="1"/>
    <cfRule type="top10" dxfId="1743" priority="832" bottom="1" rank="2"/>
    <cfRule type="top10" dxfId="1742" priority="833" bottom="1" rank="3"/>
    <cfRule type="top10" dxfId="1741" priority="834" bottom="1" rank="4"/>
  </conditionalFormatting>
  <conditionalFormatting sqref="M20 A20">
    <cfRule type="duplicateValues" dxfId="1740" priority="830"/>
  </conditionalFormatting>
  <conditionalFormatting sqref="B21:K21">
    <cfRule type="top10" dxfId="1739" priority="826" bottom="1" rank="1"/>
    <cfRule type="top10" dxfId="1738" priority="827" bottom="1" rank="2"/>
    <cfRule type="top10" dxfId="1737" priority="828" bottom="1" rank="3"/>
    <cfRule type="top10" dxfId="1736" priority="829" bottom="1" rank="4"/>
  </conditionalFormatting>
  <conditionalFormatting sqref="M21 A21">
    <cfRule type="duplicateValues" dxfId="1735" priority="825"/>
  </conditionalFormatting>
  <conditionalFormatting sqref="B22:K22">
    <cfRule type="top10" dxfId="1734" priority="821" bottom="1" rank="1"/>
    <cfRule type="top10" dxfId="1733" priority="822" bottom="1" rank="2"/>
    <cfRule type="top10" dxfId="1732" priority="823" bottom="1" rank="3"/>
    <cfRule type="top10" dxfId="1731" priority="824" bottom="1" rank="4"/>
  </conditionalFormatting>
  <conditionalFormatting sqref="M22 A22">
    <cfRule type="duplicateValues" dxfId="1730" priority="820"/>
  </conditionalFormatting>
  <conditionalFormatting sqref="B23:K23">
    <cfRule type="top10" dxfId="1729" priority="816" bottom="1" rank="1"/>
    <cfRule type="top10" dxfId="1728" priority="817" bottom="1" rank="2"/>
    <cfRule type="top10" dxfId="1727" priority="818" bottom="1" rank="3"/>
    <cfRule type="top10" dxfId="1726" priority="819" bottom="1" rank="4"/>
  </conditionalFormatting>
  <conditionalFormatting sqref="M23 A23">
    <cfRule type="duplicateValues" dxfId="1725" priority="815"/>
  </conditionalFormatting>
  <conditionalFormatting sqref="B24:K24">
    <cfRule type="top10" dxfId="1724" priority="811" bottom="1" rank="1"/>
    <cfRule type="top10" dxfId="1723" priority="812" bottom="1" rank="2"/>
    <cfRule type="top10" dxfId="1722" priority="813" bottom="1" rank="3"/>
    <cfRule type="top10" dxfId="1721" priority="814" bottom="1" rank="4"/>
  </conditionalFormatting>
  <conditionalFormatting sqref="M24 A24">
    <cfRule type="duplicateValues" dxfId="1720" priority="810"/>
  </conditionalFormatting>
  <conditionalFormatting sqref="B25:K25">
    <cfRule type="top10" dxfId="1719" priority="806" bottom="1" rank="1"/>
    <cfRule type="top10" dxfId="1718" priority="807" bottom="1" rank="2"/>
    <cfRule type="top10" dxfId="1717" priority="808" bottom="1" rank="3"/>
    <cfRule type="top10" dxfId="1716" priority="809" bottom="1" rank="4"/>
  </conditionalFormatting>
  <conditionalFormatting sqref="M25 A25">
    <cfRule type="duplicateValues" dxfId="1715" priority="805"/>
  </conditionalFormatting>
  <conditionalFormatting sqref="B26:K26">
    <cfRule type="top10" dxfId="1714" priority="801" bottom="1" rank="1"/>
    <cfRule type="top10" dxfId="1713" priority="802" bottom="1" rank="2"/>
    <cfRule type="top10" dxfId="1712" priority="803" bottom="1" rank="3"/>
    <cfRule type="top10" dxfId="1711" priority="804" bottom="1" rank="4"/>
  </conditionalFormatting>
  <conditionalFormatting sqref="M26 A26">
    <cfRule type="duplicateValues" dxfId="1710" priority="800"/>
  </conditionalFormatting>
  <conditionalFormatting sqref="B27:K27">
    <cfRule type="top10" dxfId="1709" priority="796" bottom="1" rank="1"/>
    <cfRule type="top10" dxfId="1708" priority="797" bottom="1" rank="2"/>
    <cfRule type="top10" dxfId="1707" priority="798" bottom="1" rank="3"/>
    <cfRule type="top10" dxfId="1706" priority="799" bottom="1" rank="4"/>
  </conditionalFormatting>
  <conditionalFormatting sqref="M27 A27">
    <cfRule type="duplicateValues" dxfId="1705" priority="795"/>
  </conditionalFormatting>
  <conditionalFormatting sqref="B28:K28">
    <cfRule type="top10" dxfId="1704" priority="791" bottom="1" rank="1"/>
    <cfRule type="top10" dxfId="1703" priority="792" bottom="1" rank="2"/>
    <cfRule type="top10" dxfId="1702" priority="793" bottom="1" rank="3"/>
    <cfRule type="top10" dxfId="1701" priority="794" bottom="1" rank="4"/>
  </conditionalFormatting>
  <conditionalFormatting sqref="M28 A28">
    <cfRule type="duplicateValues" dxfId="1700" priority="790"/>
  </conditionalFormatting>
  <conditionalFormatting sqref="B29:K29">
    <cfRule type="top10" dxfId="1699" priority="786" bottom="1" rank="1"/>
    <cfRule type="top10" dxfId="1698" priority="787" bottom="1" rank="2"/>
    <cfRule type="top10" dxfId="1697" priority="788" bottom="1" rank="3"/>
    <cfRule type="top10" dxfId="1696" priority="789" bottom="1" rank="4"/>
  </conditionalFormatting>
  <conditionalFormatting sqref="M29 A29">
    <cfRule type="duplicateValues" dxfId="1695" priority="785"/>
  </conditionalFormatting>
  <conditionalFormatting sqref="B30:K30">
    <cfRule type="top10" dxfId="1694" priority="781" bottom="1" rank="1"/>
    <cfRule type="top10" dxfId="1693" priority="782" bottom="1" rank="2"/>
    <cfRule type="top10" dxfId="1692" priority="783" bottom="1" rank="3"/>
    <cfRule type="top10" dxfId="1691" priority="784" bottom="1" rank="4"/>
  </conditionalFormatting>
  <conditionalFormatting sqref="M30 A30">
    <cfRule type="duplicateValues" dxfId="1690" priority="780"/>
  </conditionalFormatting>
  <conditionalFormatting sqref="B31:K31">
    <cfRule type="top10" dxfId="1689" priority="776" bottom="1" rank="1"/>
    <cfRule type="top10" dxfId="1688" priority="777" bottom="1" rank="2"/>
    <cfRule type="top10" dxfId="1687" priority="778" bottom="1" rank="3"/>
    <cfRule type="top10" dxfId="1686" priority="779" bottom="1" rank="4"/>
  </conditionalFormatting>
  <conditionalFormatting sqref="M31 A31">
    <cfRule type="duplicateValues" dxfId="1685" priority="775"/>
  </conditionalFormatting>
  <conditionalFormatting sqref="B32:K32">
    <cfRule type="top10" dxfId="1684" priority="771" bottom="1" rank="1"/>
    <cfRule type="top10" dxfId="1683" priority="772" bottom="1" rank="2"/>
    <cfRule type="top10" dxfId="1682" priority="773" bottom="1" rank="3"/>
    <cfRule type="top10" dxfId="1681" priority="774" bottom="1" rank="4"/>
  </conditionalFormatting>
  <conditionalFormatting sqref="M32 A32">
    <cfRule type="duplicateValues" dxfId="1680" priority="770"/>
  </conditionalFormatting>
  <conditionalFormatting sqref="B33:K33">
    <cfRule type="top10" dxfId="1679" priority="766" bottom="1" rank="1"/>
    <cfRule type="top10" dxfId="1678" priority="767" bottom="1" rank="2"/>
    <cfRule type="top10" dxfId="1677" priority="768" bottom="1" rank="3"/>
    <cfRule type="top10" dxfId="1676" priority="769" bottom="1" rank="4"/>
  </conditionalFormatting>
  <conditionalFormatting sqref="M33 A33">
    <cfRule type="duplicateValues" dxfId="1675" priority="765"/>
  </conditionalFormatting>
  <conditionalFormatting sqref="B34:K34">
    <cfRule type="top10" dxfId="1674" priority="761" bottom="1" rank="1"/>
    <cfRule type="top10" dxfId="1673" priority="762" bottom="1" rank="2"/>
    <cfRule type="top10" dxfId="1672" priority="763" bottom="1" rank="3"/>
    <cfRule type="top10" dxfId="1671" priority="764" bottom="1" rank="4"/>
  </conditionalFormatting>
  <conditionalFormatting sqref="M34 A34">
    <cfRule type="duplicateValues" dxfId="1670" priority="760"/>
  </conditionalFormatting>
  <conditionalFormatting sqref="B35:K35">
    <cfRule type="top10" dxfId="1669" priority="756" bottom="1" rank="1"/>
    <cfRule type="top10" dxfId="1668" priority="757" bottom="1" rank="2"/>
    <cfRule type="top10" dxfId="1667" priority="758" bottom="1" rank="3"/>
    <cfRule type="top10" dxfId="1666" priority="759" bottom="1" rank="4"/>
  </conditionalFormatting>
  <conditionalFormatting sqref="M35 A35">
    <cfRule type="duplicateValues" dxfId="1665" priority="755"/>
  </conditionalFormatting>
  <conditionalFormatting sqref="B36:K36">
    <cfRule type="top10" dxfId="1664" priority="751" bottom="1" rank="1"/>
    <cfRule type="top10" dxfId="1663" priority="752" bottom="1" rank="2"/>
    <cfRule type="top10" dxfId="1662" priority="753" bottom="1" rank="3"/>
    <cfRule type="top10" dxfId="1661" priority="754" bottom="1" rank="4"/>
  </conditionalFormatting>
  <conditionalFormatting sqref="M36 A36">
    <cfRule type="duplicateValues" dxfId="1660" priority="750"/>
  </conditionalFormatting>
  <conditionalFormatting sqref="B37:K37">
    <cfRule type="top10" dxfId="1659" priority="746" bottom="1" rank="1"/>
    <cfRule type="top10" dxfId="1658" priority="747" bottom="1" rank="2"/>
    <cfRule type="top10" dxfId="1657" priority="748" bottom="1" rank="3"/>
    <cfRule type="top10" dxfId="1656" priority="749" bottom="1" rank="4"/>
  </conditionalFormatting>
  <conditionalFormatting sqref="M37 A37">
    <cfRule type="duplicateValues" dxfId="1655" priority="745"/>
  </conditionalFormatting>
  <conditionalFormatting sqref="B38:K38">
    <cfRule type="top10" dxfId="1654" priority="741" bottom="1" rank="1"/>
    <cfRule type="top10" dxfId="1653" priority="742" bottom="1" rank="2"/>
    <cfRule type="top10" dxfId="1652" priority="743" bottom="1" rank="3"/>
    <cfRule type="top10" dxfId="1651" priority="744" bottom="1" rank="4"/>
  </conditionalFormatting>
  <conditionalFormatting sqref="M38 A38">
    <cfRule type="duplicateValues" dxfId="1650" priority="740"/>
  </conditionalFormatting>
  <conditionalFormatting sqref="B39:K39">
    <cfRule type="top10" dxfId="1649" priority="736" bottom="1" rank="1"/>
    <cfRule type="top10" dxfId="1648" priority="737" bottom="1" rank="2"/>
    <cfRule type="top10" dxfId="1647" priority="738" bottom="1" rank="3"/>
    <cfRule type="top10" dxfId="1646" priority="739" bottom="1" rank="4"/>
  </conditionalFormatting>
  <conditionalFormatting sqref="M39 A39">
    <cfRule type="duplicateValues" dxfId="1645" priority="735"/>
  </conditionalFormatting>
  <conditionalFormatting sqref="B40:K40">
    <cfRule type="top10" dxfId="1644" priority="731" bottom="1" rank="1"/>
    <cfRule type="top10" dxfId="1643" priority="732" bottom="1" rank="2"/>
    <cfRule type="top10" dxfId="1642" priority="733" bottom="1" rank="3"/>
    <cfRule type="top10" dxfId="1641" priority="734" bottom="1" rank="4"/>
  </conditionalFormatting>
  <conditionalFormatting sqref="M40 A40">
    <cfRule type="duplicateValues" dxfId="1640" priority="730"/>
  </conditionalFormatting>
  <conditionalFormatting sqref="B41:K41">
    <cfRule type="top10" dxfId="1639" priority="726" bottom="1" rank="1"/>
    <cfRule type="top10" dxfId="1638" priority="727" bottom="1" rank="2"/>
    <cfRule type="top10" dxfId="1637" priority="728" bottom="1" rank="3"/>
    <cfRule type="top10" dxfId="1636" priority="729" bottom="1" rank="4"/>
  </conditionalFormatting>
  <conditionalFormatting sqref="M41 A41">
    <cfRule type="duplicateValues" dxfId="1635" priority="725"/>
  </conditionalFormatting>
  <conditionalFormatting sqref="B42:K42">
    <cfRule type="top10" dxfId="1634" priority="721" bottom="1" rank="1"/>
    <cfRule type="top10" dxfId="1633" priority="722" bottom="1" rank="2"/>
    <cfRule type="top10" dxfId="1632" priority="723" bottom="1" rank="3"/>
    <cfRule type="top10" dxfId="1631" priority="724" bottom="1" rank="4"/>
  </conditionalFormatting>
  <conditionalFormatting sqref="M42 A42">
    <cfRule type="duplicateValues" dxfId="1630" priority="720"/>
  </conditionalFormatting>
  <conditionalFormatting sqref="B43:K43">
    <cfRule type="top10" dxfId="1629" priority="716" bottom="1" rank="1"/>
    <cfRule type="top10" dxfId="1628" priority="717" bottom="1" rank="2"/>
    <cfRule type="top10" dxfId="1627" priority="718" bottom="1" rank="3"/>
    <cfRule type="top10" dxfId="1626" priority="719" bottom="1" rank="4"/>
  </conditionalFormatting>
  <conditionalFormatting sqref="M43 A43">
    <cfRule type="duplicateValues" dxfId="1625" priority="715"/>
  </conditionalFormatting>
  <conditionalFormatting sqref="B44:K44">
    <cfRule type="top10" dxfId="1624" priority="711" bottom="1" rank="1"/>
    <cfRule type="top10" dxfId="1623" priority="712" bottom="1" rank="2"/>
    <cfRule type="top10" dxfId="1622" priority="713" bottom="1" rank="3"/>
    <cfRule type="top10" dxfId="1621" priority="714" bottom="1" rank="4"/>
  </conditionalFormatting>
  <conditionalFormatting sqref="M44 A44">
    <cfRule type="duplicateValues" dxfId="1620" priority="710"/>
  </conditionalFormatting>
  <conditionalFormatting sqref="B45:K45">
    <cfRule type="top10" dxfId="1619" priority="706" bottom="1" rank="1"/>
    <cfRule type="top10" dxfId="1618" priority="707" bottom="1" rank="2"/>
    <cfRule type="top10" dxfId="1617" priority="708" bottom="1" rank="3"/>
    <cfRule type="top10" dxfId="1616" priority="709" bottom="1" rank="4"/>
  </conditionalFormatting>
  <conditionalFormatting sqref="M45 A45">
    <cfRule type="duplicateValues" dxfId="1615" priority="705"/>
  </conditionalFormatting>
  <conditionalFormatting sqref="B46:K46">
    <cfRule type="top10" dxfId="1614" priority="701" bottom="1" rank="1"/>
    <cfRule type="top10" dxfId="1613" priority="702" bottom="1" rank="2"/>
    <cfRule type="top10" dxfId="1612" priority="703" bottom="1" rank="3"/>
    <cfRule type="top10" dxfId="1611" priority="704" bottom="1" rank="4"/>
  </conditionalFormatting>
  <conditionalFormatting sqref="M46 A46">
    <cfRule type="duplicateValues" dxfId="1610" priority="700"/>
  </conditionalFormatting>
  <conditionalFormatting sqref="B47:K47">
    <cfRule type="top10" dxfId="1609" priority="696" bottom="1" rank="1"/>
    <cfRule type="top10" dxfId="1608" priority="697" bottom="1" rank="2"/>
    <cfRule type="top10" dxfId="1607" priority="698" bottom="1" rank="3"/>
    <cfRule type="top10" dxfId="1606" priority="699" bottom="1" rank="4"/>
  </conditionalFormatting>
  <conditionalFormatting sqref="M47 A47">
    <cfRule type="duplicateValues" dxfId="1605" priority="695"/>
  </conditionalFormatting>
  <conditionalFormatting sqref="B48:K48">
    <cfRule type="top10" dxfId="1604" priority="691" bottom="1" rank="1"/>
    <cfRule type="top10" dxfId="1603" priority="692" bottom="1" rank="2"/>
    <cfRule type="top10" dxfId="1602" priority="693" bottom="1" rank="3"/>
    <cfRule type="top10" dxfId="1601" priority="694" bottom="1" rank="4"/>
  </conditionalFormatting>
  <conditionalFormatting sqref="M48 A48">
    <cfRule type="duplicateValues" dxfId="1600" priority="690"/>
  </conditionalFormatting>
  <conditionalFormatting sqref="B49:K49">
    <cfRule type="top10" dxfId="1599" priority="686" bottom="1" rank="1"/>
    <cfRule type="top10" dxfId="1598" priority="687" bottom="1" rank="2"/>
    <cfRule type="top10" dxfId="1597" priority="688" bottom="1" rank="3"/>
    <cfRule type="top10" dxfId="1596" priority="689" bottom="1" rank="4"/>
  </conditionalFormatting>
  <conditionalFormatting sqref="M49 A49">
    <cfRule type="duplicateValues" dxfId="1595" priority="685"/>
  </conditionalFormatting>
  <conditionalFormatting sqref="B50:K50">
    <cfRule type="top10" dxfId="1594" priority="681" bottom="1" rank="1"/>
    <cfRule type="top10" dxfId="1593" priority="682" bottom="1" rank="2"/>
    <cfRule type="top10" dxfId="1592" priority="683" bottom="1" rank="3"/>
    <cfRule type="top10" dxfId="1591" priority="684" bottom="1" rank="4"/>
  </conditionalFormatting>
  <conditionalFormatting sqref="M50 A50">
    <cfRule type="duplicateValues" dxfId="1590" priority="680"/>
  </conditionalFormatting>
  <conditionalFormatting sqref="B51:K51">
    <cfRule type="top10" dxfId="1589" priority="676" bottom="1" rank="1"/>
    <cfRule type="top10" dxfId="1588" priority="677" bottom="1" rank="2"/>
    <cfRule type="top10" dxfId="1587" priority="678" bottom="1" rank="3"/>
    <cfRule type="top10" dxfId="1586" priority="679" bottom="1" rank="4"/>
  </conditionalFormatting>
  <conditionalFormatting sqref="M51 A51">
    <cfRule type="duplicateValues" dxfId="1585" priority="675"/>
  </conditionalFormatting>
  <conditionalFormatting sqref="B52:K52">
    <cfRule type="top10" dxfId="1584" priority="671" bottom="1" rank="1"/>
    <cfRule type="top10" dxfId="1583" priority="672" bottom="1" rank="2"/>
    <cfRule type="top10" dxfId="1582" priority="673" bottom="1" rank="3"/>
    <cfRule type="top10" dxfId="1581" priority="674" bottom="1" rank="4"/>
  </conditionalFormatting>
  <conditionalFormatting sqref="M52 A52">
    <cfRule type="duplicateValues" dxfId="1580" priority="670"/>
  </conditionalFormatting>
  <conditionalFormatting sqref="B53:K53">
    <cfRule type="top10" dxfId="1579" priority="666" bottom="1" rank="1"/>
    <cfRule type="top10" dxfId="1578" priority="667" bottom="1" rank="2"/>
    <cfRule type="top10" dxfId="1577" priority="668" bottom="1" rank="3"/>
    <cfRule type="top10" dxfId="1576" priority="669" bottom="1" rank="4"/>
  </conditionalFormatting>
  <conditionalFormatting sqref="M53 A53">
    <cfRule type="duplicateValues" dxfId="1575" priority="665"/>
  </conditionalFormatting>
  <conditionalFormatting sqref="B54:K54">
    <cfRule type="top10" dxfId="1574" priority="661" bottom="1" rank="1"/>
    <cfRule type="top10" dxfId="1573" priority="662" bottom="1" rank="2"/>
    <cfRule type="top10" dxfId="1572" priority="663" bottom="1" rank="3"/>
    <cfRule type="top10" dxfId="1571" priority="664" bottom="1" rank="4"/>
  </conditionalFormatting>
  <conditionalFormatting sqref="M54 A54">
    <cfRule type="duplicateValues" dxfId="1570" priority="660"/>
  </conditionalFormatting>
  <conditionalFormatting sqref="B55:K55">
    <cfRule type="top10" dxfId="1569" priority="656" bottom="1" rank="1"/>
    <cfRule type="top10" dxfId="1568" priority="657" bottom="1" rank="2"/>
    <cfRule type="top10" dxfId="1567" priority="658" bottom="1" rank="3"/>
    <cfRule type="top10" dxfId="1566" priority="659" bottom="1" rank="4"/>
  </conditionalFormatting>
  <conditionalFormatting sqref="M55 A55">
    <cfRule type="duplicateValues" dxfId="1565" priority="655"/>
  </conditionalFormatting>
  <conditionalFormatting sqref="B56:K56">
    <cfRule type="top10" dxfId="1564" priority="651" bottom="1" rank="1"/>
    <cfRule type="top10" dxfId="1563" priority="652" bottom="1" rank="2"/>
    <cfRule type="top10" dxfId="1562" priority="653" bottom="1" rank="3"/>
    <cfRule type="top10" dxfId="1561" priority="654" bottom="1" rank="4"/>
  </conditionalFormatting>
  <conditionalFormatting sqref="M56 A56">
    <cfRule type="duplicateValues" dxfId="1560" priority="650"/>
  </conditionalFormatting>
  <conditionalFormatting sqref="B57:K57">
    <cfRule type="top10" dxfId="1559" priority="646" bottom="1" rank="1"/>
    <cfRule type="top10" dxfId="1558" priority="647" bottom="1" rank="2"/>
    <cfRule type="top10" dxfId="1557" priority="648" bottom="1" rank="3"/>
    <cfRule type="top10" dxfId="1556" priority="649" bottom="1" rank="4"/>
  </conditionalFormatting>
  <conditionalFormatting sqref="M57 A57">
    <cfRule type="duplicateValues" dxfId="1555" priority="645"/>
  </conditionalFormatting>
  <conditionalFormatting sqref="B58:K58">
    <cfRule type="top10" dxfId="1554" priority="641" bottom="1" rank="1"/>
    <cfRule type="top10" dxfId="1553" priority="642" bottom="1" rank="2"/>
    <cfRule type="top10" dxfId="1552" priority="643" bottom="1" rank="3"/>
    <cfRule type="top10" dxfId="1551" priority="644" bottom="1" rank="4"/>
  </conditionalFormatting>
  <conditionalFormatting sqref="M58 A58">
    <cfRule type="duplicateValues" dxfId="1550" priority="640"/>
  </conditionalFormatting>
  <conditionalFormatting sqref="B59:K59">
    <cfRule type="top10" dxfId="1549" priority="636" bottom="1" rank="1"/>
    <cfRule type="top10" dxfId="1548" priority="637" bottom="1" rank="2"/>
    <cfRule type="top10" dxfId="1547" priority="638" bottom="1" rank="3"/>
    <cfRule type="top10" dxfId="1546" priority="639" bottom="1" rank="4"/>
  </conditionalFormatting>
  <conditionalFormatting sqref="M59 A59">
    <cfRule type="duplicateValues" dxfId="1545" priority="635"/>
  </conditionalFormatting>
  <conditionalFormatting sqref="B60:K60">
    <cfRule type="top10" dxfId="1544" priority="631" bottom="1" rank="1"/>
    <cfRule type="top10" dxfId="1543" priority="632" bottom="1" rank="2"/>
    <cfRule type="top10" dxfId="1542" priority="633" bottom="1" rank="3"/>
    <cfRule type="top10" dxfId="1541" priority="634" bottom="1" rank="4"/>
  </conditionalFormatting>
  <conditionalFormatting sqref="M60 A60">
    <cfRule type="duplicateValues" dxfId="1540" priority="630"/>
  </conditionalFormatting>
  <conditionalFormatting sqref="B61:K61">
    <cfRule type="top10" dxfId="1539" priority="626" bottom="1" rank="1"/>
    <cfRule type="top10" dxfId="1538" priority="627" bottom="1" rank="2"/>
    <cfRule type="top10" dxfId="1537" priority="628" bottom="1" rank="3"/>
    <cfRule type="top10" dxfId="1536" priority="629" bottom="1" rank="4"/>
  </conditionalFormatting>
  <conditionalFormatting sqref="M61 A61">
    <cfRule type="duplicateValues" dxfId="1535" priority="625"/>
  </conditionalFormatting>
  <conditionalFormatting sqref="B62:K62">
    <cfRule type="top10" dxfId="1534" priority="621" bottom="1" rank="1"/>
    <cfRule type="top10" dxfId="1533" priority="622" bottom="1" rank="2"/>
    <cfRule type="top10" dxfId="1532" priority="623" bottom="1" rank="3"/>
    <cfRule type="top10" dxfId="1531" priority="624" bottom="1" rank="4"/>
  </conditionalFormatting>
  <conditionalFormatting sqref="M62 A62">
    <cfRule type="duplicateValues" dxfId="1530" priority="620"/>
  </conditionalFormatting>
  <conditionalFormatting sqref="B63:K63">
    <cfRule type="top10" dxfId="1529" priority="616" bottom="1" rank="1"/>
    <cfRule type="top10" dxfId="1528" priority="617" bottom="1" rank="2"/>
    <cfRule type="top10" dxfId="1527" priority="618" bottom="1" rank="3"/>
    <cfRule type="top10" dxfId="1526" priority="619" bottom="1" rank="4"/>
  </conditionalFormatting>
  <conditionalFormatting sqref="M63 A63">
    <cfRule type="duplicateValues" dxfId="1525" priority="615"/>
  </conditionalFormatting>
  <conditionalFormatting sqref="B64:K64">
    <cfRule type="top10" dxfId="1524" priority="611" bottom="1" rank="1"/>
    <cfRule type="top10" dxfId="1523" priority="612" bottom="1" rank="2"/>
    <cfRule type="top10" dxfId="1522" priority="613" bottom="1" rank="3"/>
    <cfRule type="top10" dxfId="1521" priority="614" bottom="1" rank="4"/>
  </conditionalFormatting>
  <conditionalFormatting sqref="M64 A64">
    <cfRule type="duplicateValues" dxfId="1520" priority="610"/>
  </conditionalFormatting>
  <conditionalFormatting sqref="B65:K65">
    <cfRule type="top10" dxfId="1519" priority="606" bottom="1" rank="1"/>
    <cfRule type="top10" dxfId="1518" priority="607" bottom="1" rank="2"/>
    <cfRule type="top10" dxfId="1517" priority="608" bottom="1" rank="3"/>
    <cfRule type="top10" dxfId="1516" priority="609" bottom="1" rank="4"/>
  </conditionalFormatting>
  <conditionalFormatting sqref="M65 A65">
    <cfRule type="duplicateValues" dxfId="1515" priority="605"/>
  </conditionalFormatting>
  <conditionalFormatting sqref="B66:K66">
    <cfRule type="top10" dxfId="1514" priority="601" bottom="1" rank="1"/>
    <cfRule type="top10" dxfId="1513" priority="602" bottom="1" rank="2"/>
    <cfRule type="top10" dxfId="1512" priority="603" bottom="1" rank="3"/>
    <cfRule type="top10" dxfId="1511" priority="604" bottom="1" rank="4"/>
  </conditionalFormatting>
  <conditionalFormatting sqref="M66 A66">
    <cfRule type="duplicateValues" dxfId="1510" priority="600"/>
  </conditionalFormatting>
  <conditionalFormatting sqref="B67:K67">
    <cfRule type="top10" dxfId="1509" priority="596" bottom="1" rank="1"/>
    <cfRule type="top10" dxfId="1508" priority="597" bottom="1" rank="2"/>
    <cfRule type="top10" dxfId="1507" priority="598" bottom="1" rank="3"/>
    <cfRule type="top10" dxfId="1506" priority="599" bottom="1" rank="4"/>
  </conditionalFormatting>
  <conditionalFormatting sqref="M67 A67">
    <cfRule type="duplicateValues" dxfId="1505" priority="595"/>
  </conditionalFormatting>
  <conditionalFormatting sqref="B68:K68">
    <cfRule type="top10" dxfId="1504" priority="591" bottom="1" rank="1"/>
    <cfRule type="top10" dxfId="1503" priority="592" bottom="1" rank="2"/>
    <cfRule type="top10" dxfId="1502" priority="593" bottom="1" rank="3"/>
    <cfRule type="top10" dxfId="1501" priority="594" bottom="1" rank="4"/>
  </conditionalFormatting>
  <conditionalFormatting sqref="M68 A68">
    <cfRule type="duplicateValues" dxfId="1500" priority="590"/>
  </conditionalFormatting>
  <conditionalFormatting sqref="B69:K69">
    <cfRule type="top10" dxfId="1499" priority="586" bottom="1" rank="1"/>
    <cfRule type="top10" dxfId="1498" priority="587" bottom="1" rank="2"/>
    <cfRule type="top10" dxfId="1497" priority="588" bottom="1" rank="3"/>
    <cfRule type="top10" dxfId="1496" priority="589" bottom="1" rank="4"/>
  </conditionalFormatting>
  <conditionalFormatting sqref="M69 A69">
    <cfRule type="duplicateValues" dxfId="1495" priority="585"/>
  </conditionalFormatting>
  <conditionalFormatting sqref="B70:K70">
    <cfRule type="top10" dxfId="1494" priority="581" bottom="1" rank="1"/>
    <cfRule type="top10" dxfId="1493" priority="582" bottom="1" rank="2"/>
    <cfRule type="top10" dxfId="1492" priority="583" bottom="1" rank="3"/>
    <cfRule type="top10" dxfId="1491" priority="584" bottom="1" rank="4"/>
  </conditionalFormatting>
  <conditionalFormatting sqref="M70 A70">
    <cfRule type="duplicateValues" dxfId="1490" priority="580"/>
  </conditionalFormatting>
  <conditionalFormatting sqref="B71:K71">
    <cfRule type="top10" dxfId="1489" priority="576" bottom="1" rank="1"/>
    <cfRule type="top10" dxfId="1488" priority="577" bottom="1" rank="2"/>
    <cfRule type="top10" dxfId="1487" priority="578" bottom="1" rank="3"/>
    <cfRule type="top10" dxfId="1486" priority="579" bottom="1" rank="4"/>
  </conditionalFormatting>
  <conditionalFormatting sqref="M71 A71">
    <cfRule type="duplicateValues" dxfId="1485" priority="575"/>
  </conditionalFormatting>
  <conditionalFormatting sqref="B72:K72">
    <cfRule type="top10" dxfId="1484" priority="571" bottom="1" rank="1"/>
    <cfRule type="top10" dxfId="1483" priority="572" bottom="1" rank="2"/>
    <cfRule type="top10" dxfId="1482" priority="573" bottom="1" rank="3"/>
    <cfRule type="top10" dxfId="1481" priority="574" bottom="1" rank="4"/>
  </conditionalFormatting>
  <conditionalFormatting sqref="M72 A72">
    <cfRule type="duplicateValues" dxfId="1480" priority="570"/>
  </conditionalFormatting>
  <conditionalFormatting sqref="B73:K73">
    <cfRule type="top10" dxfId="1479" priority="566" bottom="1" rank="1"/>
    <cfRule type="top10" dxfId="1478" priority="567" bottom="1" rank="2"/>
    <cfRule type="top10" dxfId="1477" priority="568" bottom="1" rank="3"/>
    <cfRule type="top10" dxfId="1476" priority="569" bottom="1" rank="4"/>
  </conditionalFormatting>
  <conditionalFormatting sqref="M73 A73">
    <cfRule type="duplicateValues" dxfId="1475" priority="565"/>
  </conditionalFormatting>
  <conditionalFormatting sqref="B74:K74">
    <cfRule type="top10" dxfId="1474" priority="561" bottom="1" rank="1"/>
    <cfRule type="top10" dxfId="1473" priority="562" bottom="1" rank="2"/>
    <cfRule type="top10" dxfId="1472" priority="563" bottom="1" rank="3"/>
    <cfRule type="top10" dxfId="1471" priority="564" bottom="1" rank="4"/>
  </conditionalFormatting>
  <conditionalFormatting sqref="M74 A74">
    <cfRule type="duplicateValues" dxfId="1470" priority="560"/>
  </conditionalFormatting>
  <conditionalFormatting sqref="B75:K75">
    <cfRule type="top10" dxfId="1469" priority="556" bottom="1" rank="1"/>
    <cfRule type="top10" dxfId="1468" priority="557" bottom="1" rank="2"/>
    <cfRule type="top10" dxfId="1467" priority="558" bottom="1" rank="3"/>
    <cfRule type="top10" dxfId="1466" priority="559" bottom="1" rank="4"/>
  </conditionalFormatting>
  <conditionalFormatting sqref="M75 A75">
    <cfRule type="duplicateValues" dxfId="1465" priority="555"/>
  </conditionalFormatting>
  <conditionalFormatting sqref="B76:K76">
    <cfRule type="top10" dxfId="1464" priority="551" bottom="1" rank="1"/>
    <cfRule type="top10" dxfId="1463" priority="552" bottom="1" rank="2"/>
    <cfRule type="top10" dxfId="1462" priority="553" bottom="1" rank="3"/>
    <cfRule type="top10" dxfId="1461" priority="554" bottom="1" rank="4"/>
  </conditionalFormatting>
  <conditionalFormatting sqref="M76 A76">
    <cfRule type="duplicateValues" dxfId="1460" priority="550"/>
  </conditionalFormatting>
  <conditionalFormatting sqref="B77:K77">
    <cfRule type="top10" dxfId="1459" priority="546" bottom="1" rank="1"/>
    <cfRule type="top10" dxfId="1458" priority="547" bottom="1" rank="2"/>
    <cfRule type="top10" dxfId="1457" priority="548" bottom="1" rank="3"/>
    <cfRule type="top10" dxfId="1456" priority="549" bottom="1" rank="4"/>
  </conditionalFormatting>
  <conditionalFormatting sqref="M77 A77">
    <cfRule type="duplicateValues" dxfId="1455" priority="545"/>
  </conditionalFormatting>
  <conditionalFormatting sqref="B78:K78">
    <cfRule type="top10" dxfId="1454" priority="541" bottom="1" rank="1"/>
    <cfRule type="top10" dxfId="1453" priority="542" bottom="1" rank="2"/>
    <cfRule type="top10" dxfId="1452" priority="543" bottom="1" rank="3"/>
    <cfRule type="top10" dxfId="1451" priority="544" bottom="1" rank="4"/>
  </conditionalFormatting>
  <conditionalFormatting sqref="M78 A78">
    <cfRule type="duplicateValues" dxfId="1450" priority="540"/>
  </conditionalFormatting>
  <conditionalFormatting sqref="B79:K79">
    <cfRule type="top10" dxfId="1449" priority="536" bottom="1" rank="1"/>
    <cfRule type="top10" dxfId="1448" priority="537" bottom="1" rank="2"/>
    <cfRule type="top10" dxfId="1447" priority="538" bottom="1" rank="3"/>
    <cfRule type="top10" dxfId="1446" priority="539" bottom="1" rank="4"/>
  </conditionalFormatting>
  <conditionalFormatting sqref="M79 A79">
    <cfRule type="duplicateValues" dxfId="1445" priority="535"/>
  </conditionalFormatting>
  <conditionalFormatting sqref="B80:K80">
    <cfRule type="top10" dxfId="1444" priority="531" bottom="1" rank="1"/>
    <cfRule type="top10" dxfId="1443" priority="532" bottom="1" rank="2"/>
    <cfRule type="top10" dxfId="1442" priority="533" bottom="1" rank="3"/>
    <cfRule type="top10" dxfId="1441" priority="534" bottom="1" rank="4"/>
  </conditionalFormatting>
  <conditionalFormatting sqref="M80 A80">
    <cfRule type="duplicateValues" dxfId="1440" priority="530"/>
  </conditionalFormatting>
  <conditionalFormatting sqref="B81:K81">
    <cfRule type="top10" dxfId="1439" priority="526" bottom="1" rank="1"/>
    <cfRule type="top10" dxfId="1438" priority="527" bottom="1" rank="2"/>
    <cfRule type="top10" dxfId="1437" priority="528" bottom="1" rank="3"/>
    <cfRule type="top10" dxfId="1436" priority="529" bottom="1" rank="4"/>
  </conditionalFormatting>
  <conditionalFormatting sqref="M81 A81">
    <cfRule type="duplicateValues" dxfId="1435" priority="525"/>
  </conditionalFormatting>
  <conditionalFormatting sqref="B82:K82">
    <cfRule type="top10" dxfId="1434" priority="521" bottom="1" rank="1"/>
    <cfRule type="top10" dxfId="1433" priority="522" bottom="1" rank="2"/>
    <cfRule type="top10" dxfId="1432" priority="523" bottom="1" rank="3"/>
    <cfRule type="top10" dxfId="1431" priority="524" bottom="1" rank="4"/>
  </conditionalFormatting>
  <conditionalFormatting sqref="M82 A82">
    <cfRule type="duplicateValues" dxfId="1430" priority="520"/>
  </conditionalFormatting>
  <conditionalFormatting sqref="B83:K83">
    <cfRule type="top10" dxfId="1429" priority="516" bottom="1" rank="1"/>
    <cfRule type="top10" dxfId="1428" priority="517" bottom="1" rank="2"/>
    <cfRule type="top10" dxfId="1427" priority="518" bottom="1" rank="3"/>
    <cfRule type="top10" dxfId="1426" priority="519" bottom="1" rank="4"/>
  </conditionalFormatting>
  <conditionalFormatting sqref="M83 A83">
    <cfRule type="duplicateValues" dxfId="1425" priority="515"/>
  </conditionalFormatting>
  <conditionalFormatting sqref="B84:K84">
    <cfRule type="top10" dxfId="1424" priority="511" bottom="1" rank="1"/>
    <cfRule type="top10" dxfId="1423" priority="512" bottom="1" rank="2"/>
    <cfRule type="top10" dxfId="1422" priority="513" bottom="1" rank="3"/>
    <cfRule type="top10" dxfId="1421" priority="514" bottom="1" rank="4"/>
  </conditionalFormatting>
  <conditionalFormatting sqref="M84 A84">
    <cfRule type="duplicateValues" dxfId="1420" priority="510"/>
  </conditionalFormatting>
  <conditionalFormatting sqref="B85:K85">
    <cfRule type="top10" dxfId="1419" priority="506" bottom="1" rank="1"/>
    <cfRule type="top10" dxfId="1418" priority="507" bottom="1" rank="2"/>
    <cfRule type="top10" dxfId="1417" priority="508" bottom="1" rank="3"/>
    <cfRule type="top10" dxfId="1416" priority="509" bottom="1" rank="4"/>
  </conditionalFormatting>
  <conditionalFormatting sqref="M85 A85">
    <cfRule type="duplicateValues" dxfId="1415" priority="505"/>
  </conditionalFormatting>
  <conditionalFormatting sqref="B86:K86">
    <cfRule type="top10" dxfId="1414" priority="501" bottom="1" rank="1"/>
    <cfRule type="top10" dxfId="1413" priority="502" bottom="1" rank="2"/>
    <cfRule type="top10" dxfId="1412" priority="503" bottom="1" rank="3"/>
    <cfRule type="top10" dxfId="1411" priority="504" bottom="1" rank="4"/>
  </conditionalFormatting>
  <conditionalFormatting sqref="M86 A86">
    <cfRule type="duplicateValues" dxfId="1410" priority="500"/>
  </conditionalFormatting>
  <conditionalFormatting sqref="B87:K87">
    <cfRule type="top10" dxfId="1409" priority="496" bottom="1" rank="1"/>
    <cfRule type="top10" dxfId="1408" priority="497" bottom="1" rank="2"/>
    <cfRule type="top10" dxfId="1407" priority="498" bottom="1" rank="3"/>
    <cfRule type="top10" dxfId="1406" priority="499" bottom="1" rank="4"/>
  </conditionalFormatting>
  <conditionalFormatting sqref="M87 A87">
    <cfRule type="duplicateValues" dxfId="1405" priority="495"/>
  </conditionalFormatting>
  <conditionalFormatting sqref="B88:K88">
    <cfRule type="top10" dxfId="1404" priority="491" bottom="1" rank="1"/>
    <cfRule type="top10" dxfId="1403" priority="492" bottom="1" rank="2"/>
    <cfRule type="top10" dxfId="1402" priority="493" bottom="1" rank="3"/>
    <cfRule type="top10" dxfId="1401" priority="494" bottom="1" rank="4"/>
  </conditionalFormatting>
  <conditionalFormatting sqref="M88 A88">
    <cfRule type="duplicateValues" dxfId="1400" priority="490"/>
  </conditionalFormatting>
  <conditionalFormatting sqref="B89:K89">
    <cfRule type="top10" dxfId="1399" priority="486" bottom="1" rank="1"/>
    <cfRule type="top10" dxfId="1398" priority="487" bottom="1" rank="2"/>
    <cfRule type="top10" dxfId="1397" priority="488" bottom="1" rank="3"/>
    <cfRule type="top10" dxfId="1396" priority="489" bottom="1" rank="4"/>
  </conditionalFormatting>
  <conditionalFormatting sqref="M89 A89">
    <cfRule type="duplicateValues" dxfId="1395" priority="485"/>
  </conditionalFormatting>
  <conditionalFormatting sqref="B90:K90">
    <cfRule type="top10" dxfId="1394" priority="481" bottom="1" rank="1"/>
    <cfRule type="top10" dxfId="1393" priority="482" bottom="1" rank="2"/>
    <cfRule type="top10" dxfId="1392" priority="483" bottom="1" rank="3"/>
    <cfRule type="top10" dxfId="1391" priority="484" bottom="1" rank="4"/>
  </conditionalFormatting>
  <conditionalFormatting sqref="M90 A90">
    <cfRule type="duplicateValues" dxfId="1390" priority="480"/>
  </conditionalFormatting>
  <conditionalFormatting sqref="B91:K91">
    <cfRule type="top10" dxfId="1389" priority="476" bottom="1" rank="1"/>
    <cfRule type="top10" dxfId="1388" priority="477" bottom="1" rank="2"/>
    <cfRule type="top10" dxfId="1387" priority="478" bottom="1" rank="3"/>
    <cfRule type="top10" dxfId="1386" priority="479" bottom="1" rank="4"/>
  </conditionalFormatting>
  <conditionalFormatting sqref="M91 A91">
    <cfRule type="duplicateValues" dxfId="1385" priority="475"/>
  </conditionalFormatting>
  <conditionalFormatting sqref="B92:K92">
    <cfRule type="top10" dxfId="1384" priority="471" bottom="1" rank="1"/>
    <cfRule type="top10" dxfId="1383" priority="472" bottom="1" rank="2"/>
    <cfRule type="top10" dxfId="1382" priority="473" bottom="1" rank="3"/>
    <cfRule type="top10" dxfId="1381" priority="474" bottom="1" rank="4"/>
  </conditionalFormatting>
  <conditionalFormatting sqref="M92 A92">
    <cfRule type="duplicateValues" dxfId="1380" priority="470"/>
  </conditionalFormatting>
  <conditionalFormatting sqref="B93:K93">
    <cfRule type="top10" dxfId="1379" priority="466" bottom="1" rank="1"/>
    <cfRule type="top10" dxfId="1378" priority="467" bottom="1" rank="2"/>
    <cfRule type="top10" dxfId="1377" priority="468" bottom="1" rank="3"/>
    <cfRule type="top10" dxfId="1376" priority="469" bottom="1" rank="4"/>
  </conditionalFormatting>
  <conditionalFormatting sqref="M93 A93">
    <cfRule type="duplicateValues" dxfId="1375" priority="465"/>
  </conditionalFormatting>
  <conditionalFormatting sqref="B94:K94">
    <cfRule type="top10" dxfId="1374" priority="461" bottom="1" rank="1"/>
    <cfRule type="top10" dxfId="1373" priority="462" bottom="1" rank="2"/>
    <cfRule type="top10" dxfId="1372" priority="463" bottom="1" rank="3"/>
    <cfRule type="top10" dxfId="1371" priority="464" bottom="1" rank="4"/>
  </conditionalFormatting>
  <conditionalFormatting sqref="M94 A94">
    <cfRule type="duplicateValues" dxfId="1370" priority="460"/>
  </conditionalFormatting>
  <conditionalFormatting sqref="B95:K95">
    <cfRule type="top10" dxfId="1369" priority="456" bottom="1" rank="1"/>
    <cfRule type="top10" dxfId="1368" priority="457" bottom="1" rank="2"/>
    <cfRule type="top10" dxfId="1367" priority="458" bottom="1" rank="3"/>
    <cfRule type="top10" dxfId="1366" priority="459" bottom="1" rank="4"/>
  </conditionalFormatting>
  <conditionalFormatting sqref="M95 A95">
    <cfRule type="duplicateValues" dxfId="1365" priority="455"/>
  </conditionalFormatting>
  <conditionalFormatting sqref="B96:K96">
    <cfRule type="top10" dxfId="1364" priority="451" bottom="1" rank="1"/>
    <cfRule type="top10" dxfId="1363" priority="452" bottom="1" rank="2"/>
    <cfRule type="top10" dxfId="1362" priority="453" bottom="1" rank="3"/>
    <cfRule type="top10" dxfId="1361" priority="454" bottom="1" rank="4"/>
  </conditionalFormatting>
  <conditionalFormatting sqref="M96 A96">
    <cfRule type="duplicateValues" dxfId="1360" priority="450"/>
  </conditionalFormatting>
  <conditionalFormatting sqref="B97:K97">
    <cfRule type="top10" dxfId="1359" priority="446" bottom="1" rank="1"/>
    <cfRule type="top10" dxfId="1358" priority="447" bottom="1" rank="2"/>
    <cfRule type="top10" dxfId="1357" priority="448" bottom="1" rank="3"/>
    <cfRule type="top10" dxfId="1356" priority="449" bottom="1" rank="4"/>
  </conditionalFormatting>
  <conditionalFormatting sqref="M97 A97">
    <cfRule type="duplicateValues" dxfId="1355" priority="445"/>
  </conditionalFormatting>
  <conditionalFormatting sqref="B98:K98">
    <cfRule type="top10" dxfId="1354" priority="441" bottom="1" rank="1"/>
    <cfRule type="top10" dxfId="1353" priority="442" bottom="1" rank="2"/>
    <cfRule type="top10" dxfId="1352" priority="443" bottom="1" rank="3"/>
    <cfRule type="top10" dxfId="1351" priority="444" bottom="1" rank="4"/>
  </conditionalFormatting>
  <conditionalFormatting sqref="M98 A98">
    <cfRule type="duplicateValues" dxfId="1350" priority="440"/>
  </conditionalFormatting>
  <conditionalFormatting sqref="B99:K99">
    <cfRule type="top10" dxfId="1349" priority="436" bottom="1" rank="1"/>
    <cfRule type="top10" dxfId="1348" priority="437" bottom="1" rank="2"/>
    <cfRule type="top10" dxfId="1347" priority="438" bottom="1" rank="3"/>
    <cfRule type="top10" dxfId="1346" priority="439" bottom="1" rank="4"/>
  </conditionalFormatting>
  <conditionalFormatting sqref="M99 A99">
    <cfRule type="duplicateValues" dxfId="1345" priority="435"/>
  </conditionalFormatting>
  <conditionalFormatting sqref="B100:K100">
    <cfRule type="top10" dxfId="1344" priority="431" bottom="1" rank="1"/>
    <cfRule type="top10" dxfId="1343" priority="432" bottom="1" rank="2"/>
    <cfRule type="top10" dxfId="1342" priority="433" bottom="1" rank="3"/>
    <cfRule type="top10" dxfId="1341" priority="434" bottom="1" rank="4"/>
  </conditionalFormatting>
  <conditionalFormatting sqref="M100 A100">
    <cfRule type="duplicateValues" dxfId="1340" priority="430"/>
  </conditionalFormatting>
  <conditionalFormatting sqref="B101:K101">
    <cfRule type="top10" dxfId="1339" priority="426" bottom="1" rank="1"/>
    <cfRule type="top10" dxfId="1338" priority="427" bottom="1" rank="2"/>
    <cfRule type="top10" dxfId="1337" priority="428" bottom="1" rank="3"/>
    <cfRule type="top10" dxfId="1336" priority="429" bottom="1" rank="4"/>
  </conditionalFormatting>
  <conditionalFormatting sqref="M101 A101">
    <cfRule type="duplicateValues" dxfId="1335" priority="425"/>
  </conditionalFormatting>
  <conditionalFormatting sqref="B102:K102">
    <cfRule type="top10" dxfId="1334" priority="421" bottom="1" rank="1"/>
    <cfRule type="top10" dxfId="1333" priority="422" bottom="1" rank="2"/>
    <cfRule type="top10" dxfId="1332" priority="423" bottom="1" rank="3"/>
    <cfRule type="top10" dxfId="1331" priority="424" bottom="1" rank="4"/>
  </conditionalFormatting>
  <conditionalFormatting sqref="M102 A102">
    <cfRule type="duplicateValues" dxfId="1330" priority="420"/>
  </conditionalFormatting>
  <conditionalFormatting sqref="B103:K103">
    <cfRule type="top10" dxfId="1329" priority="416" bottom="1" rank="1"/>
    <cfRule type="top10" dxfId="1328" priority="417" bottom="1" rank="2"/>
    <cfRule type="top10" dxfId="1327" priority="418" bottom="1" rank="3"/>
    <cfRule type="top10" dxfId="1326" priority="419" bottom="1" rank="4"/>
  </conditionalFormatting>
  <conditionalFormatting sqref="M103 A103">
    <cfRule type="duplicateValues" dxfId="1325" priority="415"/>
  </conditionalFormatting>
  <conditionalFormatting sqref="B104:K104">
    <cfRule type="top10" dxfId="1324" priority="411" bottom="1" rank="1"/>
    <cfRule type="top10" dxfId="1323" priority="412" bottom="1" rank="2"/>
    <cfRule type="top10" dxfId="1322" priority="413" bottom="1" rank="3"/>
    <cfRule type="top10" dxfId="1321" priority="414" bottom="1" rank="4"/>
  </conditionalFormatting>
  <conditionalFormatting sqref="M104 A104">
    <cfRule type="duplicateValues" dxfId="1320" priority="410"/>
  </conditionalFormatting>
  <conditionalFormatting sqref="B105:K105">
    <cfRule type="top10" dxfId="1319" priority="406" bottom="1" rank="1"/>
    <cfRule type="top10" dxfId="1318" priority="407" bottom="1" rank="2"/>
    <cfRule type="top10" dxfId="1317" priority="408" bottom="1" rank="3"/>
    <cfRule type="top10" dxfId="1316" priority="409" bottom="1" rank="4"/>
  </conditionalFormatting>
  <conditionalFormatting sqref="M105 A105">
    <cfRule type="duplicateValues" dxfId="1315" priority="405"/>
  </conditionalFormatting>
  <conditionalFormatting sqref="N7">
    <cfRule type="duplicateValues" dxfId="1314" priority="404"/>
  </conditionalFormatting>
  <conditionalFormatting sqref="N8">
    <cfRule type="duplicateValues" dxfId="1313" priority="403"/>
  </conditionalFormatting>
  <conditionalFormatting sqref="N9">
    <cfRule type="duplicateValues" dxfId="1312" priority="402"/>
  </conditionalFormatting>
  <conditionalFormatting sqref="N10">
    <cfRule type="duplicateValues" dxfId="1311" priority="401"/>
  </conditionalFormatting>
  <conditionalFormatting sqref="N11">
    <cfRule type="duplicateValues" dxfId="1310" priority="400"/>
  </conditionalFormatting>
  <conditionalFormatting sqref="N12">
    <cfRule type="duplicateValues" dxfId="1309" priority="399"/>
  </conditionalFormatting>
  <conditionalFormatting sqref="N13">
    <cfRule type="duplicateValues" dxfId="1308" priority="398"/>
  </conditionalFormatting>
  <conditionalFormatting sqref="N14">
    <cfRule type="duplicateValues" dxfId="1307" priority="397"/>
  </conditionalFormatting>
  <conditionalFormatting sqref="N15">
    <cfRule type="duplicateValues" dxfId="1306" priority="396"/>
  </conditionalFormatting>
  <conditionalFormatting sqref="N16">
    <cfRule type="duplicateValues" dxfId="1305" priority="395"/>
  </conditionalFormatting>
  <conditionalFormatting sqref="N17">
    <cfRule type="duplicateValues" dxfId="1304" priority="394"/>
  </conditionalFormatting>
  <conditionalFormatting sqref="N18">
    <cfRule type="duplicateValues" dxfId="1303" priority="393"/>
  </conditionalFormatting>
  <conditionalFormatting sqref="N19">
    <cfRule type="duplicateValues" dxfId="1302" priority="392"/>
  </conditionalFormatting>
  <conditionalFormatting sqref="N20">
    <cfRule type="duplicateValues" dxfId="1301" priority="391"/>
  </conditionalFormatting>
  <conditionalFormatting sqref="N21">
    <cfRule type="duplicateValues" dxfId="1300" priority="390"/>
  </conditionalFormatting>
  <conditionalFormatting sqref="N22">
    <cfRule type="duplicateValues" dxfId="1299" priority="389"/>
  </conditionalFormatting>
  <conditionalFormatting sqref="N23">
    <cfRule type="duplicateValues" dxfId="1298" priority="388"/>
  </conditionalFormatting>
  <conditionalFormatting sqref="N24">
    <cfRule type="duplicateValues" dxfId="1297" priority="387"/>
  </conditionalFormatting>
  <conditionalFormatting sqref="N25">
    <cfRule type="duplicateValues" dxfId="1296" priority="386"/>
  </conditionalFormatting>
  <conditionalFormatting sqref="N26">
    <cfRule type="duplicateValues" dxfId="1295" priority="385"/>
  </conditionalFormatting>
  <conditionalFormatting sqref="N27">
    <cfRule type="duplicateValues" dxfId="1294" priority="384"/>
  </conditionalFormatting>
  <conditionalFormatting sqref="N28">
    <cfRule type="duplicateValues" dxfId="1293" priority="383"/>
  </conditionalFormatting>
  <conditionalFormatting sqref="N29">
    <cfRule type="duplicateValues" dxfId="1292" priority="382"/>
  </conditionalFormatting>
  <conditionalFormatting sqref="N30">
    <cfRule type="duplicateValues" dxfId="1291" priority="381"/>
  </conditionalFormatting>
  <conditionalFormatting sqref="N31">
    <cfRule type="duplicateValues" dxfId="1290" priority="380"/>
  </conditionalFormatting>
  <conditionalFormatting sqref="N32">
    <cfRule type="duplicateValues" dxfId="1289" priority="379"/>
  </conditionalFormatting>
  <conditionalFormatting sqref="N33">
    <cfRule type="duplicateValues" dxfId="1288" priority="378"/>
  </conditionalFormatting>
  <conditionalFormatting sqref="N34">
    <cfRule type="duplicateValues" dxfId="1287" priority="377"/>
  </conditionalFormatting>
  <conditionalFormatting sqref="N35">
    <cfRule type="duplicateValues" dxfId="1286" priority="376"/>
  </conditionalFormatting>
  <conditionalFormatting sqref="N36">
    <cfRule type="duplicateValues" dxfId="1285" priority="375"/>
  </conditionalFormatting>
  <conditionalFormatting sqref="N37">
    <cfRule type="duplicateValues" dxfId="1284" priority="374"/>
  </conditionalFormatting>
  <conditionalFormatting sqref="N38">
    <cfRule type="duplicateValues" dxfId="1283" priority="373"/>
  </conditionalFormatting>
  <conditionalFormatting sqref="N39">
    <cfRule type="duplicateValues" dxfId="1282" priority="372"/>
  </conditionalFormatting>
  <conditionalFormatting sqref="N40">
    <cfRule type="duplicateValues" dxfId="1281" priority="371"/>
  </conditionalFormatting>
  <conditionalFormatting sqref="N41">
    <cfRule type="duplicateValues" dxfId="1280" priority="370"/>
  </conditionalFormatting>
  <conditionalFormatting sqref="N42">
    <cfRule type="duplicateValues" dxfId="1279" priority="369"/>
  </conditionalFormatting>
  <conditionalFormatting sqref="N43">
    <cfRule type="duplicateValues" dxfId="1278" priority="368"/>
  </conditionalFormatting>
  <conditionalFormatting sqref="N44">
    <cfRule type="duplicateValues" dxfId="1277" priority="367"/>
  </conditionalFormatting>
  <conditionalFormatting sqref="N45">
    <cfRule type="duplicateValues" dxfId="1276" priority="366"/>
  </conditionalFormatting>
  <conditionalFormatting sqref="N46">
    <cfRule type="duplicateValues" dxfId="1275" priority="365"/>
  </conditionalFormatting>
  <conditionalFormatting sqref="N47">
    <cfRule type="duplicateValues" dxfId="1274" priority="364"/>
  </conditionalFormatting>
  <conditionalFormatting sqref="N48">
    <cfRule type="duplicateValues" dxfId="1273" priority="363"/>
  </conditionalFormatting>
  <conditionalFormatting sqref="N49">
    <cfRule type="duplicateValues" dxfId="1272" priority="362"/>
  </conditionalFormatting>
  <conditionalFormatting sqref="N50">
    <cfRule type="duplicateValues" dxfId="1271" priority="361"/>
  </conditionalFormatting>
  <conditionalFormatting sqref="N51">
    <cfRule type="duplicateValues" dxfId="1270" priority="360"/>
  </conditionalFormatting>
  <conditionalFormatting sqref="N52">
    <cfRule type="duplicateValues" dxfId="1269" priority="359"/>
  </conditionalFormatting>
  <conditionalFormatting sqref="N53">
    <cfRule type="duplicateValues" dxfId="1268" priority="358"/>
  </conditionalFormatting>
  <conditionalFormatting sqref="N54">
    <cfRule type="duplicateValues" dxfId="1267" priority="357"/>
  </conditionalFormatting>
  <conditionalFormatting sqref="N55">
    <cfRule type="duplicateValues" dxfId="1266" priority="356"/>
  </conditionalFormatting>
  <conditionalFormatting sqref="N56">
    <cfRule type="duplicateValues" dxfId="1265" priority="355"/>
  </conditionalFormatting>
  <conditionalFormatting sqref="N57">
    <cfRule type="duplicateValues" dxfId="1264" priority="354"/>
  </conditionalFormatting>
  <conditionalFormatting sqref="N58">
    <cfRule type="duplicateValues" dxfId="1263" priority="353"/>
  </conditionalFormatting>
  <conditionalFormatting sqref="N59">
    <cfRule type="duplicateValues" dxfId="1262" priority="352"/>
  </conditionalFormatting>
  <conditionalFormatting sqref="N60">
    <cfRule type="duplicateValues" dxfId="1261" priority="351"/>
  </conditionalFormatting>
  <conditionalFormatting sqref="N61">
    <cfRule type="duplicateValues" dxfId="1260" priority="350"/>
  </conditionalFormatting>
  <conditionalFormatting sqref="N62">
    <cfRule type="duplicateValues" dxfId="1259" priority="349"/>
  </conditionalFormatting>
  <conditionalFormatting sqref="N63">
    <cfRule type="duplicateValues" dxfId="1258" priority="348"/>
  </conditionalFormatting>
  <conditionalFormatting sqref="N64">
    <cfRule type="duplicateValues" dxfId="1257" priority="347"/>
  </conditionalFormatting>
  <conditionalFormatting sqref="N65">
    <cfRule type="duplicateValues" dxfId="1256" priority="346"/>
  </conditionalFormatting>
  <conditionalFormatting sqref="N66">
    <cfRule type="duplicateValues" dxfId="1255" priority="345"/>
  </conditionalFormatting>
  <conditionalFormatting sqref="N67">
    <cfRule type="duplicateValues" dxfId="1254" priority="344"/>
  </conditionalFormatting>
  <conditionalFormatting sqref="N68">
    <cfRule type="duplicateValues" dxfId="1253" priority="343"/>
  </conditionalFormatting>
  <conditionalFormatting sqref="N69">
    <cfRule type="duplicateValues" dxfId="1252" priority="342"/>
  </conditionalFormatting>
  <conditionalFormatting sqref="N70">
    <cfRule type="duplicateValues" dxfId="1251" priority="341"/>
  </conditionalFormatting>
  <conditionalFormatting sqref="N71">
    <cfRule type="duplicateValues" dxfId="1250" priority="340"/>
  </conditionalFormatting>
  <conditionalFormatting sqref="N72">
    <cfRule type="duplicateValues" dxfId="1249" priority="339"/>
  </conditionalFormatting>
  <conditionalFormatting sqref="N73">
    <cfRule type="duplicateValues" dxfId="1248" priority="338"/>
  </conditionalFormatting>
  <conditionalFormatting sqref="N74">
    <cfRule type="duplicateValues" dxfId="1247" priority="337"/>
  </conditionalFormatting>
  <conditionalFormatting sqref="N75">
    <cfRule type="duplicateValues" dxfId="1246" priority="336"/>
  </conditionalFormatting>
  <conditionalFormatting sqref="N76">
    <cfRule type="duplicateValues" dxfId="1245" priority="335"/>
  </conditionalFormatting>
  <conditionalFormatting sqref="N77">
    <cfRule type="duplicateValues" dxfId="1244" priority="334"/>
  </conditionalFormatting>
  <conditionalFormatting sqref="N78">
    <cfRule type="duplicateValues" dxfId="1243" priority="333"/>
  </conditionalFormatting>
  <conditionalFormatting sqref="N79">
    <cfRule type="duplicateValues" dxfId="1242" priority="332"/>
  </conditionalFormatting>
  <conditionalFormatting sqref="N80">
    <cfRule type="duplicateValues" dxfId="1241" priority="331"/>
  </conditionalFormatting>
  <conditionalFormatting sqref="N81">
    <cfRule type="duplicateValues" dxfId="1240" priority="330"/>
  </conditionalFormatting>
  <conditionalFormatting sqref="N82">
    <cfRule type="duplicateValues" dxfId="1239" priority="329"/>
  </conditionalFormatting>
  <conditionalFormatting sqref="N83">
    <cfRule type="duplicateValues" dxfId="1238" priority="328"/>
  </conditionalFormatting>
  <conditionalFormatting sqref="N84">
    <cfRule type="duplicateValues" dxfId="1237" priority="327"/>
  </conditionalFormatting>
  <conditionalFormatting sqref="N85">
    <cfRule type="duplicateValues" dxfId="1236" priority="326"/>
  </conditionalFormatting>
  <conditionalFormatting sqref="N86">
    <cfRule type="duplicateValues" dxfId="1235" priority="325"/>
  </conditionalFormatting>
  <conditionalFormatting sqref="N87">
    <cfRule type="duplicateValues" dxfId="1234" priority="324"/>
  </conditionalFormatting>
  <conditionalFormatting sqref="N88">
    <cfRule type="duplicateValues" dxfId="1233" priority="323"/>
  </conditionalFormatting>
  <conditionalFormatting sqref="N89">
    <cfRule type="duplicateValues" dxfId="1232" priority="322"/>
  </conditionalFormatting>
  <conditionalFormatting sqref="N90">
    <cfRule type="duplicateValues" dxfId="1231" priority="321"/>
  </conditionalFormatting>
  <conditionalFormatting sqref="N91">
    <cfRule type="duplicateValues" dxfId="1230" priority="320"/>
  </conditionalFormatting>
  <conditionalFormatting sqref="N92">
    <cfRule type="duplicateValues" dxfId="1229" priority="319"/>
  </conditionalFormatting>
  <conditionalFormatting sqref="N93">
    <cfRule type="duplicateValues" dxfId="1228" priority="318"/>
  </conditionalFormatting>
  <conditionalFormatting sqref="N94">
    <cfRule type="duplicateValues" dxfId="1227" priority="317"/>
  </conditionalFormatting>
  <conditionalFormatting sqref="N95">
    <cfRule type="duplicateValues" dxfId="1226" priority="316"/>
  </conditionalFormatting>
  <conditionalFormatting sqref="N96">
    <cfRule type="duplicateValues" dxfId="1225" priority="315"/>
  </conditionalFormatting>
  <conditionalFormatting sqref="N97">
    <cfRule type="duplicateValues" dxfId="1224" priority="314"/>
  </conditionalFormatting>
  <conditionalFormatting sqref="N98">
    <cfRule type="duplicateValues" dxfId="1223" priority="313"/>
  </conditionalFormatting>
  <conditionalFormatting sqref="N99">
    <cfRule type="duplicateValues" dxfId="1222" priority="312"/>
  </conditionalFormatting>
  <conditionalFormatting sqref="N100">
    <cfRule type="duplicateValues" dxfId="1221" priority="311"/>
  </conditionalFormatting>
  <conditionalFormatting sqref="N101">
    <cfRule type="duplicateValues" dxfId="1220" priority="310"/>
  </conditionalFormatting>
  <conditionalFormatting sqref="N102">
    <cfRule type="duplicateValues" dxfId="1219" priority="309"/>
  </conditionalFormatting>
  <conditionalFormatting sqref="N103">
    <cfRule type="duplicateValues" dxfId="1218" priority="308"/>
  </conditionalFormatting>
  <conditionalFormatting sqref="N104">
    <cfRule type="duplicateValues" dxfId="1217" priority="307"/>
  </conditionalFormatting>
  <conditionalFormatting sqref="N105">
    <cfRule type="duplicateValues" dxfId="1216" priority="306"/>
  </conditionalFormatting>
  <conditionalFormatting sqref="M6:N105">
    <cfRule type="expression" dxfId="1215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1214" priority="303"/>
  </conditionalFormatting>
  <conditionalFormatting sqref="U7">
    <cfRule type="duplicateValues" dxfId="1213" priority="302"/>
  </conditionalFormatting>
  <conditionalFormatting sqref="U8">
    <cfRule type="duplicateValues" dxfId="1212" priority="301"/>
  </conditionalFormatting>
  <conditionalFormatting sqref="U9">
    <cfRule type="duplicateValues" dxfId="1211" priority="300"/>
  </conditionalFormatting>
  <conditionalFormatting sqref="U10">
    <cfRule type="duplicateValues" dxfId="1210" priority="299"/>
  </conditionalFormatting>
  <conditionalFormatting sqref="U11">
    <cfRule type="duplicateValues" dxfId="1209" priority="298"/>
  </conditionalFormatting>
  <conditionalFormatting sqref="U12">
    <cfRule type="duplicateValues" dxfId="1208" priority="297"/>
  </conditionalFormatting>
  <conditionalFormatting sqref="U13">
    <cfRule type="duplicateValues" dxfId="1207" priority="296"/>
  </conditionalFormatting>
  <conditionalFormatting sqref="U14">
    <cfRule type="duplicateValues" dxfId="1206" priority="295"/>
  </conditionalFormatting>
  <conditionalFormatting sqref="U15">
    <cfRule type="duplicateValues" dxfId="1205" priority="294"/>
  </conditionalFormatting>
  <conditionalFormatting sqref="U16">
    <cfRule type="duplicateValues" dxfId="1204" priority="293"/>
  </conditionalFormatting>
  <conditionalFormatting sqref="U17">
    <cfRule type="duplicateValues" dxfId="1203" priority="292"/>
  </conditionalFormatting>
  <conditionalFormatting sqref="U18">
    <cfRule type="duplicateValues" dxfId="1202" priority="291"/>
  </conditionalFormatting>
  <conditionalFormatting sqref="U19">
    <cfRule type="duplicateValues" dxfId="1201" priority="290"/>
  </conditionalFormatting>
  <conditionalFormatting sqref="U20">
    <cfRule type="duplicateValues" dxfId="1200" priority="289"/>
  </conditionalFormatting>
  <conditionalFormatting sqref="U21">
    <cfRule type="duplicateValues" dxfId="1199" priority="288"/>
  </conditionalFormatting>
  <conditionalFormatting sqref="U22">
    <cfRule type="duplicateValues" dxfId="1198" priority="287"/>
  </conditionalFormatting>
  <conditionalFormatting sqref="U23">
    <cfRule type="duplicateValues" dxfId="1197" priority="286"/>
  </conditionalFormatting>
  <conditionalFormatting sqref="U24">
    <cfRule type="duplicateValues" dxfId="1196" priority="285"/>
  </conditionalFormatting>
  <conditionalFormatting sqref="U25">
    <cfRule type="duplicateValues" dxfId="1195" priority="284"/>
  </conditionalFormatting>
  <conditionalFormatting sqref="U26">
    <cfRule type="duplicateValues" dxfId="1194" priority="283"/>
  </conditionalFormatting>
  <conditionalFormatting sqref="U27">
    <cfRule type="duplicateValues" dxfId="1193" priority="282"/>
  </conditionalFormatting>
  <conditionalFormatting sqref="U28">
    <cfRule type="duplicateValues" dxfId="1192" priority="281"/>
  </conditionalFormatting>
  <conditionalFormatting sqref="U29">
    <cfRule type="duplicateValues" dxfId="1191" priority="280"/>
  </conditionalFormatting>
  <conditionalFormatting sqref="U30">
    <cfRule type="duplicateValues" dxfId="1190" priority="279"/>
  </conditionalFormatting>
  <conditionalFormatting sqref="U31">
    <cfRule type="duplicateValues" dxfId="1189" priority="278"/>
  </conditionalFormatting>
  <conditionalFormatting sqref="U32">
    <cfRule type="duplicateValues" dxfId="1188" priority="277"/>
  </conditionalFormatting>
  <conditionalFormatting sqref="U33">
    <cfRule type="duplicateValues" dxfId="1187" priority="276"/>
  </conditionalFormatting>
  <conditionalFormatting sqref="U34">
    <cfRule type="duplicateValues" dxfId="1186" priority="275"/>
  </conditionalFormatting>
  <conditionalFormatting sqref="U35">
    <cfRule type="duplicateValues" dxfId="1185" priority="274"/>
  </conditionalFormatting>
  <conditionalFormatting sqref="U36">
    <cfRule type="duplicateValues" dxfId="1184" priority="273"/>
  </conditionalFormatting>
  <conditionalFormatting sqref="U37">
    <cfRule type="duplicateValues" dxfId="1183" priority="272"/>
  </conditionalFormatting>
  <conditionalFormatting sqref="U38">
    <cfRule type="duplicateValues" dxfId="1182" priority="271"/>
  </conditionalFormatting>
  <conditionalFormatting sqref="U39">
    <cfRule type="duplicateValues" dxfId="1181" priority="270"/>
  </conditionalFormatting>
  <conditionalFormatting sqref="U40">
    <cfRule type="duplicateValues" dxfId="1180" priority="269"/>
  </conditionalFormatting>
  <conditionalFormatting sqref="U41">
    <cfRule type="duplicateValues" dxfId="1179" priority="268"/>
  </conditionalFormatting>
  <conditionalFormatting sqref="U42">
    <cfRule type="duplicateValues" dxfId="1178" priority="267"/>
  </conditionalFormatting>
  <conditionalFormatting sqref="U43">
    <cfRule type="duplicateValues" dxfId="1177" priority="266"/>
  </conditionalFormatting>
  <conditionalFormatting sqref="U44">
    <cfRule type="duplicateValues" dxfId="1176" priority="265"/>
  </conditionalFormatting>
  <conditionalFormatting sqref="U45">
    <cfRule type="duplicateValues" dxfId="1175" priority="264"/>
  </conditionalFormatting>
  <conditionalFormatting sqref="U46">
    <cfRule type="duplicateValues" dxfId="1174" priority="263"/>
  </conditionalFormatting>
  <conditionalFormatting sqref="U47">
    <cfRule type="duplicateValues" dxfId="1173" priority="262"/>
  </conditionalFormatting>
  <conditionalFormatting sqref="U48">
    <cfRule type="duplicateValues" dxfId="1172" priority="261"/>
  </conditionalFormatting>
  <conditionalFormatting sqref="U49">
    <cfRule type="duplicateValues" dxfId="1171" priority="260"/>
  </conditionalFormatting>
  <conditionalFormatting sqref="U50">
    <cfRule type="duplicateValues" dxfId="1170" priority="259"/>
  </conditionalFormatting>
  <conditionalFormatting sqref="U51">
    <cfRule type="duplicateValues" dxfId="1169" priority="258"/>
  </conditionalFormatting>
  <conditionalFormatting sqref="U52">
    <cfRule type="duplicateValues" dxfId="1168" priority="257"/>
  </conditionalFormatting>
  <conditionalFormatting sqref="U53">
    <cfRule type="duplicateValues" dxfId="1167" priority="256"/>
  </conditionalFormatting>
  <conditionalFormatting sqref="U54">
    <cfRule type="duplicateValues" dxfId="1166" priority="255"/>
  </conditionalFormatting>
  <conditionalFormatting sqref="U55">
    <cfRule type="duplicateValues" dxfId="1165" priority="254"/>
  </conditionalFormatting>
  <conditionalFormatting sqref="U56">
    <cfRule type="duplicateValues" dxfId="1164" priority="253"/>
  </conditionalFormatting>
  <conditionalFormatting sqref="U57">
    <cfRule type="duplicateValues" dxfId="1163" priority="252"/>
  </conditionalFormatting>
  <conditionalFormatting sqref="U58">
    <cfRule type="duplicateValues" dxfId="1162" priority="251"/>
  </conditionalFormatting>
  <conditionalFormatting sqref="U59">
    <cfRule type="duplicateValues" dxfId="1161" priority="250"/>
  </conditionalFormatting>
  <conditionalFormatting sqref="U60">
    <cfRule type="duplicateValues" dxfId="1160" priority="249"/>
  </conditionalFormatting>
  <conditionalFormatting sqref="U61">
    <cfRule type="duplicateValues" dxfId="1159" priority="248"/>
  </conditionalFormatting>
  <conditionalFormatting sqref="U62">
    <cfRule type="duplicateValues" dxfId="1158" priority="247"/>
  </conditionalFormatting>
  <conditionalFormatting sqref="U63">
    <cfRule type="duplicateValues" dxfId="1157" priority="246"/>
  </conditionalFormatting>
  <conditionalFormatting sqref="U64">
    <cfRule type="duplicateValues" dxfId="1156" priority="245"/>
  </conditionalFormatting>
  <conditionalFormatting sqref="U65">
    <cfRule type="duplicateValues" dxfId="1155" priority="244"/>
  </conditionalFormatting>
  <conditionalFormatting sqref="U66">
    <cfRule type="duplicateValues" dxfId="1154" priority="243"/>
  </conditionalFormatting>
  <conditionalFormatting sqref="U67">
    <cfRule type="duplicateValues" dxfId="1153" priority="242"/>
  </conditionalFormatting>
  <conditionalFormatting sqref="U68">
    <cfRule type="duplicateValues" dxfId="1152" priority="241"/>
  </conditionalFormatting>
  <conditionalFormatting sqref="U69">
    <cfRule type="duplicateValues" dxfId="1151" priority="240"/>
  </conditionalFormatting>
  <conditionalFormatting sqref="U70">
    <cfRule type="duplicateValues" dxfId="1150" priority="239"/>
  </conditionalFormatting>
  <conditionalFormatting sqref="U71">
    <cfRule type="duplicateValues" dxfId="1149" priority="238"/>
  </conditionalFormatting>
  <conditionalFormatting sqref="U72">
    <cfRule type="duplicateValues" dxfId="1148" priority="237"/>
  </conditionalFormatting>
  <conditionalFormatting sqref="U73">
    <cfRule type="duplicateValues" dxfId="1147" priority="236"/>
  </conditionalFormatting>
  <conditionalFormatting sqref="U74">
    <cfRule type="duplicateValues" dxfId="1146" priority="235"/>
  </conditionalFormatting>
  <conditionalFormatting sqref="U75">
    <cfRule type="duplicateValues" dxfId="1145" priority="234"/>
  </conditionalFormatting>
  <conditionalFormatting sqref="U76">
    <cfRule type="duplicateValues" dxfId="1144" priority="233"/>
  </conditionalFormatting>
  <conditionalFormatting sqref="U77">
    <cfRule type="duplicateValues" dxfId="1143" priority="232"/>
  </conditionalFormatting>
  <conditionalFormatting sqref="U78">
    <cfRule type="duplicateValues" dxfId="1142" priority="231"/>
  </conditionalFormatting>
  <conditionalFormatting sqref="U79">
    <cfRule type="duplicateValues" dxfId="1141" priority="230"/>
  </conditionalFormatting>
  <conditionalFormatting sqref="U80">
    <cfRule type="duplicateValues" dxfId="1140" priority="229"/>
  </conditionalFormatting>
  <conditionalFormatting sqref="U81">
    <cfRule type="duplicateValues" dxfId="1139" priority="228"/>
  </conditionalFormatting>
  <conditionalFormatting sqref="U82">
    <cfRule type="duplicateValues" dxfId="1138" priority="227"/>
  </conditionalFormatting>
  <conditionalFormatting sqref="U83">
    <cfRule type="duplicateValues" dxfId="1137" priority="226"/>
  </conditionalFormatting>
  <conditionalFormatting sqref="U84">
    <cfRule type="duplicateValues" dxfId="1136" priority="225"/>
  </conditionalFormatting>
  <conditionalFormatting sqref="U85">
    <cfRule type="duplicateValues" dxfId="1135" priority="224"/>
  </conditionalFormatting>
  <conditionalFormatting sqref="U86">
    <cfRule type="duplicateValues" dxfId="1134" priority="223"/>
  </conditionalFormatting>
  <conditionalFormatting sqref="U87">
    <cfRule type="duplicateValues" dxfId="1133" priority="222"/>
  </conditionalFormatting>
  <conditionalFormatting sqref="U88">
    <cfRule type="duplicateValues" dxfId="1132" priority="221"/>
  </conditionalFormatting>
  <conditionalFormatting sqref="U89">
    <cfRule type="duplicateValues" dxfId="1131" priority="220"/>
  </conditionalFormatting>
  <conditionalFormatting sqref="U90">
    <cfRule type="duplicateValues" dxfId="1130" priority="219"/>
  </conditionalFormatting>
  <conditionalFormatting sqref="U91">
    <cfRule type="duplicateValues" dxfId="1129" priority="218"/>
  </conditionalFormatting>
  <conditionalFormatting sqref="U92">
    <cfRule type="duplicateValues" dxfId="1128" priority="217"/>
  </conditionalFormatting>
  <conditionalFormatting sqref="U93">
    <cfRule type="duplicateValues" dxfId="1127" priority="216"/>
  </conditionalFormatting>
  <conditionalFormatting sqref="U94">
    <cfRule type="duplicateValues" dxfId="1126" priority="215"/>
  </conditionalFormatting>
  <conditionalFormatting sqref="U95">
    <cfRule type="duplicateValues" dxfId="1125" priority="214"/>
  </conditionalFormatting>
  <conditionalFormatting sqref="U96">
    <cfRule type="duplicateValues" dxfId="1124" priority="213"/>
  </conditionalFormatting>
  <conditionalFormatting sqref="U97">
    <cfRule type="duplicateValues" dxfId="1123" priority="212"/>
  </conditionalFormatting>
  <conditionalFormatting sqref="U98">
    <cfRule type="duplicateValues" dxfId="1122" priority="211"/>
  </conditionalFormatting>
  <conditionalFormatting sqref="U99">
    <cfRule type="duplicateValues" dxfId="1121" priority="210"/>
  </conditionalFormatting>
  <conditionalFormatting sqref="U100">
    <cfRule type="duplicateValues" dxfId="1120" priority="209"/>
  </conditionalFormatting>
  <conditionalFormatting sqref="U101">
    <cfRule type="duplicateValues" dxfId="1119" priority="208"/>
  </conditionalFormatting>
  <conditionalFormatting sqref="U102">
    <cfRule type="duplicateValues" dxfId="1118" priority="207"/>
  </conditionalFormatting>
  <conditionalFormatting sqref="U103">
    <cfRule type="duplicateValues" dxfId="1117" priority="206"/>
  </conditionalFormatting>
  <conditionalFormatting sqref="U104">
    <cfRule type="duplicateValues" dxfId="1116" priority="205"/>
  </conditionalFormatting>
  <conditionalFormatting sqref="U105">
    <cfRule type="duplicateValues" dxfId="1115" priority="204"/>
  </conditionalFormatting>
  <conditionalFormatting sqref="U6:U105">
    <cfRule type="expression" dxfId="1114" priority="203">
      <formula>ISNA($N6)</formula>
    </cfRule>
  </conditionalFormatting>
  <conditionalFormatting sqref="V6">
    <cfRule type="duplicateValues" dxfId="1113" priority="202"/>
  </conditionalFormatting>
  <conditionalFormatting sqref="V7">
    <cfRule type="duplicateValues" dxfId="1112" priority="201"/>
  </conditionalFormatting>
  <conditionalFormatting sqref="V8">
    <cfRule type="duplicateValues" dxfId="1111" priority="200"/>
  </conditionalFormatting>
  <conditionalFormatting sqref="V9">
    <cfRule type="duplicateValues" dxfId="1110" priority="199"/>
  </conditionalFormatting>
  <conditionalFormatting sqref="V10">
    <cfRule type="duplicateValues" dxfId="1109" priority="198"/>
  </conditionalFormatting>
  <conditionalFormatting sqref="V11">
    <cfRule type="duplicateValues" dxfId="1108" priority="197"/>
  </conditionalFormatting>
  <conditionalFormatting sqref="V12">
    <cfRule type="duplicateValues" dxfId="1107" priority="196"/>
  </conditionalFormatting>
  <conditionalFormatting sqref="V13">
    <cfRule type="duplicateValues" dxfId="1106" priority="195"/>
  </conditionalFormatting>
  <conditionalFormatting sqref="V14">
    <cfRule type="duplicateValues" dxfId="1105" priority="194"/>
  </conditionalFormatting>
  <conditionalFormatting sqref="V15">
    <cfRule type="duplicateValues" dxfId="1104" priority="193"/>
  </conditionalFormatting>
  <conditionalFormatting sqref="V16">
    <cfRule type="duplicateValues" dxfId="1103" priority="192"/>
  </conditionalFormatting>
  <conditionalFormatting sqref="V17">
    <cfRule type="duplicateValues" dxfId="1102" priority="191"/>
  </conditionalFormatting>
  <conditionalFormatting sqref="V18">
    <cfRule type="duplicateValues" dxfId="1101" priority="190"/>
  </conditionalFormatting>
  <conditionalFormatting sqref="V19">
    <cfRule type="duplicateValues" dxfId="1100" priority="189"/>
  </conditionalFormatting>
  <conditionalFormatting sqref="V20">
    <cfRule type="duplicateValues" dxfId="1099" priority="188"/>
  </conditionalFormatting>
  <conditionalFormatting sqref="V21">
    <cfRule type="duplicateValues" dxfId="1098" priority="187"/>
  </conditionalFormatting>
  <conditionalFormatting sqref="V22">
    <cfRule type="duplicateValues" dxfId="1097" priority="186"/>
  </conditionalFormatting>
  <conditionalFormatting sqref="V23">
    <cfRule type="duplicateValues" dxfId="1096" priority="185"/>
  </conditionalFormatting>
  <conditionalFormatting sqref="V24">
    <cfRule type="duplicateValues" dxfId="1095" priority="184"/>
  </conditionalFormatting>
  <conditionalFormatting sqref="V25">
    <cfRule type="duplicateValues" dxfId="1094" priority="183"/>
  </conditionalFormatting>
  <conditionalFormatting sqref="V26">
    <cfRule type="duplicateValues" dxfId="1093" priority="182"/>
  </conditionalFormatting>
  <conditionalFormatting sqref="V27">
    <cfRule type="duplicateValues" dxfId="1092" priority="181"/>
  </conditionalFormatting>
  <conditionalFormatting sqref="V28">
    <cfRule type="duplicateValues" dxfId="1091" priority="180"/>
  </conditionalFormatting>
  <conditionalFormatting sqref="V29">
    <cfRule type="duplicateValues" dxfId="1090" priority="179"/>
  </conditionalFormatting>
  <conditionalFormatting sqref="V30">
    <cfRule type="duplicateValues" dxfId="1089" priority="178"/>
  </conditionalFormatting>
  <conditionalFormatting sqref="V31">
    <cfRule type="duplicateValues" dxfId="1088" priority="177"/>
  </conditionalFormatting>
  <conditionalFormatting sqref="V32">
    <cfRule type="duplicateValues" dxfId="1087" priority="176"/>
  </conditionalFormatting>
  <conditionalFormatting sqref="V33">
    <cfRule type="duplicateValues" dxfId="1086" priority="175"/>
  </conditionalFormatting>
  <conditionalFormatting sqref="V34">
    <cfRule type="duplicateValues" dxfId="1085" priority="174"/>
  </conditionalFormatting>
  <conditionalFormatting sqref="V35">
    <cfRule type="duplicateValues" dxfId="1084" priority="173"/>
  </conditionalFormatting>
  <conditionalFormatting sqref="V36">
    <cfRule type="duplicateValues" dxfId="1083" priority="172"/>
  </conditionalFormatting>
  <conditionalFormatting sqref="V37">
    <cfRule type="duplicateValues" dxfId="1082" priority="171"/>
  </conditionalFormatting>
  <conditionalFormatting sqref="V38">
    <cfRule type="duplicateValues" dxfId="1081" priority="170"/>
  </conditionalFormatting>
  <conditionalFormatting sqref="V39">
    <cfRule type="duplicateValues" dxfId="1080" priority="169"/>
  </conditionalFormatting>
  <conditionalFormatting sqref="V40">
    <cfRule type="duplicateValues" dxfId="1079" priority="168"/>
  </conditionalFormatting>
  <conditionalFormatting sqref="V41">
    <cfRule type="duplicateValues" dxfId="1078" priority="167"/>
  </conditionalFormatting>
  <conditionalFormatting sqref="V42">
    <cfRule type="duplicateValues" dxfId="1077" priority="166"/>
  </conditionalFormatting>
  <conditionalFormatting sqref="V43">
    <cfRule type="duplicateValues" dxfId="1076" priority="165"/>
  </conditionalFormatting>
  <conditionalFormatting sqref="V44">
    <cfRule type="duplicateValues" dxfId="1075" priority="164"/>
  </conditionalFormatting>
  <conditionalFormatting sqref="V45">
    <cfRule type="duplicateValues" dxfId="1074" priority="163"/>
  </conditionalFormatting>
  <conditionalFormatting sqref="V46">
    <cfRule type="duplicateValues" dxfId="1073" priority="162"/>
  </conditionalFormatting>
  <conditionalFormatting sqref="V47">
    <cfRule type="duplicateValues" dxfId="1072" priority="161"/>
  </conditionalFormatting>
  <conditionalFormatting sqref="V48">
    <cfRule type="duplicateValues" dxfId="1071" priority="160"/>
  </conditionalFormatting>
  <conditionalFormatting sqref="V49">
    <cfRule type="duplicateValues" dxfId="1070" priority="159"/>
  </conditionalFormatting>
  <conditionalFormatting sqref="V50">
    <cfRule type="duplicateValues" dxfId="1069" priority="158"/>
  </conditionalFormatting>
  <conditionalFormatting sqref="V51">
    <cfRule type="duplicateValues" dxfId="1068" priority="157"/>
  </conditionalFormatting>
  <conditionalFormatting sqref="V52">
    <cfRule type="duplicateValues" dxfId="1067" priority="156"/>
  </conditionalFormatting>
  <conditionalFormatting sqref="V53">
    <cfRule type="duplicateValues" dxfId="1066" priority="155"/>
  </conditionalFormatting>
  <conditionalFormatting sqref="V54">
    <cfRule type="duplicateValues" dxfId="1065" priority="154"/>
  </conditionalFormatting>
  <conditionalFormatting sqref="V55">
    <cfRule type="duplicateValues" dxfId="1064" priority="153"/>
  </conditionalFormatting>
  <conditionalFormatting sqref="V56">
    <cfRule type="duplicateValues" dxfId="1063" priority="152"/>
  </conditionalFormatting>
  <conditionalFormatting sqref="V57">
    <cfRule type="duplicateValues" dxfId="1062" priority="151"/>
  </conditionalFormatting>
  <conditionalFormatting sqref="V58">
    <cfRule type="duplicateValues" dxfId="1061" priority="150"/>
  </conditionalFormatting>
  <conditionalFormatting sqref="V59">
    <cfRule type="duplicateValues" dxfId="1060" priority="149"/>
  </conditionalFormatting>
  <conditionalFormatting sqref="V60">
    <cfRule type="duplicateValues" dxfId="1059" priority="148"/>
  </conditionalFormatting>
  <conditionalFormatting sqref="V61">
    <cfRule type="duplicateValues" dxfId="1058" priority="147"/>
  </conditionalFormatting>
  <conditionalFormatting sqref="V62">
    <cfRule type="duplicateValues" dxfId="1057" priority="146"/>
  </conditionalFormatting>
  <conditionalFormatting sqref="V63">
    <cfRule type="duplicateValues" dxfId="1056" priority="145"/>
  </conditionalFormatting>
  <conditionalFormatting sqref="V64">
    <cfRule type="duplicateValues" dxfId="1055" priority="144"/>
  </conditionalFormatting>
  <conditionalFormatting sqref="V65">
    <cfRule type="duplicateValues" dxfId="1054" priority="143"/>
  </conditionalFormatting>
  <conditionalFormatting sqref="V66">
    <cfRule type="duplicateValues" dxfId="1053" priority="142"/>
  </conditionalFormatting>
  <conditionalFormatting sqref="V67">
    <cfRule type="duplicateValues" dxfId="1052" priority="141"/>
  </conditionalFormatting>
  <conditionalFormatting sqref="V68">
    <cfRule type="duplicateValues" dxfId="1051" priority="140"/>
  </conditionalFormatting>
  <conditionalFormatting sqref="V69">
    <cfRule type="duplicateValues" dxfId="1050" priority="139"/>
  </conditionalFormatting>
  <conditionalFormatting sqref="V70">
    <cfRule type="duplicateValues" dxfId="1049" priority="138"/>
  </conditionalFormatting>
  <conditionalFormatting sqref="V71">
    <cfRule type="duplicateValues" dxfId="1048" priority="137"/>
  </conditionalFormatting>
  <conditionalFormatting sqref="V72">
    <cfRule type="duplicateValues" dxfId="1047" priority="136"/>
  </conditionalFormatting>
  <conditionalFormatting sqref="V73">
    <cfRule type="duplicateValues" dxfId="1046" priority="135"/>
  </conditionalFormatting>
  <conditionalFormatting sqref="V74">
    <cfRule type="duplicateValues" dxfId="1045" priority="134"/>
  </conditionalFormatting>
  <conditionalFormatting sqref="V75">
    <cfRule type="duplicateValues" dxfId="1044" priority="133"/>
  </conditionalFormatting>
  <conditionalFormatting sqref="V76">
    <cfRule type="duplicateValues" dxfId="1043" priority="132"/>
  </conditionalFormatting>
  <conditionalFormatting sqref="V77">
    <cfRule type="duplicateValues" dxfId="1042" priority="131"/>
  </conditionalFormatting>
  <conditionalFormatting sqref="V78">
    <cfRule type="duplicateValues" dxfId="1041" priority="130"/>
  </conditionalFormatting>
  <conditionalFormatting sqref="V79">
    <cfRule type="duplicateValues" dxfId="1040" priority="129"/>
  </conditionalFormatting>
  <conditionalFormatting sqref="V80">
    <cfRule type="duplicateValues" dxfId="1039" priority="128"/>
  </conditionalFormatting>
  <conditionalFormatting sqref="V81">
    <cfRule type="duplicateValues" dxfId="1038" priority="127"/>
  </conditionalFormatting>
  <conditionalFormatting sqref="V82">
    <cfRule type="duplicateValues" dxfId="1037" priority="126"/>
  </conditionalFormatting>
  <conditionalFormatting sqref="V83">
    <cfRule type="duplicateValues" dxfId="1036" priority="125"/>
  </conditionalFormatting>
  <conditionalFormatting sqref="V84">
    <cfRule type="duplicateValues" dxfId="1035" priority="124"/>
  </conditionalFormatting>
  <conditionalFormatting sqref="V85">
    <cfRule type="duplicateValues" dxfId="1034" priority="123"/>
  </conditionalFormatting>
  <conditionalFormatting sqref="V86">
    <cfRule type="duplicateValues" dxfId="1033" priority="122"/>
  </conditionalFormatting>
  <conditionalFormatting sqref="V87">
    <cfRule type="duplicateValues" dxfId="1032" priority="121"/>
  </conditionalFormatting>
  <conditionalFormatting sqref="V88">
    <cfRule type="duplicateValues" dxfId="1031" priority="120"/>
  </conditionalFormatting>
  <conditionalFormatting sqref="V89">
    <cfRule type="duplicateValues" dxfId="1030" priority="119"/>
  </conditionalFormatting>
  <conditionalFormatting sqref="V90">
    <cfRule type="duplicateValues" dxfId="1029" priority="118"/>
  </conditionalFormatting>
  <conditionalFormatting sqref="V91">
    <cfRule type="duplicateValues" dxfId="1028" priority="117"/>
  </conditionalFormatting>
  <conditionalFormatting sqref="V92">
    <cfRule type="duplicateValues" dxfId="1027" priority="116"/>
  </conditionalFormatting>
  <conditionalFormatting sqref="V93">
    <cfRule type="duplicateValues" dxfId="1026" priority="115"/>
  </conditionalFormatting>
  <conditionalFormatting sqref="V94">
    <cfRule type="duplicateValues" dxfId="1025" priority="114"/>
  </conditionalFormatting>
  <conditionalFormatting sqref="V95">
    <cfRule type="duplicateValues" dxfId="1024" priority="113"/>
  </conditionalFormatting>
  <conditionalFormatting sqref="V96">
    <cfRule type="duplicateValues" dxfId="1023" priority="112"/>
  </conditionalFormatting>
  <conditionalFormatting sqref="V97">
    <cfRule type="duplicateValues" dxfId="1022" priority="111"/>
  </conditionalFormatting>
  <conditionalFormatting sqref="V98">
    <cfRule type="duplicateValues" dxfId="1021" priority="110"/>
  </conditionalFormatting>
  <conditionalFormatting sqref="V99">
    <cfRule type="duplicateValues" dxfId="1020" priority="109"/>
  </conditionalFormatting>
  <conditionalFormatting sqref="V100">
    <cfRule type="duplicateValues" dxfId="1019" priority="108"/>
  </conditionalFormatting>
  <conditionalFormatting sqref="V101">
    <cfRule type="duplicateValues" dxfId="1018" priority="107"/>
  </conditionalFormatting>
  <conditionalFormatting sqref="V102">
    <cfRule type="duplicateValues" dxfId="1017" priority="106"/>
  </conditionalFormatting>
  <conditionalFormatting sqref="V103">
    <cfRule type="duplicateValues" dxfId="1016" priority="105"/>
  </conditionalFormatting>
  <conditionalFormatting sqref="V104">
    <cfRule type="duplicateValues" dxfId="1015" priority="104"/>
  </conditionalFormatting>
  <conditionalFormatting sqref="V105">
    <cfRule type="duplicateValues" dxfId="1014" priority="103"/>
  </conditionalFormatting>
  <conditionalFormatting sqref="V6:V105">
    <cfRule type="expression" dxfId="1013" priority="102">
      <formula>ISNA($N6)</formula>
    </cfRule>
  </conditionalFormatting>
  <conditionalFormatting sqref="W6">
    <cfRule type="duplicateValues" dxfId="1012" priority="101"/>
  </conditionalFormatting>
  <conditionalFormatting sqref="W7">
    <cfRule type="duplicateValues" dxfId="1011" priority="100"/>
  </conditionalFormatting>
  <conditionalFormatting sqref="W8">
    <cfRule type="duplicateValues" dxfId="1010" priority="99"/>
  </conditionalFormatting>
  <conditionalFormatting sqref="W9">
    <cfRule type="duplicateValues" dxfId="1009" priority="98"/>
  </conditionalFormatting>
  <conditionalFormatting sqref="W10">
    <cfRule type="duplicateValues" dxfId="1008" priority="97"/>
  </conditionalFormatting>
  <conditionalFormatting sqref="W11">
    <cfRule type="duplicateValues" dxfId="1007" priority="96"/>
  </conditionalFormatting>
  <conditionalFormatting sqref="W12">
    <cfRule type="duplicateValues" dxfId="1006" priority="95"/>
  </conditionalFormatting>
  <conditionalFormatting sqref="W13">
    <cfRule type="duplicateValues" dxfId="1005" priority="94"/>
  </conditionalFormatting>
  <conditionalFormatting sqref="W14">
    <cfRule type="duplicateValues" dxfId="1004" priority="93"/>
  </conditionalFormatting>
  <conditionalFormatting sqref="W15">
    <cfRule type="duplicateValues" dxfId="1003" priority="92"/>
  </conditionalFormatting>
  <conditionalFormatting sqref="W16">
    <cfRule type="duplicateValues" dxfId="1002" priority="91"/>
  </conditionalFormatting>
  <conditionalFormatting sqref="W17">
    <cfRule type="duplicateValues" dxfId="1001" priority="90"/>
  </conditionalFormatting>
  <conditionalFormatting sqref="W18">
    <cfRule type="duplicateValues" dxfId="1000" priority="89"/>
  </conditionalFormatting>
  <conditionalFormatting sqref="W19">
    <cfRule type="duplicateValues" dxfId="999" priority="88"/>
  </conditionalFormatting>
  <conditionalFormatting sqref="W20">
    <cfRule type="duplicateValues" dxfId="998" priority="87"/>
  </conditionalFormatting>
  <conditionalFormatting sqref="W21">
    <cfRule type="duplicateValues" dxfId="997" priority="86"/>
  </conditionalFormatting>
  <conditionalFormatting sqref="W22">
    <cfRule type="duplicateValues" dxfId="996" priority="85"/>
  </conditionalFormatting>
  <conditionalFormatting sqref="W23">
    <cfRule type="duplicateValues" dxfId="995" priority="84"/>
  </conditionalFormatting>
  <conditionalFormatting sqref="W24">
    <cfRule type="duplicateValues" dxfId="994" priority="83"/>
  </conditionalFormatting>
  <conditionalFormatting sqref="W25">
    <cfRule type="duplicateValues" dxfId="993" priority="82"/>
  </conditionalFormatting>
  <conditionalFormatting sqref="W26">
    <cfRule type="duplicateValues" dxfId="992" priority="81"/>
  </conditionalFormatting>
  <conditionalFormatting sqref="W27">
    <cfRule type="duplicateValues" dxfId="991" priority="80"/>
  </conditionalFormatting>
  <conditionalFormatting sqref="W28">
    <cfRule type="duplicateValues" dxfId="990" priority="79"/>
  </conditionalFormatting>
  <conditionalFormatting sqref="W29">
    <cfRule type="duplicateValues" dxfId="989" priority="78"/>
  </conditionalFormatting>
  <conditionalFormatting sqref="W30">
    <cfRule type="duplicateValues" dxfId="988" priority="77"/>
  </conditionalFormatting>
  <conditionalFormatting sqref="W31">
    <cfRule type="duplicateValues" dxfId="987" priority="76"/>
  </conditionalFormatting>
  <conditionalFormatting sqref="W32">
    <cfRule type="duplicateValues" dxfId="986" priority="75"/>
  </conditionalFormatting>
  <conditionalFormatting sqref="W33">
    <cfRule type="duplicateValues" dxfId="985" priority="74"/>
  </conditionalFormatting>
  <conditionalFormatting sqref="W34">
    <cfRule type="duplicateValues" dxfId="984" priority="73"/>
  </conditionalFormatting>
  <conditionalFormatting sqref="W35">
    <cfRule type="duplicateValues" dxfId="983" priority="72"/>
  </conditionalFormatting>
  <conditionalFormatting sqref="W36">
    <cfRule type="duplicateValues" dxfId="982" priority="71"/>
  </conditionalFormatting>
  <conditionalFormatting sqref="W37">
    <cfRule type="duplicateValues" dxfId="981" priority="70"/>
  </conditionalFormatting>
  <conditionalFormatting sqref="W38">
    <cfRule type="duplicateValues" dxfId="980" priority="69"/>
  </conditionalFormatting>
  <conditionalFormatting sqref="W39">
    <cfRule type="duplicateValues" dxfId="979" priority="68"/>
  </conditionalFormatting>
  <conditionalFormatting sqref="W40">
    <cfRule type="duplicateValues" dxfId="978" priority="67"/>
  </conditionalFormatting>
  <conditionalFormatting sqref="W41">
    <cfRule type="duplicateValues" dxfId="977" priority="66"/>
  </conditionalFormatting>
  <conditionalFormatting sqref="W42">
    <cfRule type="duplicateValues" dxfId="976" priority="65"/>
  </conditionalFormatting>
  <conditionalFormatting sqref="W43">
    <cfRule type="duplicateValues" dxfId="975" priority="64"/>
  </conditionalFormatting>
  <conditionalFormatting sqref="W44">
    <cfRule type="duplicateValues" dxfId="974" priority="63"/>
  </conditionalFormatting>
  <conditionalFormatting sqref="W45">
    <cfRule type="duplicateValues" dxfId="973" priority="62"/>
  </conditionalFormatting>
  <conditionalFormatting sqref="W46">
    <cfRule type="duplicateValues" dxfId="972" priority="61"/>
  </conditionalFormatting>
  <conditionalFormatting sqref="W47">
    <cfRule type="duplicateValues" dxfId="971" priority="60"/>
  </conditionalFormatting>
  <conditionalFormatting sqref="W48">
    <cfRule type="duplicateValues" dxfId="970" priority="59"/>
  </conditionalFormatting>
  <conditionalFormatting sqref="W49">
    <cfRule type="duplicateValues" dxfId="969" priority="58"/>
  </conditionalFormatting>
  <conditionalFormatting sqref="W50">
    <cfRule type="duplicateValues" dxfId="968" priority="57"/>
  </conditionalFormatting>
  <conditionalFormatting sqref="W51">
    <cfRule type="duplicateValues" dxfId="967" priority="56"/>
  </conditionalFormatting>
  <conditionalFormatting sqref="W52">
    <cfRule type="duplicateValues" dxfId="966" priority="55"/>
  </conditionalFormatting>
  <conditionalFormatting sqref="W53">
    <cfRule type="duplicateValues" dxfId="965" priority="54"/>
  </conditionalFormatting>
  <conditionalFormatting sqref="W54">
    <cfRule type="duplicateValues" dxfId="964" priority="53"/>
  </conditionalFormatting>
  <conditionalFormatting sqref="W55">
    <cfRule type="duplicateValues" dxfId="963" priority="52"/>
  </conditionalFormatting>
  <conditionalFormatting sqref="W56">
    <cfRule type="duplicateValues" dxfId="962" priority="51"/>
  </conditionalFormatting>
  <conditionalFormatting sqref="W57">
    <cfRule type="duplicateValues" dxfId="961" priority="50"/>
  </conditionalFormatting>
  <conditionalFormatting sqref="W58">
    <cfRule type="duplicateValues" dxfId="960" priority="49"/>
  </conditionalFormatting>
  <conditionalFormatting sqref="W59">
    <cfRule type="duplicateValues" dxfId="959" priority="48"/>
  </conditionalFormatting>
  <conditionalFormatting sqref="W60">
    <cfRule type="duplicateValues" dxfId="958" priority="47"/>
  </conditionalFormatting>
  <conditionalFormatting sqref="W61">
    <cfRule type="duplicateValues" dxfId="957" priority="46"/>
  </conditionalFormatting>
  <conditionalFormatting sqref="W62">
    <cfRule type="duplicateValues" dxfId="956" priority="45"/>
  </conditionalFormatting>
  <conditionalFormatting sqref="W63">
    <cfRule type="duplicateValues" dxfId="955" priority="44"/>
  </conditionalFormatting>
  <conditionalFormatting sqref="W64">
    <cfRule type="duplicateValues" dxfId="954" priority="43"/>
  </conditionalFormatting>
  <conditionalFormatting sqref="W65">
    <cfRule type="duplicateValues" dxfId="953" priority="42"/>
  </conditionalFormatting>
  <conditionalFormatting sqref="W66">
    <cfRule type="duplicateValues" dxfId="952" priority="41"/>
  </conditionalFormatting>
  <conditionalFormatting sqref="W67">
    <cfRule type="duplicateValues" dxfId="951" priority="40"/>
  </conditionalFormatting>
  <conditionalFormatting sqref="W68">
    <cfRule type="duplicateValues" dxfId="950" priority="39"/>
  </conditionalFormatting>
  <conditionalFormatting sqref="W69">
    <cfRule type="duplicateValues" dxfId="949" priority="38"/>
  </conditionalFormatting>
  <conditionalFormatting sqref="W70">
    <cfRule type="duplicateValues" dxfId="948" priority="37"/>
  </conditionalFormatting>
  <conditionalFormatting sqref="W71">
    <cfRule type="duplicateValues" dxfId="947" priority="36"/>
  </conditionalFormatting>
  <conditionalFormatting sqref="W72">
    <cfRule type="duplicateValues" dxfId="946" priority="35"/>
  </conditionalFormatting>
  <conditionalFormatting sqref="W73">
    <cfRule type="duplicateValues" dxfId="945" priority="34"/>
  </conditionalFormatting>
  <conditionalFormatting sqref="W74">
    <cfRule type="duplicateValues" dxfId="944" priority="33"/>
  </conditionalFormatting>
  <conditionalFormatting sqref="W75">
    <cfRule type="duplicateValues" dxfId="943" priority="32"/>
  </conditionalFormatting>
  <conditionalFormatting sqref="W76">
    <cfRule type="duplicateValues" dxfId="942" priority="31"/>
  </conditionalFormatting>
  <conditionalFormatting sqref="W77">
    <cfRule type="duplicateValues" dxfId="941" priority="30"/>
  </conditionalFormatting>
  <conditionalFormatting sqref="W78">
    <cfRule type="duplicateValues" dxfId="940" priority="29"/>
  </conditionalFormatting>
  <conditionalFormatting sqref="W79">
    <cfRule type="duplicateValues" dxfId="939" priority="28"/>
  </conditionalFormatting>
  <conditionalFormatting sqref="W80">
    <cfRule type="duplicateValues" dxfId="938" priority="27"/>
  </conditionalFormatting>
  <conditionalFormatting sqref="W81">
    <cfRule type="duplicateValues" dxfId="937" priority="26"/>
  </conditionalFormatting>
  <conditionalFormatting sqref="W82">
    <cfRule type="duplicateValues" dxfId="936" priority="25"/>
  </conditionalFormatting>
  <conditionalFormatting sqref="W83">
    <cfRule type="duplicateValues" dxfId="935" priority="24"/>
  </conditionalFormatting>
  <conditionalFormatting sqref="W84">
    <cfRule type="duplicateValues" dxfId="934" priority="23"/>
  </conditionalFormatting>
  <conditionalFormatting sqref="W85">
    <cfRule type="duplicateValues" dxfId="933" priority="22"/>
  </conditionalFormatting>
  <conditionalFormatting sqref="W86">
    <cfRule type="duplicateValues" dxfId="932" priority="21"/>
  </conditionalFormatting>
  <conditionalFormatting sqref="W87">
    <cfRule type="duplicateValues" dxfId="931" priority="20"/>
  </conditionalFormatting>
  <conditionalFormatting sqref="W88">
    <cfRule type="duplicateValues" dxfId="930" priority="19"/>
  </conditionalFormatting>
  <conditionalFormatting sqref="W89">
    <cfRule type="duplicateValues" dxfId="929" priority="18"/>
  </conditionalFormatting>
  <conditionalFormatting sqref="W90">
    <cfRule type="duplicateValues" dxfId="928" priority="17"/>
  </conditionalFormatting>
  <conditionalFormatting sqref="W91">
    <cfRule type="duplicateValues" dxfId="927" priority="16"/>
  </conditionalFormatting>
  <conditionalFormatting sqref="W92">
    <cfRule type="duplicateValues" dxfId="926" priority="15"/>
  </conditionalFormatting>
  <conditionalFormatting sqref="W93">
    <cfRule type="duplicateValues" dxfId="925" priority="14"/>
  </conditionalFormatting>
  <conditionalFormatting sqref="W94">
    <cfRule type="duplicateValues" dxfId="924" priority="13"/>
  </conditionalFormatting>
  <conditionalFormatting sqref="W95">
    <cfRule type="duplicateValues" dxfId="923" priority="12"/>
  </conditionalFormatting>
  <conditionalFormatting sqref="W96">
    <cfRule type="duplicateValues" dxfId="922" priority="11"/>
  </conditionalFormatting>
  <conditionalFormatting sqref="W97">
    <cfRule type="duplicateValues" dxfId="921" priority="10"/>
  </conditionalFormatting>
  <conditionalFormatting sqref="W98">
    <cfRule type="duplicateValues" dxfId="920" priority="9"/>
  </conditionalFormatting>
  <conditionalFormatting sqref="W99">
    <cfRule type="duplicateValues" dxfId="919" priority="8"/>
  </conditionalFormatting>
  <conditionalFormatting sqref="W100">
    <cfRule type="duplicateValues" dxfId="918" priority="7"/>
  </conditionalFormatting>
  <conditionalFormatting sqref="W101">
    <cfRule type="duplicateValues" dxfId="917" priority="6"/>
  </conditionalFormatting>
  <conditionalFormatting sqref="W102">
    <cfRule type="duplicateValues" dxfId="916" priority="5"/>
  </conditionalFormatting>
  <conditionalFormatting sqref="W103">
    <cfRule type="duplicateValues" dxfId="915" priority="4"/>
  </conditionalFormatting>
  <conditionalFormatting sqref="W104">
    <cfRule type="duplicateValues" dxfId="914" priority="3"/>
  </conditionalFormatting>
  <conditionalFormatting sqref="W105">
    <cfRule type="duplicateValues" dxfId="913" priority="2"/>
  </conditionalFormatting>
  <conditionalFormatting sqref="W6:W105">
    <cfRule type="expression" dxfId="912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105"/>
  <sheetViews>
    <sheetView workbookViewId="0">
      <selection activeCell="R17" sqref="R17:S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</v>
      </c>
      <c r="C1" s="65"/>
      <c r="D1" s="65"/>
      <c r="E1" s="32" t="s">
        <v>4</v>
      </c>
      <c r="F1" s="52"/>
      <c r="G1" s="65" t="s">
        <v>5</v>
      </c>
      <c r="H1" s="65"/>
      <c r="I1" s="32" t="s">
        <v>2</v>
      </c>
      <c r="J1" s="65" t="s">
        <v>5</v>
      </c>
      <c r="K1" s="66"/>
    </row>
    <row r="2" spans="1:23" ht="15.75" thickBot="1" x14ac:dyDescent="0.3">
      <c r="A2" s="33" t="s">
        <v>1</v>
      </c>
      <c r="B2" s="67" t="s">
        <v>5</v>
      </c>
      <c r="C2" s="67"/>
      <c r="D2" s="67"/>
      <c r="E2" s="34" t="s">
        <v>3</v>
      </c>
      <c r="F2" s="53"/>
      <c r="G2" s="67" t="s">
        <v>5</v>
      </c>
      <c r="H2" s="67"/>
      <c r="I2" s="34" t="s">
        <v>24</v>
      </c>
      <c r="J2" s="67" t="s">
        <v>25</v>
      </c>
      <c r="K2" s="68"/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7</v>
      </c>
      <c r="B6" s="41">
        <v>1</v>
      </c>
      <c r="C6" s="42">
        <v>2</v>
      </c>
      <c r="D6" s="42">
        <v>3</v>
      </c>
      <c r="E6" s="42">
        <v>4</v>
      </c>
      <c r="F6" s="42">
        <v>5</v>
      </c>
      <c r="G6" s="42">
        <v>6</v>
      </c>
      <c r="H6" s="42">
        <v>7</v>
      </c>
      <c r="I6" s="42">
        <v>8</v>
      </c>
      <c r="J6" s="42">
        <v>9</v>
      </c>
      <c r="K6" s="43">
        <v>10</v>
      </c>
      <c r="M6" s="16" t="str">
        <f t="shared" ref="M6:M37" si="0">INDEX($B$5:$K$5,MATCH(MIN($B6:$K6),$B6:$K6,0))</f>
        <v>Word 1</v>
      </c>
      <c r="N6" s="20" t="b">
        <f t="shared" ref="N6:N37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4">
        <v>1</v>
      </c>
      <c r="C7" s="45">
        <v>2</v>
      </c>
      <c r="D7" s="45">
        <v>3</v>
      </c>
      <c r="E7" s="45">
        <v>4</v>
      </c>
      <c r="F7" s="45">
        <v>5</v>
      </c>
      <c r="G7" s="45"/>
      <c r="H7" s="45"/>
      <c r="I7" s="45"/>
      <c r="J7" s="45"/>
      <c r="K7" s="46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4">
        <v>1</v>
      </c>
      <c r="C8" s="45">
        <v>2</v>
      </c>
      <c r="D8" s="45">
        <v>3</v>
      </c>
      <c r="E8" s="45">
        <v>4</v>
      </c>
      <c r="F8" s="45">
        <v>5</v>
      </c>
      <c r="G8" s="45"/>
      <c r="H8" s="45"/>
      <c r="I8" s="45"/>
      <c r="J8" s="45"/>
      <c r="K8" s="46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4">
        <v>2</v>
      </c>
      <c r="C9" s="45">
        <v>1</v>
      </c>
      <c r="D9" s="45">
        <v>3</v>
      </c>
      <c r="E9" s="45">
        <v>4</v>
      </c>
      <c r="F9" s="45">
        <v>5</v>
      </c>
      <c r="G9" s="45"/>
      <c r="H9" s="45"/>
      <c r="I9" s="45"/>
      <c r="J9" s="45"/>
      <c r="K9" s="46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4">
        <v>1</v>
      </c>
      <c r="C10" s="45">
        <v>2</v>
      </c>
      <c r="D10" s="45">
        <v>3</v>
      </c>
      <c r="E10" s="45">
        <v>4</v>
      </c>
      <c r="F10" s="45">
        <v>5</v>
      </c>
      <c r="G10" s="45"/>
      <c r="H10" s="45"/>
      <c r="I10" s="45"/>
      <c r="J10" s="45"/>
      <c r="K10" s="46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4">
        <v>3</v>
      </c>
      <c r="C11" s="45">
        <v>2</v>
      </c>
      <c r="D11" s="45">
        <v>1</v>
      </c>
      <c r="E11" s="45">
        <v>4</v>
      </c>
      <c r="F11" s="45">
        <v>5</v>
      </c>
      <c r="G11" s="45"/>
      <c r="H11" s="45"/>
      <c r="I11" s="45"/>
      <c r="J11" s="45"/>
      <c r="K11" s="46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4">
        <v>1</v>
      </c>
      <c r="C12" s="45">
        <v>2</v>
      </c>
      <c r="D12" s="45">
        <v>3</v>
      </c>
      <c r="E12" s="45">
        <v>4</v>
      </c>
      <c r="F12" s="45">
        <v>5</v>
      </c>
      <c r="G12" s="45"/>
      <c r="H12" s="45"/>
      <c r="I12" s="45"/>
      <c r="J12" s="45"/>
      <c r="K12" s="46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4">
        <v>1</v>
      </c>
      <c r="C13" s="45">
        <v>2</v>
      </c>
      <c r="D13" s="45">
        <v>3</v>
      </c>
      <c r="E13" s="45">
        <v>4</v>
      </c>
      <c r="F13" s="45">
        <v>5</v>
      </c>
      <c r="G13" s="45"/>
      <c r="H13" s="45"/>
      <c r="I13" s="45"/>
      <c r="J13" s="45"/>
      <c r="K13" s="46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4">
        <v>1</v>
      </c>
      <c r="C14" s="45">
        <v>2</v>
      </c>
      <c r="D14" s="45">
        <v>3</v>
      </c>
      <c r="E14" s="45">
        <v>4</v>
      </c>
      <c r="F14" s="45">
        <v>5</v>
      </c>
      <c r="G14" s="45"/>
      <c r="H14" s="45"/>
      <c r="I14" s="45"/>
      <c r="J14" s="45"/>
      <c r="K14" s="46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7"/>
      <c r="C15" s="48"/>
      <c r="D15" s="48"/>
      <c r="E15" s="48"/>
      <c r="F15" s="48"/>
      <c r="G15" s="48"/>
      <c r="H15" s="48"/>
      <c r="I15" s="48"/>
      <c r="J15" s="48"/>
      <c r="K15" s="49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1"/>
      <c r="C16" s="42">
        <v>1</v>
      </c>
      <c r="D16" s="42">
        <v>2</v>
      </c>
      <c r="E16" s="42">
        <v>3</v>
      </c>
      <c r="F16" s="42">
        <v>4</v>
      </c>
      <c r="G16" s="42">
        <v>5</v>
      </c>
      <c r="H16" s="42"/>
      <c r="I16" s="42"/>
      <c r="J16" s="42"/>
      <c r="K16" s="43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4"/>
      <c r="C17" s="45">
        <v>1</v>
      </c>
      <c r="D17" s="45">
        <v>2</v>
      </c>
      <c r="E17" s="45">
        <v>3</v>
      </c>
      <c r="F17" s="45">
        <v>4</v>
      </c>
      <c r="G17" s="45">
        <v>5</v>
      </c>
      <c r="H17" s="45"/>
      <c r="I17" s="45"/>
      <c r="J17" s="45"/>
      <c r="K17" s="46"/>
      <c r="M17" s="18" t="str">
        <f t="shared" si="0"/>
        <v>Word 2</v>
      </c>
      <c r="N17" s="17" t="b">
        <f t="shared" si="1"/>
        <v>1</v>
      </c>
      <c r="Q17" s="29" t="s">
        <v>21</v>
      </c>
      <c r="R17" s="126">
        <f>COUNTIF($N6:$N105,TRUE)/(100 - COUNTIF($N6:$N105,"#N/A"))</f>
        <v>0.66666666666666663</v>
      </c>
      <c r="S17" s="127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4"/>
      <c r="C18" s="45">
        <v>1</v>
      </c>
      <c r="D18" s="45">
        <v>2</v>
      </c>
      <c r="E18" s="45">
        <v>3</v>
      </c>
      <c r="F18" s="45">
        <v>4</v>
      </c>
      <c r="G18" s="45">
        <v>5</v>
      </c>
      <c r="H18" s="45"/>
      <c r="I18" s="45"/>
      <c r="J18" s="45"/>
      <c r="K18" s="46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4"/>
      <c r="C19" s="45">
        <v>1</v>
      </c>
      <c r="D19" s="45">
        <v>2</v>
      </c>
      <c r="E19" s="45">
        <v>3</v>
      </c>
      <c r="F19" s="45">
        <v>4</v>
      </c>
      <c r="G19" s="45">
        <v>5</v>
      </c>
      <c r="H19" s="45"/>
      <c r="I19" s="45"/>
      <c r="J19" s="45"/>
      <c r="K19" s="46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4"/>
      <c r="C20" s="45">
        <v>1</v>
      </c>
      <c r="D20" s="45">
        <v>2</v>
      </c>
      <c r="E20" s="45">
        <v>3</v>
      </c>
      <c r="F20" s="45">
        <v>4</v>
      </c>
      <c r="G20" s="45">
        <v>5</v>
      </c>
      <c r="H20" s="45"/>
      <c r="I20" s="45"/>
      <c r="J20" s="45"/>
      <c r="K20" s="46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4"/>
      <c r="C21" s="45">
        <v>1</v>
      </c>
      <c r="D21" s="45">
        <v>2</v>
      </c>
      <c r="E21" s="45">
        <v>3</v>
      </c>
      <c r="F21" s="45">
        <v>4</v>
      </c>
      <c r="G21" s="45">
        <v>5</v>
      </c>
      <c r="H21" s="45"/>
      <c r="I21" s="45"/>
      <c r="J21" s="45"/>
      <c r="K21" s="46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4"/>
      <c r="C22" s="45">
        <v>1</v>
      </c>
      <c r="D22" s="45">
        <v>2</v>
      </c>
      <c r="E22" s="45">
        <v>3</v>
      </c>
      <c r="F22" s="45">
        <v>4</v>
      </c>
      <c r="G22" s="45">
        <v>5</v>
      </c>
      <c r="H22" s="45"/>
      <c r="I22" s="45"/>
      <c r="J22" s="45"/>
      <c r="K22" s="46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4"/>
      <c r="C23" s="45">
        <v>1</v>
      </c>
      <c r="D23" s="45">
        <v>2</v>
      </c>
      <c r="E23" s="45">
        <v>3</v>
      </c>
      <c r="F23" s="45">
        <v>4</v>
      </c>
      <c r="G23" s="45">
        <v>5</v>
      </c>
      <c r="H23" s="45"/>
      <c r="I23" s="45"/>
      <c r="J23" s="45"/>
      <c r="K23" s="46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4"/>
      <c r="C24" s="45" t="s">
        <v>27</v>
      </c>
      <c r="D24" s="45" t="s">
        <v>27</v>
      </c>
      <c r="E24" s="45" t="s">
        <v>27</v>
      </c>
      <c r="F24" s="45" t="s">
        <v>27</v>
      </c>
      <c r="G24" s="45" t="s">
        <v>27</v>
      </c>
      <c r="H24" s="50" t="s">
        <v>27</v>
      </c>
      <c r="I24" s="45"/>
      <c r="J24" s="45"/>
      <c r="K24" s="46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7"/>
      <c r="C25" s="48">
        <v>1</v>
      </c>
      <c r="D25" s="48">
        <v>2</v>
      </c>
      <c r="E25" s="48">
        <v>3</v>
      </c>
      <c r="F25" s="48">
        <v>4</v>
      </c>
      <c r="G25" s="48">
        <v>5</v>
      </c>
      <c r="H25" s="48"/>
      <c r="I25" s="48"/>
      <c r="J25" s="48"/>
      <c r="K25" s="49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4"/>
      <c r="C27" s="45">
        <v>0.5</v>
      </c>
      <c r="D27" s="45"/>
      <c r="E27" s="45"/>
      <c r="F27" s="45"/>
      <c r="G27" s="45"/>
      <c r="H27" s="45"/>
      <c r="I27" s="45"/>
      <c r="J27" s="45"/>
      <c r="K27" s="46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4"/>
      <c r="C28" s="45">
        <v>0.5</v>
      </c>
      <c r="D28" s="45"/>
      <c r="E28" s="45"/>
      <c r="F28" s="45"/>
      <c r="G28" s="45"/>
      <c r="H28" s="45"/>
      <c r="I28" s="45"/>
      <c r="J28" s="45"/>
      <c r="K28" s="46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4"/>
      <c r="C29" s="45">
        <v>0.5</v>
      </c>
      <c r="D29" s="45"/>
      <c r="E29" s="45"/>
      <c r="F29" s="45"/>
      <c r="G29" s="45"/>
      <c r="H29" s="45"/>
      <c r="I29" s="45"/>
      <c r="J29" s="45"/>
      <c r="K29" s="46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4"/>
      <c r="C30" s="45">
        <v>0.5</v>
      </c>
      <c r="D30" s="45"/>
      <c r="E30" s="45"/>
      <c r="F30" s="45"/>
      <c r="G30" s="45"/>
      <c r="H30" s="45"/>
      <c r="I30" s="45"/>
      <c r="J30" s="45"/>
      <c r="K30" s="46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4"/>
      <c r="C31" s="45">
        <v>0.4</v>
      </c>
      <c r="D31" s="45"/>
      <c r="E31" s="45"/>
      <c r="F31" s="45"/>
      <c r="G31" s="45"/>
      <c r="H31" s="45"/>
      <c r="I31" s="45"/>
      <c r="J31" s="45"/>
      <c r="K31" s="46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4"/>
      <c r="C32" s="45">
        <v>0.5</v>
      </c>
      <c r="D32" s="45"/>
      <c r="E32" s="45"/>
      <c r="F32" s="45"/>
      <c r="G32" s="45"/>
      <c r="H32" s="45"/>
      <c r="I32" s="45"/>
      <c r="J32" s="45"/>
      <c r="K32" s="46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4"/>
      <c r="C33" s="45"/>
      <c r="D33" s="45"/>
      <c r="E33" s="45"/>
      <c r="F33" s="45"/>
      <c r="G33" s="45"/>
      <c r="H33" s="45"/>
      <c r="I33" s="45"/>
      <c r="J33" s="45"/>
      <c r="K33" s="46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4"/>
      <c r="C34" s="45"/>
      <c r="D34" s="45"/>
      <c r="E34" s="45"/>
      <c r="F34" s="45"/>
      <c r="G34" s="45"/>
      <c r="H34" s="45"/>
      <c r="I34" s="45"/>
      <c r="J34" s="45"/>
      <c r="K34" s="46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7"/>
      <c r="C35" s="48"/>
      <c r="D35" s="48"/>
      <c r="E35" s="48"/>
      <c r="F35" s="48"/>
      <c r="G35" s="48"/>
      <c r="H35" s="48"/>
      <c r="I35" s="48"/>
      <c r="J35" s="48"/>
      <c r="K35" s="49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1"/>
      <c r="C36" s="42"/>
      <c r="D36" s="42"/>
      <c r="E36" s="42"/>
      <c r="F36" s="42"/>
      <c r="G36" s="42"/>
      <c r="H36" s="42"/>
      <c r="I36" s="42"/>
      <c r="J36" s="42"/>
      <c r="K36" s="43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4"/>
      <c r="C37" s="45"/>
      <c r="D37" s="45"/>
      <c r="E37" s="45"/>
      <c r="F37" s="45"/>
      <c r="G37" s="45"/>
      <c r="H37" s="45"/>
      <c r="I37" s="45"/>
      <c r="J37" s="45"/>
      <c r="K37" s="46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4"/>
      <c r="C38" s="45"/>
      <c r="D38" s="45"/>
      <c r="E38" s="45"/>
      <c r="F38" s="45"/>
      <c r="G38" s="45"/>
      <c r="H38" s="45"/>
      <c r="I38" s="45"/>
      <c r="J38" s="45"/>
      <c r="K38" s="46"/>
      <c r="M38" s="18" t="e">
        <f t="shared" ref="M38:M69" si="5">INDEX($B$5:$K$5,MATCH(MIN($B38:$K38),$B38:$K38,0))</f>
        <v>#N/A</v>
      </c>
      <c r="N38" s="17" t="e">
        <f t="shared" ref="N38:N69" si="6">$M38 = $A38</f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4"/>
      <c r="C39" s="45"/>
      <c r="D39" s="45"/>
      <c r="E39" s="45"/>
      <c r="F39" s="45"/>
      <c r="G39" s="45"/>
      <c r="H39" s="45"/>
      <c r="I39" s="45"/>
      <c r="J39" s="45"/>
      <c r="K39" s="46"/>
      <c r="M39" s="18" t="e">
        <f t="shared" si="5"/>
        <v>#N/A</v>
      </c>
      <c r="N39" s="17" t="e">
        <f t="shared" si="6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4"/>
      <c r="C40" s="45"/>
      <c r="D40" s="45"/>
      <c r="E40" s="45"/>
      <c r="F40" s="45"/>
      <c r="G40" s="45"/>
      <c r="H40" s="45"/>
      <c r="I40" s="45"/>
      <c r="J40" s="45"/>
      <c r="K40" s="46"/>
      <c r="M40" s="18" t="e">
        <f t="shared" si="5"/>
        <v>#N/A</v>
      </c>
      <c r="N40" s="17" t="e">
        <f t="shared" si="6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4"/>
      <c r="C41" s="45"/>
      <c r="D41" s="45"/>
      <c r="E41" s="45"/>
      <c r="F41" s="45"/>
      <c r="G41" s="45"/>
      <c r="H41" s="45"/>
      <c r="I41" s="45"/>
      <c r="J41" s="45"/>
      <c r="K41" s="46"/>
      <c r="M41" s="18" t="e">
        <f t="shared" si="5"/>
        <v>#N/A</v>
      </c>
      <c r="N41" s="17" t="e">
        <f t="shared" si="6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4"/>
      <c r="C42" s="45"/>
      <c r="D42" s="45"/>
      <c r="E42" s="45"/>
      <c r="F42" s="45"/>
      <c r="G42" s="45"/>
      <c r="H42" s="45"/>
      <c r="I42" s="45"/>
      <c r="J42" s="45"/>
      <c r="K42" s="46"/>
      <c r="M42" s="18" t="e">
        <f t="shared" si="5"/>
        <v>#N/A</v>
      </c>
      <c r="N42" s="17" t="e">
        <f t="shared" si="6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4"/>
      <c r="C43" s="45"/>
      <c r="D43" s="45"/>
      <c r="E43" s="45"/>
      <c r="F43" s="45"/>
      <c r="G43" s="45"/>
      <c r="H43" s="45"/>
      <c r="I43" s="45"/>
      <c r="J43" s="45"/>
      <c r="K43" s="46"/>
      <c r="M43" s="18" t="e">
        <f t="shared" si="5"/>
        <v>#N/A</v>
      </c>
      <c r="N43" s="17" t="e">
        <f t="shared" si="6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4"/>
      <c r="C44" s="45"/>
      <c r="D44" s="45"/>
      <c r="E44" s="45"/>
      <c r="F44" s="45"/>
      <c r="G44" s="45"/>
      <c r="H44" s="45"/>
      <c r="I44" s="45"/>
      <c r="J44" s="45"/>
      <c r="K44" s="46"/>
      <c r="M44" s="18" t="e">
        <f t="shared" si="5"/>
        <v>#N/A</v>
      </c>
      <c r="N44" s="17" t="e">
        <f t="shared" si="6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7"/>
      <c r="C45" s="48"/>
      <c r="D45" s="48"/>
      <c r="E45" s="48"/>
      <c r="F45" s="48"/>
      <c r="G45" s="48"/>
      <c r="H45" s="48"/>
      <c r="I45" s="48"/>
      <c r="J45" s="48"/>
      <c r="K45" s="49"/>
      <c r="M45" s="19" t="e">
        <f t="shared" si="5"/>
        <v>#N/A</v>
      </c>
      <c r="N45" s="21" t="e">
        <f t="shared" si="6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1"/>
      <c r="C46" s="42"/>
      <c r="D46" s="42"/>
      <c r="E46" s="42"/>
      <c r="F46" s="42"/>
      <c r="G46" s="42"/>
      <c r="H46" s="42"/>
      <c r="I46" s="42"/>
      <c r="J46" s="42"/>
      <c r="K46" s="43"/>
      <c r="M46" s="16" t="e">
        <f t="shared" si="5"/>
        <v>#N/A</v>
      </c>
      <c r="N46" s="20" t="e">
        <f t="shared" si="6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4"/>
      <c r="C47" s="45"/>
      <c r="D47" s="45"/>
      <c r="E47" s="45"/>
      <c r="F47" s="45"/>
      <c r="G47" s="45"/>
      <c r="H47" s="45"/>
      <c r="I47" s="45"/>
      <c r="J47" s="45"/>
      <c r="K47" s="46"/>
      <c r="M47" s="18" t="e">
        <f t="shared" si="5"/>
        <v>#N/A</v>
      </c>
      <c r="N47" s="17" t="e">
        <f t="shared" si="6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4"/>
      <c r="C48" s="45"/>
      <c r="D48" s="45"/>
      <c r="E48" s="45"/>
      <c r="F48" s="45"/>
      <c r="G48" s="45"/>
      <c r="H48" s="45"/>
      <c r="I48" s="45"/>
      <c r="J48" s="45"/>
      <c r="K48" s="46"/>
      <c r="M48" s="18" t="e">
        <f t="shared" si="5"/>
        <v>#N/A</v>
      </c>
      <c r="N48" s="17" t="e">
        <f t="shared" si="6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4"/>
      <c r="C49" s="45"/>
      <c r="D49" s="45"/>
      <c r="E49" s="45"/>
      <c r="F49" s="45"/>
      <c r="G49" s="45"/>
      <c r="H49" s="45"/>
      <c r="I49" s="45"/>
      <c r="J49" s="45"/>
      <c r="K49" s="46"/>
      <c r="M49" s="18" t="e">
        <f t="shared" si="5"/>
        <v>#N/A</v>
      </c>
      <c r="N49" s="17" t="e">
        <f t="shared" si="6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4"/>
      <c r="C50" s="45"/>
      <c r="D50" s="45"/>
      <c r="E50" s="45"/>
      <c r="F50" s="45"/>
      <c r="G50" s="45"/>
      <c r="H50" s="45"/>
      <c r="I50" s="45"/>
      <c r="J50" s="45"/>
      <c r="K50" s="46"/>
      <c r="M50" s="18" t="e">
        <f t="shared" si="5"/>
        <v>#N/A</v>
      </c>
      <c r="N50" s="17" t="e">
        <f t="shared" si="6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4"/>
      <c r="C51" s="45"/>
      <c r="D51" s="45"/>
      <c r="E51" s="45"/>
      <c r="F51" s="45"/>
      <c r="G51" s="45"/>
      <c r="H51" s="45"/>
      <c r="I51" s="45"/>
      <c r="J51" s="45"/>
      <c r="K51" s="46"/>
      <c r="M51" s="18" t="e">
        <f t="shared" si="5"/>
        <v>#N/A</v>
      </c>
      <c r="N51" s="17" t="e">
        <f t="shared" si="6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4"/>
      <c r="C52" s="45"/>
      <c r="D52" s="45"/>
      <c r="E52" s="45"/>
      <c r="F52" s="45"/>
      <c r="G52" s="45"/>
      <c r="H52" s="45"/>
      <c r="I52" s="45"/>
      <c r="J52" s="45"/>
      <c r="K52" s="46"/>
      <c r="M52" s="18" t="e">
        <f t="shared" si="5"/>
        <v>#N/A</v>
      </c>
      <c r="N52" s="17" t="e">
        <f t="shared" si="6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4"/>
      <c r="C53" s="45"/>
      <c r="D53" s="45"/>
      <c r="E53" s="45"/>
      <c r="F53" s="45"/>
      <c r="G53" s="45"/>
      <c r="H53" s="45"/>
      <c r="I53" s="45"/>
      <c r="J53" s="45"/>
      <c r="K53" s="46"/>
      <c r="M53" s="18" t="e">
        <f t="shared" si="5"/>
        <v>#N/A</v>
      </c>
      <c r="N53" s="17" t="e">
        <f t="shared" si="6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4"/>
      <c r="C54" s="45"/>
      <c r="D54" s="45"/>
      <c r="E54" s="45"/>
      <c r="F54" s="45"/>
      <c r="G54" s="45"/>
      <c r="H54" s="45"/>
      <c r="I54" s="45"/>
      <c r="J54" s="45"/>
      <c r="K54" s="46"/>
      <c r="M54" s="18" t="e">
        <f t="shared" si="5"/>
        <v>#N/A</v>
      </c>
      <c r="N54" s="17" t="e">
        <f t="shared" si="6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7"/>
      <c r="C55" s="48"/>
      <c r="D55" s="48"/>
      <c r="E55" s="48"/>
      <c r="F55" s="48"/>
      <c r="G55" s="48"/>
      <c r="H55" s="48"/>
      <c r="I55" s="48"/>
      <c r="J55" s="48"/>
      <c r="K55" s="49"/>
      <c r="M55" s="19" t="e">
        <f t="shared" si="5"/>
        <v>#N/A</v>
      </c>
      <c r="N55" s="21" t="e">
        <f t="shared" si="6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1"/>
      <c r="C56" s="42"/>
      <c r="D56" s="42"/>
      <c r="E56" s="42"/>
      <c r="F56" s="42"/>
      <c r="G56" s="42"/>
      <c r="H56" s="42"/>
      <c r="I56" s="42"/>
      <c r="J56" s="42"/>
      <c r="K56" s="43"/>
      <c r="M56" s="16" t="e">
        <f t="shared" si="5"/>
        <v>#N/A</v>
      </c>
      <c r="N56" s="20" t="e">
        <f t="shared" si="6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4"/>
      <c r="C57" s="45"/>
      <c r="D57" s="45"/>
      <c r="E57" s="45"/>
      <c r="F57" s="45"/>
      <c r="G57" s="45"/>
      <c r="H57" s="45"/>
      <c r="I57" s="45"/>
      <c r="J57" s="45"/>
      <c r="K57" s="46"/>
      <c r="M57" s="18" t="e">
        <f t="shared" si="5"/>
        <v>#N/A</v>
      </c>
      <c r="N57" s="17" t="e">
        <f t="shared" si="6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4"/>
      <c r="C58" s="45"/>
      <c r="D58" s="45"/>
      <c r="E58" s="45"/>
      <c r="F58" s="45"/>
      <c r="G58" s="45"/>
      <c r="H58" s="45"/>
      <c r="I58" s="45"/>
      <c r="J58" s="45"/>
      <c r="K58" s="46"/>
      <c r="M58" s="18" t="e">
        <f t="shared" si="5"/>
        <v>#N/A</v>
      </c>
      <c r="N58" s="17" t="e">
        <f t="shared" si="6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5"/>
        <v>#N/A</v>
      </c>
      <c r="N59" s="17" t="e">
        <f t="shared" si="6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4"/>
      <c r="C60" s="45"/>
      <c r="D60" s="45"/>
      <c r="E60" s="45"/>
      <c r="F60" s="45"/>
      <c r="G60" s="45"/>
      <c r="H60" s="45"/>
      <c r="I60" s="45"/>
      <c r="J60" s="45"/>
      <c r="K60" s="46"/>
      <c r="M60" s="18" t="e">
        <f t="shared" si="5"/>
        <v>#N/A</v>
      </c>
      <c r="N60" s="17" t="e">
        <f t="shared" si="6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4"/>
      <c r="C61" s="45"/>
      <c r="D61" s="45"/>
      <c r="E61" s="45"/>
      <c r="F61" s="45"/>
      <c r="G61" s="45"/>
      <c r="H61" s="45"/>
      <c r="I61" s="45"/>
      <c r="J61" s="45"/>
      <c r="K61" s="46"/>
      <c r="M61" s="18" t="e">
        <f t="shared" si="5"/>
        <v>#N/A</v>
      </c>
      <c r="N61" s="17" t="e">
        <f t="shared" si="6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4"/>
      <c r="C62" s="45"/>
      <c r="D62" s="45"/>
      <c r="E62" s="45"/>
      <c r="F62" s="45"/>
      <c r="G62" s="45"/>
      <c r="H62" s="45"/>
      <c r="I62" s="45"/>
      <c r="J62" s="45"/>
      <c r="K62" s="46"/>
      <c r="M62" s="18" t="e">
        <f t="shared" si="5"/>
        <v>#N/A</v>
      </c>
      <c r="N62" s="17" t="e">
        <f t="shared" si="6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4"/>
      <c r="C63" s="45"/>
      <c r="D63" s="45"/>
      <c r="E63" s="45"/>
      <c r="F63" s="45"/>
      <c r="G63" s="45"/>
      <c r="H63" s="45"/>
      <c r="I63" s="45"/>
      <c r="J63" s="45"/>
      <c r="K63" s="46"/>
      <c r="M63" s="18" t="e">
        <f t="shared" si="5"/>
        <v>#N/A</v>
      </c>
      <c r="N63" s="17" t="e">
        <f t="shared" si="6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4"/>
      <c r="C64" s="45"/>
      <c r="D64" s="45"/>
      <c r="E64" s="45"/>
      <c r="F64" s="45"/>
      <c r="G64" s="45"/>
      <c r="H64" s="45"/>
      <c r="I64" s="45"/>
      <c r="J64" s="45"/>
      <c r="K64" s="46"/>
      <c r="M64" s="18" t="e">
        <f t="shared" si="5"/>
        <v>#N/A</v>
      </c>
      <c r="N64" s="17" t="e">
        <f t="shared" si="6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7"/>
      <c r="C65" s="48"/>
      <c r="D65" s="48"/>
      <c r="E65" s="48"/>
      <c r="F65" s="48"/>
      <c r="G65" s="48"/>
      <c r="H65" s="48"/>
      <c r="I65" s="48"/>
      <c r="J65" s="48"/>
      <c r="K65" s="49"/>
      <c r="M65" s="19" t="e">
        <f t="shared" si="5"/>
        <v>#N/A</v>
      </c>
      <c r="N65" s="21" t="e">
        <f t="shared" si="6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1"/>
      <c r="C66" s="42"/>
      <c r="D66" s="42"/>
      <c r="E66" s="42"/>
      <c r="F66" s="42"/>
      <c r="G66" s="42"/>
      <c r="H66" s="42"/>
      <c r="I66" s="42"/>
      <c r="J66" s="42"/>
      <c r="K66" s="43"/>
      <c r="M66" s="16" t="e">
        <f t="shared" si="5"/>
        <v>#N/A</v>
      </c>
      <c r="N66" s="20" t="e">
        <f t="shared" si="6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4"/>
      <c r="C67" s="45"/>
      <c r="D67" s="45"/>
      <c r="E67" s="45"/>
      <c r="F67" s="45"/>
      <c r="G67" s="45"/>
      <c r="H67" s="45"/>
      <c r="I67" s="45"/>
      <c r="J67" s="45"/>
      <c r="K67" s="46"/>
      <c r="M67" s="18" t="e">
        <f t="shared" si="5"/>
        <v>#N/A</v>
      </c>
      <c r="N67" s="17" t="e">
        <f t="shared" si="6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4"/>
      <c r="C68" s="45"/>
      <c r="D68" s="45"/>
      <c r="E68" s="45"/>
      <c r="F68" s="45"/>
      <c r="G68" s="45"/>
      <c r="H68" s="45"/>
      <c r="I68" s="45"/>
      <c r="J68" s="45"/>
      <c r="K68" s="46"/>
      <c r="M68" s="18" t="e">
        <f t="shared" si="5"/>
        <v>#N/A</v>
      </c>
      <c r="N68" s="17" t="e">
        <f t="shared" si="6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4"/>
      <c r="C69" s="45"/>
      <c r="D69" s="45"/>
      <c r="E69" s="45"/>
      <c r="F69" s="45"/>
      <c r="G69" s="45"/>
      <c r="H69" s="45"/>
      <c r="I69" s="45"/>
      <c r="J69" s="45"/>
      <c r="K69" s="46"/>
      <c r="M69" s="18" t="e">
        <f t="shared" si="5"/>
        <v>#N/A</v>
      </c>
      <c r="N69" s="17" t="e">
        <f t="shared" si="6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7">INDEX($B$5:$K$5,MATCH(MIN($B70:$K70),$B70:$K70,0))</f>
        <v>#N/A</v>
      </c>
      <c r="N70" s="17" t="e">
        <f t="shared" ref="N70:N105" si="8">$M70 = $A70</f>
        <v>#N/A</v>
      </c>
      <c r="U70" s="18" t="e">
        <f t="shared" ref="U70:U105" si="9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4"/>
      <c r="C71" s="45"/>
      <c r="D71" s="45"/>
      <c r="E71" s="45"/>
      <c r="F71" s="45"/>
      <c r="G71" s="45"/>
      <c r="H71" s="45"/>
      <c r="I71" s="45"/>
      <c r="J71" s="45"/>
      <c r="K71" s="46"/>
      <c r="M71" s="18" t="e">
        <f t="shared" si="7"/>
        <v>#N/A</v>
      </c>
      <c r="N71" s="17" t="e">
        <f t="shared" si="8"/>
        <v>#N/A</v>
      </c>
      <c r="U71" s="18" t="e">
        <f t="shared" si="9"/>
        <v>#N/A</v>
      </c>
      <c r="V71" s="18">
        <f t="shared" ref="V71:V105" si="10">MIN(B71:K71)</f>
        <v>0</v>
      </c>
      <c r="W71" s="18" t="e">
        <f t="shared" ref="W71:W105" si="11">SMALL(B71:K71,2)-V71</f>
        <v>#NUM!</v>
      </c>
    </row>
    <row r="72" spans="1:23" x14ac:dyDescent="0.25">
      <c r="A72" s="12" t="s">
        <v>12</v>
      </c>
      <c r="B72" s="44"/>
      <c r="C72" s="45"/>
      <c r="D72" s="45"/>
      <c r="E72" s="45"/>
      <c r="F72" s="45"/>
      <c r="G72" s="45"/>
      <c r="H72" s="45"/>
      <c r="I72" s="45"/>
      <c r="J72" s="45"/>
      <c r="K72" s="46"/>
      <c r="M72" s="18" t="e">
        <f t="shared" si="7"/>
        <v>#N/A</v>
      </c>
      <c r="N72" s="17" t="e">
        <f t="shared" si="8"/>
        <v>#N/A</v>
      </c>
      <c r="U72" s="18" t="e">
        <f t="shared" si="9"/>
        <v>#N/A</v>
      </c>
      <c r="V72" s="18">
        <f t="shared" si="10"/>
        <v>0</v>
      </c>
      <c r="W72" s="18" t="e">
        <f t="shared" si="11"/>
        <v>#NUM!</v>
      </c>
    </row>
    <row r="73" spans="1:23" x14ac:dyDescent="0.25">
      <c r="A73" s="12" t="s">
        <v>12</v>
      </c>
      <c r="B73" s="44"/>
      <c r="C73" s="45"/>
      <c r="D73" s="45"/>
      <c r="E73" s="45"/>
      <c r="F73" s="45"/>
      <c r="G73" s="45"/>
      <c r="H73" s="45"/>
      <c r="I73" s="45"/>
      <c r="J73" s="45"/>
      <c r="K73" s="46"/>
      <c r="M73" s="18" t="e">
        <f t="shared" si="7"/>
        <v>#N/A</v>
      </c>
      <c r="N73" s="17" t="e">
        <f t="shared" si="8"/>
        <v>#N/A</v>
      </c>
      <c r="U73" s="18" t="e">
        <f t="shared" si="9"/>
        <v>#N/A</v>
      </c>
      <c r="V73" s="18">
        <f t="shared" si="10"/>
        <v>0</v>
      </c>
      <c r="W73" s="18" t="e">
        <f t="shared" si="11"/>
        <v>#NUM!</v>
      </c>
    </row>
    <row r="74" spans="1:23" ht="15.75" thickBot="1" x14ac:dyDescent="0.3">
      <c r="A74" s="12" t="s">
        <v>12</v>
      </c>
      <c r="B74" s="44"/>
      <c r="C74" s="45"/>
      <c r="D74" s="45"/>
      <c r="E74" s="45"/>
      <c r="F74" s="45"/>
      <c r="G74" s="45"/>
      <c r="H74" s="45"/>
      <c r="I74" s="45"/>
      <c r="J74" s="45"/>
      <c r="K74" s="46"/>
      <c r="M74" s="18" t="e">
        <f t="shared" si="7"/>
        <v>#N/A</v>
      </c>
      <c r="N74" s="17" t="e">
        <f t="shared" si="8"/>
        <v>#N/A</v>
      </c>
      <c r="U74" s="18" t="e">
        <f t="shared" si="9"/>
        <v>#N/A</v>
      </c>
      <c r="V74" s="18">
        <f t="shared" si="10"/>
        <v>0</v>
      </c>
      <c r="W74" s="18" t="e">
        <f t="shared" si="11"/>
        <v>#NUM!</v>
      </c>
    </row>
    <row r="75" spans="1:23" ht="15.75" thickBot="1" x14ac:dyDescent="0.3">
      <c r="A75" s="13" t="s">
        <v>12</v>
      </c>
      <c r="B75" s="47"/>
      <c r="C75" s="48"/>
      <c r="D75" s="48"/>
      <c r="E75" s="48"/>
      <c r="F75" s="48"/>
      <c r="G75" s="48"/>
      <c r="H75" s="48"/>
      <c r="I75" s="48"/>
      <c r="J75" s="48"/>
      <c r="K75" s="49"/>
      <c r="M75" s="19" t="e">
        <f t="shared" si="7"/>
        <v>#N/A</v>
      </c>
      <c r="N75" s="21" t="e">
        <f t="shared" si="8"/>
        <v>#N/A</v>
      </c>
      <c r="O75" s="30" t="e">
        <f>COUNTIF($N66:$N75,TRUE)/(10 - COUNTIF($N66:$N75,"#N/A"))</f>
        <v>#DIV/0!</v>
      </c>
      <c r="U75" s="19" t="e">
        <f t="shared" si="9"/>
        <v>#N/A</v>
      </c>
      <c r="V75" s="19">
        <f t="shared" si="10"/>
        <v>0</v>
      </c>
      <c r="W75" s="19" t="e">
        <f t="shared" si="11"/>
        <v>#NUM!</v>
      </c>
    </row>
    <row r="76" spans="1:23" x14ac:dyDescent="0.25">
      <c r="A76" s="11" t="s">
        <v>13</v>
      </c>
      <c r="B76" s="41"/>
      <c r="C76" s="42"/>
      <c r="D76" s="42"/>
      <c r="E76" s="42"/>
      <c r="F76" s="42"/>
      <c r="G76" s="42"/>
      <c r="H76" s="42"/>
      <c r="I76" s="42"/>
      <c r="J76" s="42"/>
      <c r="K76" s="43"/>
      <c r="M76" s="16" t="e">
        <f t="shared" si="7"/>
        <v>#N/A</v>
      </c>
      <c r="N76" s="20" t="e">
        <f t="shared" si="8"/>
        <v>#N/A</v>
      </c>
      <c r="U76" s="16" t="e">
        <f t="shared" si="9"/>
        <v>#N/A</v>
      </c>
      <c r="V76" s="16">
        <f t="shared" si="10"/>
        <v>0</v>
      </c>
      <c r="W76" s="16" t="e">
        <f t="shared" si="11"/>
        <v>#NUM!</v>
      </c>
    </row>
    <row r="77" spans="1:23" x14ac:dyDescent="0.25">
      <c r="A77" s="12" t="s">
        <v>13</v>
      </c>
      <c r="B77" s="44"/>
      <c r="C77" s="45"/>
      <c r="D77" s="45"/>
      <c r="E77" s="45"/>
      <c r="F77" s="45"/>
      <c r="G77" s="45"/>
      <c r="H77" s="45"/>
      <c r="I77" s="45"/>
      <c r="J77" s="45"/>
      <c r="K77" s="46"/>
      <c r="M77" s="18" t="e">
        <f t="shared" si="7"/>
        <v>#N/A</v>
      </c>
      <c r="N77" s="17" t="e">
        <f t="shared" si="8"/>
        <v>#N/A</v>
      </c>
      <c r="U77" s="18" t="e">
        <f t="shared" si="9"/>
        <v>#N/A</v>
      </c>
      <c r="V77" s="18">
        <f t="shared" si="10"/>
        <v>0</v>
      </c>
      <c r="W77" s="18" t="e">
        <f t="shared" si="11"/>
        <v>#NUM!</v>
      </c>
    </row>
    <row r="78" spans="1:23" x14ac:dyDescent="0.25">
      <c r="A78" s="12" t="s">
        <v>13</v>
      </c>
      <c r="B78" s="44"/>
      <c r="C78" s="45"/>
      <c r="D78" s="45"/>
      <c r="E78" s="45"/>
      <c r="F78" s="45"/>
      <c r="G78" s="45"/>
      <c r="H78" s="45"/>
      <c r="I78" s="45"/>
      <c r="J78" s="45"/>
      <c r="K78" s="46"/>
      <c r="M78" s="18" t="e">
        <f t="shared" si="7"/>
        <v>#N/A</v>
      </c>
      <c r="N78" s="17" t="e">
        <f t="shared" si="8"/>
        <v>#N/A</v>
      </c>
      <c r="U78" s="18" t="e">
        <f t="shared" si="9"/>
        <v>#N/A</v>
      </c>
      <c r="V78" s="18">
        <f t="shared" si="10"/>
        <v>0</v>
      </c>
      <c r="W78" s="18" t="e">
        <f t="shared" si="11"/>
        <v>#NUM!</v>
      </c>
    </row>
    <row r="79" spans="1:23" x14ac:dyDescent="0.25">
      <c r="A79" s="12" t="s">
        <v>13</v>
      </c>
      <c r="B79" s="44"/>
      <c r="C79" s="45"/>
      <c r="D79" s="45"/>
      <c r="E79" s="45"/>
      <c r="F79" s="45"/>
      <c r="G79" s="45"/>
      <c r="H79" s="45"/>
      <c r="I79" s="45"/>
      <c r="J79" s="45"/>
      <c r="K79" s="46"/>
      <c r="M79" s="18" t="e">
        <f t="shared" si="7"/>
        <v>#N/A</v>
      </c>
      <c r="N79" s="17" t="e">
        <f t="shared" si="8"/>
        <v>#N/A</v>
      </c>
      <c r="U79" s="18" t="e">
        <f t="shared" si="9"/>
        <v>#N/A</v>
      </c>
      <c r="V79" s="18">
        <f t="shared" si="10"/>
        <v>0</v>
      </c>
      <c r="W79" s="18" t="e">
        <f t="shared" si="11"/>
        <v>#NUM!</v>
      </c>
    </row>
    <row r="80" spans="1:23" x14ac:dyDescent="0.25">
      <c r="A80" s="12" t="s">
        <v>13</v>
      </c>
      <c r="B80" s="44"/>
      <c r="C80" s="45"/>
      <c r="D80" s="45"/>
      <c r="E80" s="45"/>
      <c r="F80" s="45"/>
      <c r="G80" s="45"/>
      <c r="H80" s="45"/>
      <c r="I80" s="45"/>
      <c r="J80" s="45"/>
      <c r="K80" s="46"/>
      <c r="M80" s="18" t="e">
        <f t="shared" si="7"/>
        <v>#N/A</v>
      </c>
      <c r="N80" s="17" t="e">
        <f t="shared" si="8"/>
        <v>#N/A</v>
      </c>
      <c r="U80" s="18" t="e">
        <f t="shared" si="9"/>
        <v>#N/A</v>
      </c>
      <c r="V80" s="18">
        <f t="shared" si="10"/>
        <v>0</v>
      </c>
      <c r="W80" s="18" t="e">
        <f t="shared" si="11"/>
        <v>#NUM!</v>
      </c>
    </row>
    <row r="81" spans="1:23" x14ac:dyDescent="0.25">
      <c r="A81" s="12" t="s">
        <v>13</v>
      </c>
      <c r="B81" s="44"/>
      <c r="C81" s="45"/>
      <c r="D81" s="45"/>
      <c r="E81" s="45"/>
      <c r="F81" s="45"/>
      <c r="G81" s="45"/>
      <c r="H81" s="45"/>
      <c r="I81" s="45"/>
      <c r="J81" s="45"/>
      <c r="K81" s="46"/>
      <c r="M81" s="18" t="e">
        <f t="shared" si="7"/>
        <v>#N/A</v>
      </c>
      <c r="N81" s="17" t="e">
        <f t="shared" si="8"/>
        <v>#N/A</v>
      </c>
      <c r="U81" s="18" t="e">
        <f t="shared" si="9"/>
        <v>#N/A</v>
      </c>
      <c r="V81" s="18">
        <f t="shared" si="10"/>
        <v>0</v>
      </c>
      <c r="W81" s="18" t="e">
        <f t="shared" si="11"/>
        <v>#NUM!</v>
      </c>
    </row>
    <row r="82" spans="1:23" x14ac:dyDescent="0.25">
      <c r="A82" s="12" t="s">
        <v>13</v>
      </c>
      <c r="B82" s="44"/>
      <c r="C82" s="45"/>
      <c r="D82" s="45"/>
      <c r="E82" s="45"/>
      <c r="F82" s="45"/>
      <c r="G82" s="45"/>
      <c r="H82" s="45"/>
      <c r="I82" s="45"/>
      <c r="J82" s="45"/>
      <c r="K82" s="46"/>
      <c r="M82" s="18" t="e">
        <f t="shared" si="7"/>
        <v>#N/A</v>
      </c>
      <c r="N82" s="17" t="e">
        <f t="shared" si="8"/>
        <v>#N/A</v>
      </c>
      <c r="U82" s="18" t="e">
        <f t="shared" si="9"/>
        <v>#N/A</v>
      </c>
      <c r="V82" s="18">
        <f t="shared" si="10"/>
        <v>0</v>
      </c>
      <c r="W82" s="18" t="e">
        <f t="shared" si="11"/>
        <v>#NUM!</v>
      </c>
    </row>
    <row r="83" spans="1:23" x14ac:dyDescent="0.25">
      <c r="A83" s="12" t="s">
        <v>13</v>
      </c>
      <c r="B83" s="44"/>
      <c r="C83" s="45"/>
      <c r="D83" s="45"/>
      <c r="E83" s="45"/>
      <c r="F83" s="45"/>
      <c r="G83" s="45"/>
      <c r="H83" s="45"/>
      <c r="I83" s="45"/>
      <c r="J83" s="45"/>
      <c r="K83" s="46"/>
      <c r="M83" s="18" t="e">
        <f t="shared" si="7"/>
        <v>#N/A</v>
      </c>
      <c r="N83" s="17" t="e">
        <f t="shared" si="8"/>
        <v>#N/A</v>
      </c>
      <c r="U83" s="18" t="e">
        <f t="shared" si="9"/>
        <v>#N/A</v>
      </c>
      <c r="V83" s="18">
        <f t="shared" si="10"/>
        <v>0</v>
      </c>
      <c r="W83" s="18" t="e">
        <f t="shared" si="11"/>
        <v>#NUM!</v>
      </c>
    </row>
    <row r="84" spans="1:23" ht="15.75" thickBot="1" x14ac:dyDescent="0.3">
      <c r="A84" s="12" t="s">
        <v>13</v>
      </c>
      <c r="B84" s="44"/>
      <c r="C84" s="45"/>
      <c r="D84" s="45"/>
      <c r="E84" s="45"/>
      <c r="F84" s="45"/>
      <c r="G84" s="45"/>
      <c r="H84" s="45"/>
      <c r="I84" s="45"/>
      <c r="J84" s="45"/>
      <c r="K84" s="46"/>
      <c r="M84" s="18" t="e">
        <f t="shared" si="7"/>
        <v>#N/A</v>
      </c>
      <c r="N84" s="17" t="e">
        <f t="shared" si="8"/>
        <v>#N/A</v>
      </c>
      <c r="U84" s="18" t="e">
        <f t="shared" si="9"/>
        <v>#N/A</v>
      </c>
      <c r="V84" s="18">
        <f t="shared" si="10"/>
        <v>0</v>
      </c>
      <c r="W84" s="18" t="e">
        <f t="shared" si="11"/>
        <v>#NUM!</v>
      </c>
    </row>
    <row r="85" spans="1:23" ht="15.75" thickBot="1" x14ac:dyDescent="0.3">
      <c r="A85" s="13" t="s">
        <v>13</v>
      </c>
      <c r="B85" s="47"/>
      <c r="C85" s="48"/>
      <c r="D85" s="48"/>
      <c r="E85" s="48"/>
      <c r="F85" s="48"/>
      <c r="G85" s="48"/>
      <c r="H85" s="48"/>
      <c r="I85" s="48"/>
      <c r="J85" s="48"/>
      <c r="K85" s="49"/>
      <c r="M85" s="19" t="e">
        <f t="shared" si="7"/>
        <v>#N/A</v>
      </c>
      <c r="N85" s="21" t="e">
        <f t="shared" si="8"/>
        <v>#N/A</v>
      </c>
      <c r="O85" s="30" t="e">
        <f>COUNTIF($N76:$N85,TRUE)/(10 - COUNTIF($N76:$N85,"#N/A"))</f>
        <v>#DIV/0!</v>
      </c>
      <c r="U85" s="19" t="e">
        <f t="shared" si="9"/>
        <v>#N/A</v>
      </c>
      <c r="V85" s="19">
        <f t="shared" si="10"/>
        <v>0</v>
      </c>
      <c r="W85" s="19" t="e">
        <f t="shared" si="11"/>
        <v>#NUM!</v>
      </c>
    </row>
    <row r="86" spans="1:23" x14ac:dyDescent="0.25">
      <c r="A86" s="11" t="s">
        <v>14</v>
      </c>
      <c r="B86" s="41"/>
      <c r="C86" s="42"/>
      <c r="D86" s="42"/>
      <c r="E86" s="42"/>
      <c r="F86" s="42"/>
      <c r="G86" s="42"/>
      <c r="H86" s="42"/>
      <c r="I86" s="42"/>
      <c r="J86" s="42"/>
      <c r="K86" s="43"/>
      <c r="M86" s="16" t="e">
        <f t="shared" si="7"/>
        <v>#N/A</v>
      </c>
      <c r="N86" s="20" t="e">
        <f t="shared" si="8"/>
        <v>#N/A</v>
      </c>
      <c r="U86" s="16" t="e">
        <f t="shared" si="9"/>
        <v>#N/A</v>
      </c>
      <c r="V86" s="16">
        <f t="shared" si="10"/>
        <v>0</v>
      </c>
      <c r="W86" s="16" t="e">
        <f t="shared" si="11"/>
        <v>#NUM!</v>
      </c>
    </row>
    <row r="87" spans="1:23" x14ac:dyDescent="0.25">
      <c r="A87" s="12" t="s">
        <v>14</v>
      </c>
      <c r="B87" s="44"/>
      <c r="C87" s="45"/>
      <c r="D87" s="45"/>
      <c r="E87" s="45"/>
      <c r="F87" s="45"/>
      <c r="G87" s="45"/>
      <c r="H87" s="45"/>
      <c r="I87" s="45"/>
      <c r="J87" s="45"/>
      <c r="K87" s="46"/>
      <c r="M87" s="18" t="e">
        <f t="shared" si="7"/>
        <v>#N/A</v>
      </c>
      <c r="N87" s="17" t="e">
        <f t="shared" si="8"/>
        <v>#N/A</v>
      </c>
      <c r="U87" s="18" t="e">
        <f t="shared" si="9"/>
        <v>#N/A</v>
      </c>
      <c r="V87" s="18">
        <f t="shared" si="10"/>
        <v>0</v>
      </c>
      <c r="W87" s="18" t="e">
        <f t="shared" si="11"/>
        <v>#NUM!</v>
      </c>
    </row>
    <row r="88" spans="1:23" x14ac:dyDescent="0.25">
      <c r="A88" s="12" t="s">
        <v>14</v>
      </c>
      <c r="B88" s="44"/>
      <c r="C88" s="45"/>
      <c r="D88" s="45"/>
      <c r="E88" s="45"/>
      <c r="F88" s="45"/>
      <c r="G88" s="45"/>
      <c r="H88" s="45"/>
      <c r="I88" s="45"/>
      <c r="J88" s="45"/>
      <c r="K88" s="46"/>
      <c r="M88" s="18" t="e">
        <f t="shared" si="7"/>
        <v>#N/A</v>
      </c>
      <c r="N88" s="17" t="e">
        <f t="shared" si="8"/>
        <v>#N/A</v>
      </c>
      <c r="U88" s="18" t="e">
        <f t="shared" si="9"/>
        <v>#N/A</v>
      </c>
      <c r="V88" s="18">
        <f t="shared" si="10"/>
        <v>0</v>
      </c>
      <c r="W88" s="18" t="e">
        <f t="shared" si="11"/>
        <v>#NUM!</v>
      </c>
    </row>
    <row r="89" spans="1:23" x14ac:dyDescent="0.25">
      <c r="A89" s="12" t="s">
        <v>14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7"/>
        <v>#N/A</v>
      </c>
      <c r="N89" s="17" t="e">
        <f t="shared" si="8"/>
        <v>#N/A</v>
      </c>
      <c r="U89" s="18" t="e">
        <f t="shared" si="9"/>
        <v>#N/A</v>
      </c>
      <c r="V89" s="18">
        <f t="shared" si="10"/>
        <v>0</v>
      </c>
      <c r="W89" s="18" t="e">
        <f t="shared" si="11"/>
        <v>#NUM!</v>
      </c>
    </row>
    <row r="90" spans="1:23" x14ac:dyDescent="0.25">
      <c r="A90" s="12" t="s">
        <v>14</v>
      </c>
      <c r="B90" s="44"/>
      <c r="C90" s="45"/>
      <c r="D90" s="45"/>
      <c r="E90" s="45"/>
      <c r="F90" s="45"/>
      <c r="G90" s="45"/>
      <c r="H90" s="45"/>
      <c r="I90" s="45"/>
      <c r="J90" s="45"/>
      <c r="K90" s="46"/>
      <c r="M90" s="18" t="e">
        <f t="shared" si="7"/>
        <v>#N/A</v>
      </c>
      <c r="N90" s="17" t="e">
        <f t="shared" si="8"/>
        <v>#N/A</v>
      </c>
      <c r="U90" s="18" t="e">
        <f t="shared" si="9"/>
        <v>#N/A</v>
      </c>
      <c r="V90" s="18">
        <f t="shared" si="10"/>
        <v>0</v>
      </c>
      <c r="W90" s="18" t="e">
        <f t="shared" si="11"/>
        <v>#NUM!</v>
      </c>
    </row>
    <row r="91" spans="1:23" x14ac:dyDescent="0.25">
      <c r="A91" s="12" t="s">
        <v>14</v>
      </c>
      <c r="B91" s="44"/>
      <c r="C91" s="45"/>
      <c r="D91" s="45"/>
      <c r="E91" s="45"/>
      <c r="F91" s="45"/>
      <c r="G91" s="45"/>
      <c r="H91" s="45"/>
      <c r="I91" s="45"/>
      <c r="J91" s="45"/>
      <c r="K91" s="46"/>
      <c r="M91" s="18" t="e">
        <f t="shared" si="7"/>
        <v>#N/A</v>
      </c>
      <c r="N91" s="17" t="e">
        <f t="shared" si="8"/>
        <v>#N/A</v>
      </c>
      <c r="U91" s="18" t="e">
        <f t="shared" si="9"/>
        <v>#N/A</v>
      </c>
      <c r="V91" s="18">
        <f t="shared" si="10"/>
        <v>0</v>
      </c>
      <c r="W91" s="18" t="e">
        <f t="shared" si="11"/>
        <v>#NUM!</v>
      </c>
    </row>
    <row r="92" spans="1:23" x14ac:dyDescent="0.25">
      <c r="A92" s="12" t="s">
        <v>14</v>
      </c>
      <c r="B92" s="44"/>
      <c r="C92" s="45"/>
      <c r="D92" s="45"/>
      <c r="E92" s="45"/>
      <c r="F92" s="45"/>
      <c r="G92" s="45"/>
      <c r="H92" s="45"/>
      <c r="I92" s="45"/>
      <c r="J92" s="45"/>
      <c r="K92" s="46"/>
      <c r="M92" s="18" t="e">
        <f t="shared" si="7"/>
        <v>#N/A</v>
      </c>
      <c r="N92" s="17" t="e">
        <f t="shared" si="8"/>
        <v>#N/A</v>
      </c>
      <c r="U92" s="18" t="e">
        <f t="shared" si="9"/>
        <v>#N/A</v>
      </c>
      <c r="V92" s="18">
        <f t="shared" si="10"/>
        <v>0</v>
      </c>
      <c r="W92" s="18" t="e">
        <f t="shared" si="11"/>
        <v>#NUM!</v>
      </c>
    </row>
    <row r="93" spans="1:23" x14ac:dyDescent="0.25">
      <c r="A93" s="12" t="s">
        <v>14</v>
      </c>
      <c r="B93" s="44"/>
      <c r="C93" s="45"/>
      <c r="D93" s="45"/>
      <c r="E93" s="45"/>
      <c r="F93" s="45"/>
      <c r="G93" s="45"/>
      <c r="H93" s="45"/>
      <c r="I93" s="45"/>
      <c r="J93" s="45"/>
      <c r="K93" s="46"/>
      <c r="M93" s="18" t="e">
        <f t="shared" si="7"/>
        <v>#N/A</v>
      </c>
      <c r="N93" s="17" t="e">
        <f t="shared" si="8"/>
        <v>#N/A</v>
      </c>
      <c r="U93" s="18" t="e">
        <f t="shared" si="9"/>
        <v>#N/A</v>
      </c>
      <c r="V93" s="18">
        <f t="shared" si="10"/>
        <v>0</v>
      </c>
      <c r="W93" s="18" t="e">
        <f t="shared" si="11"/>
        <v>#NUM!</v>
      </c>
    </row>
    <row r="94" spans="1:23" ht="15.75" thickBot="1" x14ac:dyDescent="0.3">
      <c r="A94" s="12" t="s">
        <v>14</v>
      </c>
      <c r="B94" s="44"/>
      <c r="C94" s="45"/>
      <c r="D94" s="45"/>
      <c r="E94" s="45"/>
      <c r="F94" s="45"/>
      <c r="G94" s="45"/>
      <c r="H94" s="45"/>
      <c r="I94" s="45"/>
      <c r="J94" s="45"/>
      <c r="K94" s="46"/>
      <c r="M94" s="18" t="e">
        <f t="shared" si="7"/>
        <v>#N/A</v>
      </c>
      <c r="N94" s="17" t="e">
        <f t="shared" si="8"/>
        <v>#N/A</v>
      </c>
      <c r="U94" s="18" t="e">
        <f t="shared" si="9"/>
        <v>#N/A</v>
      </c>
      <c r="V94" s="18">
        <f t="shared" si="10"/>
        <v>0</v>
      </c>
      <c r="W94" s="18" t="e">
        <f t="shared" si="11"/>
        <v>#NUM!</v>
      </c>
    </row>
    <row r="95" spans="1:23" ht="15.75" thickBot="1" x14ac:dyDescent="0.3">
      <c r="A95" s="13" t="s">
        <v>14</v>
      </c>
      <c r="B95" s="47"/>
      <c r="C95" s="48"/>
      <c r="D95" s="48"/>
      <c r="E95" s="48"/>
      <c r="F95" s="48"/>
      <c r="G95" s="48"/>
      <c r="H95" s="48"/>
      <c r="I95" s="48"/>
      <c r="J95" s="48"/>
      <c r="K95" s="49"/>
      <c r="M95" s="19" t="e">
        <f t="shared" si="7"/>
        <v>#N/A</v>
      </c>
      <c r="N95" s="21" t="e">
        <f t="shared" si="8"/>
        <v>#N/A</v>
      </c>
      <c r="O95" s="30" t="e">
        <f>COUNTIF($N86:$N95,TRUE)/(10 - COUNTIF($N86:$N95,"#N/A"))</f>
        <v>#DIV/0!</v>
      </c>
      <c r="U95" s="19" t="e">
        <f t="shared" si="9"/>
        <v>#N/A</v>
      </c>
      <c r="V95" s="19">
        <f t="shared" si="10"/>
        <v>0</v>
      </c>
      <c r="W95" s="19" t="e">
        <f t="shared" si="11"/>
        <v>#NUM!</v>
      </c>
    </row>
    <row r="96" spans="1:23" x14ac:dyDescent="0.25">
      <c r="A96" s="11" t="s">
        <v>15</v>
      </c>
      <c r="B96" s="41"/>
      <c r="C96" s="42"/>
      <c r="D96" s="42"/>
      <c r="E96" s="42"/>
      <c r="F96" s="42"/>
      <c r="G96" s="42"/>
      <c r="H96" s="42"/>
      <c r="I96" s="42"/>
      <c r="J96" s="42"/>
      <c r="K96" s="43"/>
      <c r="M96" s="16" t="e">
        <f t="shared" si="7"/>
        <v>#N/A</v>
      </c>
      <c r="N96" s="20" t="e">
        <f t="shared" si="8"/>
        <v>#N/A</v>
      </c>
      <c r="U96" s="16" t="e">
        <f t="shared" si="9"/>
        <v>#N/A</v>
      </c>
      <c r="V96" s="16">
        <f t="shared" si="10"/>
        <v>0</v>
      </c>
      <c r="W96" s="16" t="e">
        <f t="shared" si="11"/>
        <v>#NUM!</v>
      </c>
    </row>
    <row r="97" spans="1:23" x14ac:dyDescent="0.25">
      <c r="A97" s="12" t="s">
        <v>15</v>
      </c>
      <c r="B97" s="44"/>
      <c r="C97" s="45"/>
      <c r="D97" s="45"/>
      <c r="E97" s="45"/>
      <c r="F97" s="45"/>
      <c r="G97" s="45"/>
      <c r="H97" s="45"/>
      <c r="I97" s="45"/>
      <c r="J97" s="45"/>
      <c r="K97" s="46"/>
      <c r="M97" s="18" t="e">
        <f t="shared" si="7"/>
        <v>#N/A</v>
      </c>
      <c r="N97" s="17" t="e">
        <f t="shared" si="8"/>
        <v>#N/A</v>
      </c>
      <c r="U97" s="18" t="e">
        <f t="shared" si="9"/>
        <v>#N/A</v>
      </c>
      <c r="V97" s="18">
        <f t="shared" si="10"/>
        <v>0</v>
      </c>
      <c r="W97" s="18" t="e">
        <f t="shared" si="11"/>
        <v>#NUM!</v>
      </c>
    </row>
    <row r="98" spans="1:23" x14ac:dyDescent="0.25">
      <c r="A98" s="12" t="s">
        <v>15</v>
      </c>
      <c r="B98" s="44"/>
      <c r="C98" s="45"/>
      <c r="D98" s="45"/>
      <c r="E98" s="45"/>
      <c r="F98" s="45"/>
      <c r="G98" s="45"/>
      <c r="H98" s="45"/>
      <c r="I98" s="45"/>
      <c r="J98" s="45"/>
      <c r="K98" s="46"/>
      <c r="M98" s="18" t="e">
        <f t="shared" si="7"/>
        <v>#N/A</v>
      </c>
      <c r="N98" s="17" t="e">
        <f t="shared" si="8"/>
        <v>#N/A</v>
      </c>
      <c r="U98" s="18" t="e">
        <f t="shared" si="9"/>
        <v>#N/A</v>
      </c>
      <c r="V98" s="18">
        <f t="shared" si="10"/>
        <v>0</v>
      </c>
      <c r="W98" s="18" t="e">
        <f t="shared" si="11"/>
        <v>#NUM!</v>
      </c>
    </row>
    <row r="99" spans="1:23" x14ac:dyDescent="0.25">
      <c r="A99" s="12" t="s">
        <v>15</v>
      </c>
      <c r="B99" s="44"/>
      <c r="C99" s="45"/>
      <c r="D99" s="45"/>
      <c r="E99" s="45"/>
      <c r="F99" s="45"/>
      <c r="G99" s="45"/>
      <c r="H99" s="45"/>
      <c r="I99" s="45"/>
      <c r="J99" s="45"/>
      <c r="K99" s="46"/>
      <c r="M99" s="18" t="e">
        <f t="shared" si="7"/>
        <v>#N/A</v>
      </c>
      <c r="N99" s="17" t="e">
        <f t="shared" si="8"/>
        <v>#N/A</v>
      </c>
      <c r="U99" s="18" t="e">
        <f t="shared" si="9"/>
        <v>#N/A</v>
      </c>
      <c r="V99" s="18">
        <f t="shared" si="10"/>
        <v>0</v>
      </c>
      <c r="W99" s="18" t="e">
        <f t="shared" si="11"/>
        <v>#NUM!</v>
      </c>
    </row>
    <row r="100" spans="1:23" x14ac:dyDescent="0.25">
      <c r="A100" s="12" t="s">
        <v>15</v>
      </c>
      <c r="B100" s="44"/>
      <c r="C100" s="45"/>
      <c r="D100" s="45"/>
      <c r="E100" s="45"/>
      <c r="F100" s="45"/>
      <c r="G100" s="45"/>
      <c r="H100" s="45"/>
      <c r="I100" s="45"/>
      <c r="J100" s="45"/>
      <c r="K100" s="46"/>
      <c r="M100" s="18" t="e">
        <f t="shared" si="7"/>
        <v>#N/A</v>
      </c>
      <c r="N100" s="17" t="e">
        <f t="shared" si="8"/>
        <v>#N/A</v>
      </c>
      <c r="U100" s="18" t="e">
        <f t="shared" si="9"/>
        <v>#N/A</v>
      </c>
      <c r="V100" s="18">
        <f t="shared" si="10"/>
        <v>0</v>
      </c>
      <c r="W100" s="18" t="e">
        <f t="shared" si="11"/>
        <v>#NUM!</v>
      </c>
    </row>
    <row r="101" spans="1:23" x14ac:dyDescent="0.25">
      <c r="A101" s="12" t="s">
        <v>15</v>
      </c>
      <c r="B101" s="44"/>
      <c r="C101" s="45"/>
      <c r="D101" s="45"/>
      <c r="E101" s="45"/>
      <c r="F101" s="45"/>
      <c r="G101" s="45"/>
      <c r="H101" s="45"/>
      <c r="I101" s="45"/>
      <c r="J101" s="45"/>
      <c r="K101" s="46"/>
      <c r="M101" s="18" t="e">
        <f t="shared" si="7"/>
        <v>#N/A</v>
      </c>
      <c r="N101" s="17" t="e">
        <f t="shared" si="8"/>
        <v>#N/A</v>
      </c>
      <c r="U101" s="18" t="e">
        <f t="shared" si="9"/>
        <v>#N/A</v>
      </c>
      <c r="V101" s="18">
        <f t="shared" si="10"/>
        <v>0</v>
      </c>
      <c r="W101" s="18" t="e">
        <f t="shared" si="11"/>
        <v>#NUM!</v>
      </c>
    </row>
    <row r="102" spans="1:23" x14ac:dyDescent="0.25">
      <c r="A102" s="12" t="s">
        <v>15</v>
      </c>
      <c r="B102" s="44"/>
      <c r="C102" s="45"/>
      <c r="D102" s="45"/>
      <c r="E102" s="45"/>
      <c r="F102" s="45"/>
      <c r="G102" s="45"/>
      <c r="H102" s="45"/>
      <c r="I102" s="45"/>
      <c r="J102" s="45"/>
      <c r="K102" s="46"/>
      <c r="M102" s="18" t="e">
        <f t="shared" si="7"/>
        <v>#N/A</v>
      </c>
      <c r="N102" s="17" t="e">
        <f t="shared" si="8"/>
        <v>#N/A</v>
      </c>
      <c r="U102" s="18" t="e">
        <f t="shared" si="9"/>
        <v>#N/A</v>
      </c>
      <c r="V102" s="18">
        <f t="shared" si="10"/>
        <v>0</v>
      </c>
      <c r="W102" s="18" t="e">
        <f t="shared" si="11"/>
        <v>#NUM!</v>
      </c>
    </row>
    <row r="103" spans="1:23" x14ac:dyDescent="0.25">
      <c r="A103" s="12" t="s">
        <v>15</v>
      </c>
      <c r="B103" s="44"/>
      <c r="C103" s="45"/>
      <c r="D103" s="45"/>
      <c r="E103" s="45"/>
      <c r="F103" s="45"/>
      <c r="G103" s="45"/>
      <c r="H103" s="45"/>
      <c r="I103" s="45"/>
      <c r="J103" s="45"/>
      <c r="K103" s="46"/>
      <c r="M103" s="18" t="e">
        <f t="shared" si="7"/>
        <v>#N/A</v>
      </c>
      <c r="N103" s="17" t="e">
        <f t="shared" si="8"/>
        <v>#N/A</v>
      </c>
      <c r="U103" s="18" t="e">
        <f t="shared" si="9"/>
        <v>#N/A</v>
      </c>
      <c r="V103" s="18">
        <f t="shared" si="10"/>
        <v>0</v>
      </c>
      <c r="W103" s="18" t="e">
        <f t="shared" si="11"/>
        <v>#NUM!</v>
      </c>
    </row>
    <row r="104" spans="1:23" ht="15.75" thickBot="1" x14ac:dyDescent="0.3">
      <c r="A104" s="12" t="s">
        <v>15</v>
      </c>
      <c r="B104" s="44"/>
      <c r="C104" s="45"/>
      <c r="D104" s="45"/>
      <c r="E104" s="45"/>
      <c r="F104" s="45"/>
      <c r="G104" s="45"/>
      <c r="H104" s="45"/>
      <c r="I104" s="45"/>
      <c r="J104" s="45"/>
      <c r="K104" s="46"/>
      <c r="M104" s="18" t="e">
        <f t="shared" si="7"/>
        <v>#N/A</v>
      </c>
      <c r="N104" s="17" t="e">
        <f t="shared" si="8"/>
        <v>#N/A</v>
      </c>
      <c r="U104" s="18" t="e">
        <f t="shared" si="9"/>
        <v>#N/A</v>
      </c>
      <c r="V104" s="18">
        <f t="shared" si="10"/>
        <v>0</v>
      </c>
      <c r="W104" s="18" t="e">
        <f t="shared" si="11"/>
        <v>#NUM!</v>
      </c>
    </row>
    <row r="105" spans="1:23" ht="15.75" thickBot="1" x14ac:dyDescent="0.3">
      <c r="A105" s="13" t="s">
        <v>15</v>
      </c>
      <c r="B105" s="47"/>
      <c r="C105" s="48"/>
      <c r="D105" s="48"/>
      <c r="E105" s="48"/>
      <c r="F105" s="48"/>
      <c r="G105" s="48"/>
      <c r="H105" s="48"/>
      <c r="I105" s="48"/>
      <c r="J105" s="48"/>
      <c r="K105" s="49"/>
      <c r="M105" s="19" t="e">
        <f t="shared" si="7"/>
        <v>#N/A</v>
      </c>
      <c r="N105" s="21" t="e">
        <f t="shared" si="8"/>
        <v>#N/A</v>
      </c>
      <c r="O105" s="30" t="e">
        <f>COUNTIF($N96:$N105,TRUE)/(10 - COUNTIF($N96:$N105,"#N/A"))</f>
        <v>#DIV/0!</v>
      </c>
      <c r="U105" s="19" t="e">
        <f t="shared" si="9"/>
        <v>#N/A</v>
      </c>
      <c r="V105" s="19">
        <f t="shared" si="10"/>
        <v>0</v>
      </c>
      <c r="W105" s="19" t="e">
        <f t="shared" si="11"/>
        <v>#NUM!</v>
      </c>
    </row>
  </sheetData>
  <mergeCells count="2">
    <mergeCell ref="R17:S17"/>
    <mergeCell ref="B4:K4"/>
  </mergeCells>
  <conditionalFormatting sqref="B6:K6">
    <cfRule type="top10" dxfId="911" priority="1884" bottom="1" rank="1"/>
    <cfRule type="top10" dxfId="910" priority="1885" bottom="1" rank="2"/>
    <cfRule type="top10" dxfId="909" priority="1894" bottom="1" rank="3"/>
    <cfRule type="top10" dxfId="908" priority="1895" bottom="1" rank="4"/>
  </conditionalFormatting>
  <conditionalFormatting sqref="M6 A6">
    <cfRule type="duplicateValues" dxfId="907" priority="1479"/>
  </conditionalFormatting>
  <conditionalFormatting sqref="N6">
    <cfRule type="duplicateValues" dxfId="906" priority="1081"/>
  </conditionalFormatting>
  <conditionalFormatting sqref="B7:K7">
    <cfRule type="top10" dxfId="905" priority="1063" bottom="1" rank="1"/>
    <cfRule type="top10" dxfId="904" priority="1064" bottom="1" rank="2"/>
    <cfRule type="top10" dxfId="903" priority="1065" bottom="1" rank="3"/>
    <cfRule type="top10" dxfId="902" priority="1066" bottom="1" rank="4"/>
  </conditionalFormatting>
  <conditionalFormatting sqref="M7 A7">
    <cfRule type="duplicateValues" dxfId="901" priority="1062"/>
  </conditionalFormatting>
  <conditionalFormatting sqref="B8:K8">
    <cfRule type="top10" dxfId="900" priority="1051" bottom="1" rank="1"/>
    <cfRule type="top10" dxfId="899" priority="1052" bottom="1" rank="2"/>
    <cfRule type="top10" dxfId="898" priority="1053" bottom="1" rank="3"/>
    <cfRule type="top10" dxfId="897" priority="1054" bottom="1" rank="4"/>
  </conditionalFormatting>
  <conditionalFormatting sqref="M8 A8">
    <cfRule type="duplicateValues" dxfId="896" priority="1050"/>
  </conditionalFormatting>
  <conditionalFormatting sqref="B9:K9">
    <cfRule type="top10" dxfId="895" priority="1045" bottom="1" rank="1"/>
    <cfRule type="top10" dxfId="894" priority="1046" bottom="1" rank="2"/>
    <cfRule type="top10" dxfId="893" priority="1047" bottom="1" rank="3"/>
    <cfRule type="top10" dxfId="892" priority="1048" bottom="1" rank="4"/>
  </conditionalFormatting>
  <conditionalFormatting sqref="M9 A9">
    <cfRule type="duplicateValues" dxfId="891" priority="1044"/>
  </conditionalFormatting>
  <conditionalFormatting sqref="B10:K10">
    <cfRule type="top10" dxfId="890" priority="1039" bottom="1" rank="1"/>
    <cfRule type="top10" dxfId="889" priority="1040" bottom="1" rank="2"/>
    <cfRule type="top10" dxfId="888" priority="1041" bottom="1" rank="3"/>
    <cfRule type="top10" dxfId="887" priority="1042" bottom="1" rank="4"/>
  </conditionalFormatting>
  <conditionalFormatting sqref="M10 A10">
    <cfRule type="duplicateValues" dxfId="886" priority="1038"/>
  </conditionalFormatting>
  <conditionalFormatting sqref="B11:K11">
    <cfRule type="top10" dxfId="885" priority="1033" bottom="1" rank="1"/>
    <cfRule type="top10" dxfId="884" priority="1034" bottom="1" rank="2"/>
    <cfRule type="top10" dxfId="883" priority="1035" bottom="1" rank="3"/>
    <cfRule type="top10" dxfId="882" priority="1036" bottom="1" rank="4"/>
  </conditionalFormatting>
  <conditionalFormatting sqref="M11 A11">
    <cfRule type="duplicateValues" dxfId="881" priority="1032"/>
  </conditionalFormatting>
  <conditionalFormatting sqref="B12:K12">
    <cfRule type="top10" dxfId="880" priority="1027" bottom="1" rank="1"/>
    <cfRule type="top10" dxfId="879" priority="1028" bottom="1" rank="2"/>
    <cfRule type="top10" dxfId="878" priority="1029" bottom="1" rank="3"/>
    <cfRule type="top10" dxfId="877" priority="1030" bottom="1" rank="4"/>
  </conditionalFormatting>
  <conditionalFormatting sqref="M12 A12">
    <cfRule type="duplicateValues" dxfId="876" priority="1026"/>
  </conditionalFormatting>
  <conditionalFormatting sqref="B13:K13">
    <cfRule type="top10" dxfId="875" priority="1021" bottom="1" rank="1"/>
    <cfRule type="top10" dxfId="874" priority="1022" bottom="1" rank="2"/>
    <cfRule type="top10" dxfId="873" priority="1023" bottom="1" rank="3"/>
    <cfRule type="top10" dxfId="872" priority="1024" bottom="1" rank="4"/>
  </conditionalFormatting>
  <conditionalFormatting sqref="M13 A13">
    <cfRule type="duplicateValues" dxfId="871" priority="1020"/>
  </conditionalFormatting>
  <conditionalFormatting sqref="B14:K14">
    <cfRule type="top10" dxfId="870" priority="1015" bottom="1" rank="1"/>
    <cfRule type="top10" dxfId="869" priority="1016" bottom="1" rank="2"/>
    <cfRule type="top10" dxfId="868" priority="1017" bottom="1" rank="3"/>
    <cfRule type="top10" dxfId="867" priority="1018" bottom="1" rank="4"/>
  </conditionalFormatting>
  <conditionalFormatting sqref="M14 A14">
    <cfRule type="duplicateValues" dxfId="866" priority="1014"/>
  </conditionalFormatting>
  <conditionalFormatting sqref="B15:K15">
    <cfRule type="top10" dxfId="865" priority="1009" bottom="1" rank="1"/>
    <cfRule type="top10" dxfId="864" priority="1010" bottom="1" rank="2"/>
    <cfRule type="top10" dxfId="863" priority="1011" bottom="1" rank="3"/>
    <cfRule type="top10" dxfId="862" priority="1012" bottom="1" rank="4"/>
  </conditionalFormatting>
  <conditionalFormatting sqref="M15 A15">
    <cfRule type="duplicateValues" dxfId="861" priority="1008"/>
  </conditionalFormatting>
  <conditionalFormatting sqref="B16:K16">
    <cfRule type="top10" dxfId="860" priority="943" bottom="1" rank="1"/>
    <cfRule type="top10" dxfId="859" priority="944" bottom="1" rank="2"/>
    <cfRule type="top10" dxfId="858" priority="945" bottom="1" rank="3"/>
    <cfRule type="top10" dxfId="857" priority="946" bottom="1" rank="4"/>
  </conditionalFormatting>
  <conditionalFormatting sqref="M16 A16">
    <cfRule type="duplicateValues" dxfId="856" priority="942"/>
  </conditionalFormatting>
  <conditionalFormatting sqref="B17:K17">
    <cfRule type="top10" dxfId="855" priority="937" bottom="1" rank="1"/>
    <cfRule type="top10" dxfId="854" priority="938" bottom="1" rank="2"/>
    <cfRule type="top10" dxfId="853" priority="939" bottom="1" rank="3"/>
    <cfRule type="top10" dxfId="852" priority="940" bottom="1" rank="4"/>
  </conditionalFormatting>
  <conditionalFormatting sqref="M17 A17">
    <cfRule type="duplicateValues" dxfId="851" priority="936"/>
  </conditionalFormatting>
  <conditionalFormatting sqref="B18:K18">
    <cfRule type="top10" dxfId="850" priority="931" bottom="1" rank="1"/>
    <cfRule type="top10" dxfId="849" priority="932" bottom="1" rank="2"/>
    <cfRule type="top10" dxfId="848" priority="933" bottom="1" rank="3"/>
    <cfRule type="top10" dxfId="847" priority="934" bottom="1" rank="4"/>
  </conditionalFormatting>
  <conditionalFormatting sqref="M18 A18">
    <cfRule type="duplicateValues" dxfId="846" priority="930"/>
  </conditionalFormatting>
  <conditionalFormatting sqref="B19:K19">
    <cfRule type="top10" dxfId="845" priority="925" bottom="1" rank="1"/>
    <cfRule type="top10" dxfId="844" priority="926" bottom="1" rank="2"/>
    <cfRule type="top10" dxfId="843" priority="927" bottom="1" rank="3"/>
    <cfRule type="top10" dxfId="842" priority="928" bottom="1" rank="4"/>
  </conditionalFormatting>
  <conditionalFormatting sqref="M19 A19">
    <cfRule type="duplicateValues" dxfId="841" priority="924"/>
  </conditionalFormatting>
  <conditionalFormatting sqref="B20:K20">
    <cfRule type="top10" dxfId="840" priority="919" bottom="1" rank="1"/>
    <cfRule type="top10" dxfId="839" priority="920" bottom="1" rank="2"/>
    <cfRule type="top10" dxfId="838" priority="921" bottom="1" rank="3"/>
    <cfRule type="top10" dxfId="837" priority="922" bottom="1" rank="4"/>
  </conditionalFormatting>
  <conditionalFormatting sqref="M20 A20">
    <cfRule type="duplicateValues" dxfId="836" priority="918"/>
  </conditionalFormatting>
  <conditionalFormatting sqref="B21:K21">
    <cfRule type="top10" dxfId="835" priority="913" bottom="1" rank="1"/>
    <cfRule type="top10" dxfId="834" priority="914" bottom="1" rank="2"/>
    <cfRule type="top10" dxfId="833" priority="915" bottom="1" rank="3"/>
    <cfRule type="top10" dxfId="832" priority="916" bottom="1" rank="4"/>
  </conditionalFormatting>
  <conditionalFormatting sqref="M21 A21">
    <cfRule type="duplicateValues" dxfId="831" priority="912"/>
  </conditionalFormatting>
  <conditionalFormatting sqref="B22:K22">
    <cfRule type="top10" dxfId="830" priority="907" bottom="1" rank="1"/>
    <cfRule type="top10" dxfId="829" priority="908" bottom="1" rank="2"/>
    <cfRule type="top10" dxfId="828" priority="909" bottom="1" rank="3"/>
    <cfRule type="top10" dxfId="827" priority="910" bottom="1" rank="4"/>
  </conditionalFormatting>
  <conditionalFormatting sqref="M22 A22">
    <cfRule type="duplicateValues" dxfId="826" priority="906"/>
  </conditionalFormatting>
  <conditionalFormatting sqref="B23:K23">
    <cfRule type="top10" dxfId="825" priority="901" bottom="1" rank="1"/>
    <cfRule type="top10" dxfId="824" priority="902" bottom="1" rank="2"/>
    <cfRule type="top10" dxfId="823" priority="903" bottom="1" rank="3"/>
    <cfRule type="top10" dxfId="822" priority="904" bottom="1" rank="4"/>
  </conditionalFormatting>
  <conditionalFormatting sqref="M23 A23">
    <cfRule type="duplicateValues" dxfId="821" priority="900"/>
  </conditionalFormatting>
  <conditionalFormatting sqref="B24:K24">
    <cfRule type="top10" dxfId="820" priority="895" bottom="1" rank="1"/>
    <cfRule type="top10" dxfId="819" priority="896" bottom="1" rank="2"/>
    <cfRule type="top10" dxfId="818" priority="897" bottom="1" rank="3"/>
    <cfRule type="top10" dxfId="817" priority="898" bottom="1" rank="4"/>
  </conditionalFormatting>
  <conditionalFormatting sqref="M24 A24">
    <cfRule type="duplicateValues" dxfId="816" priority="894"/>
  </conditionalFormatting>
  <conditionalFormatting sqref="B25:K25">
    <cfRule type="top10" dxfId="815" priority="889" bottom="1" rank="1"/>
    <cfRule type="top10" dxfId="814" priority="890" bottom="1" rank="2"/>
    <cfRule type="top10" dxfId="813" priority="891" bottom="1" rank="3"/>
    <cfRule type="top10" dxfId="812" priority="892" bottom="1" rank="4"/>
  </conditionalFormatting>
  <conditionalFormatting sqref="M25 A25">
    <cfRule type="duplicateValues" dxfId="811" priority="888"/>
  </conditionalFormatting>
  <conditionalFormatting sqref="B26:K26">
    <cfRule type="top10" dxfId="810" priority="883" bottom="1" rank="1"/>
    <cfRule type="top10" dxfId="809" priority="884" bottom="1" rank="2"/>
    <cfRule type="top10" dxfId="808" priority="885" bottom="1" rank="3"/>
    <cfRule type="top10" dxfId="807" priority="886" bottom="1" rank="4"/>
  </conditionalFormatting>
  <conditionalFormatting sqref="M26 A26">
    <cfRule type="duplicateValues" dxfId="806" priority="882"/>
  </conditionalFormatting>
  <conditionalFormatting sqref="B27:K27">
    <cfRule type="top10" dxfId="805" priority="877" bottom="1" rank="1"/>
    <cfRule type="top10" dxfId="804" priority="878" bottom="1" rank="2"/>
    <cfRule type="top10" dxfId="803" priority="879" bottom="1" rank="3"/>
    <cfRule type="top10" dxfId="802" priority="880" bottom="1" rank="4"/>
  </conditionalFormatting>
  <conditionalFormatting sqref="M27 A27">
    <cfRule type="duplicateValues" dxfId="801" priority="876"/>
  </conditionalFormatting>
  <conditionalFormatting sqref="B28:K28">
    <cfRule type="top10" dxfId="800" priority="871" bottom="1" rank="1"/>
    <cfRule type="top10" dxfId="799" priority="872" bottom="1" rank="2"/>
    <cfRule type="top10" dxfId="798" priority="873" bottom="1" rank="3"/>
    <cfRule type="top10" dxfId="797" priority="874" bottom="1" rank="4"/>
  </conditionalFormatting>
  <conditionalFormatting sqref="M28 A28">
    <cfRule type="duplicateValues" dxfId="796" priority="870"/>
  </conditionalFormatting>
  <conditionalFormatting sqref="B29:K29">
    <cfRule type="top10" dxfId="795" priority="865" bottom="1" rank="1"/>
    <cfRule type="top10" dxfId="794" priority="866" bottom="1" rank="2"/>
    <cfRule type="top10" dxfId="793" priority="867" bottom="1" rank="3"/>
    <cfRule type="top10" dxfId="792" priority="868" bottom="1" rank="4"/>
  </conditionalFormatting>
  <conditionalFormatting sqref="M29 A29">
    <cfRule type="duplicateValues" dxfId="791" priority="864"/>
  </conditionalFormatting>
  <conditionalFormatting sqref="B30:K30">
    <cfRule type="top10" dxfId="790" priority="859" bottom="1" rank="1"/>
    <cfRule type="top10" dxfId="789" priority="860" bottom="1" rank="2"/>
    <cfRule type="top10" dxfId="788" priority="861" bottom="1" rank="3"/>
    <cfRule type="top10" dxfId="787" priority="862" bottom="1" rank="4"/>
  </conditionalFormatting>
  <conditionalFormatting sqref="M30 A30">
    <cfRule type="duplicateValues" dxfId="786" priority="858"/>
  </conditionalFormatting>
  <conditionalFormatting sqref="B31:K31">
    <cfRule type="top10" dxfId="785" priority="853" bottom="1" rank="1"/>
    <cfRule type="top10" dxfId="784" priority="854" bottom="1" rank="2"/>
    <cfRule type="top10" dxfId="783" priority="855" bottom="1" rank="3"/>
    <cfRule type="top10" dxfId="782" priority="856" bottom="1" rank="4"/>
  </conditionalFormatting>
  <conditionalFormatting sqref="M31 A31">
    <cfRule type="duplicateValues" dxfId="781" priority="852"/>
  </conditionalFormatting>
  <conditionalFormatting sqref="B32:K32">
    <cfRule type="top10" dxfId="780" priority="847" bottom="1" rank="1"/>
    <cfRule type="top10" dxfId="779" priority="848" bottom="1" rank="2"/>
    <cfRule type="top10" dxfId="778" priority="849" bottom="1" rank="3"/>
    <cfRule type="top10" dxfId="777" priority="850" bottom="1" rank="4"/>
  </conditionalFormatting>
  <conditionalFormatting sqref="M32 A32">
    <cfRule type="duplicateValues" dxfId="776" priority="846"/>
  </conditionalFormatting>
  <conditionalFormatting sqref="B33:K33">
    <cfRule type="top10" dxfId="775" priority="841" bottom="1" rank="1"/>
    <cfRule type="top10" dxfId="774" priority="842" bottom="1" rank="2"/>
    <cfRule type="top10" dxfId="773" priority="843" bottom="1" rank="3"/>
    <cfRule type="top10" dxfId="772" priority="844" bottom="1" rank="4"/>
  </conditionalFormatting>
  <conditionalFormatting sqref="M33 A33">
    <cfRule type="duplicateValues" dxfId="771" priority="840"/>
  </conditionalFormatting>
  <conditionalFormatting sqref="B34:K34">
    <cfRule type="top10" dxfId="770" priority="835" bottom="1" rank="1"/>
    <cfRule type="top10" dxfId="769" priority="836" bottom="1" rank="2"/>
    <cfRule type="top10" dxfId="768" priority="837" bottom="1" rank="3"/>
    <cfRule type="top10" dxfId="767" priority="838" bottom="1" rank="4"/>
  </conditionalFormatting>
  <conditionalFormatting sqref="M34 A34">
    <cfRule type="duplicateValues" dxfId="766" priority="834"/>
  </conditionalFormatting>
  <conditionalFormatting sqref="B35:K35">
    <cfRule type="top10" dxfId="765" priority="829" bottom="1" rank="1"/>
    <cfRule type="top10" dxfId="764" priority="830" bottom="1" rank="2"/>
    <cfRule type="top10" dxfId="763" priority="831" bottom="1" rank="3"/>
    <cfRule type="top10" dxfId="762" priority="832" bottom="1" rank="4"/>
  </conditionalFormatting>
  <conditionalFormatting sqref="M35 A35">
    <cfRule type="duplicateValues" dxfId="761" priority="828"/>
  </conditionalFormatting>
  <conditionalFormatting sqref="B36:K36">
    <cfRule type="top10" dxfId="760" priority="823" bottom="1" rank="1"/>
    <cfRule type="top10" dxfId="759" priority="824" bottom="1" rank="2"/>
    <cfRule type="top10" dxfId="758" priority="825" bottom="1" rank="3"/>
    <cfRule type="top10" dxfId="757" priority="826" bottom="1" rank="4"/>
  </conditionalFormatting>
  <conditionalFormatting sqref="M36 A36">
    <cfRule type="duplicateValues" dxfId="756" priority="822"/>
  </conditionalFormatting>
  <conditionalFormatting sqref="B37:K37">
    <cfRule type="top10" dxfId="755" priority="817" bottom="1" rank="1"/>
    <cfRule type="top10" dxfId="754" priority="818" bottom="1" rank="2"/>
    <cfRule type="top10" dxfId="753" priority="819" bottom="1" rank="3"/>
    <cfRule type="top10" dxfId="752" priority="820" bottom="1" rank="4"/>
  </conditionalFormatting>
  <conditionalFormatting sqref="M37 A37">
    <cfRule type="duplicateValues" dxfId="751" priority="816"/>
  </conditionalFormatting>
  <conditionalFormatting sqref="B38:K38">
    <cfRule type="top10" dxfId="750" priority="811" bottom="1" rank="1"/>
    <cfRule type="top10" dxfId="749" priority="812" bottom="1" rank="2"/>
    <cfRule type="top10" dxfId="748" priority="813" bottom="1" rank="3"/>
    <cfRule type="top10" dxfId="747" priority="814" bottom="1" rank="4"/>
  </conditionalFormatting>
  <conditionalFormatting sqref="M38 A38">
    <cfRule type="duplicateValues" dxfId="746" priority="810"/>
  </conditionalFormatting>
  <conditionalFormatting sqref="B39:K39">
    <cfRule type="top10" dxfId="745" priority="805" bottom="1" rank="1"/>
    <cfRule type="top10" dxfId="744" priority="806" bottom="1" rank="2"/>
    <cfRule type="top10" dxfId="743" priority="807" bottom="1" rank="3"/>
    <cfRule type="top10" dxfId="742" priority="808" bottom="1" rank="4"/>
  </conditionalFormatting>
  <conditionalFormatting sqref="M39 A39">
    <cfRule type="duplicateValues" dxfId="741" priority="804"/>
  </conditionalFormatting>
  <conditionalFormatting sqref="B40:K40">
    <cfRule type="top10" dxfId="740" priority="799" bottom="1" rank="1"/>
    <cfRule type="top10" dxfId="739" priority="800" bottom="1" rank="2"/>
    <cfRule type="top10" dxfId="738" priority="801" bottom="1" rank="3"/>
    <cfRule type="top10" dxfId="737" priority="802" bottom="1" rank="4"/>
  </conditionalFormatting>
  <conditionalFormatting sqref="M40 A40">
    <cfRule type="duplicateValues" dxfId="736" priority="798"/>
  </conditionalFormatting>
  <conditionalFormatting sqref="B41:K41">
    <cfRule type="top10" dxfId="735" priority="793" bottom="1" rank="1"/>
    <cfRule type="top10" dxfId="734" priority="794" bottom="1" rank="2"/>
    <cfRule type="top10" dxfId="733" priority="795" bottom="1" rank="3"/>
    <cfRule type="top10" dxfId="732" priority="796" bottom="1" rank="4"/>
  </conditionalFormatting>
  <conditionalFormatting sqref="M41 A41">
    <cfRule type="duplicateValues" dxfId="731" priority="792"/>
  </conditionalFormatting>
  <conditionalFormatting sqref="B42:K42">
    <cfRule type="top10" dxfId="730" priority="787" bottom="1" rank="1"/>
    <cfRule type="top10" dxfId="729" priority="788" bottom="1" rank="2"/>
    <cfRule type="top10" dxfId="728" priority="789" bottom="1" rank="3"/>
    <cfRule type="top10" dxfId="727" priority="790" bottom="1" rank="4"/>
  </conditionalFormatting>
  <conditionalFormatting sqref="M42 A42">
    <cfRule type="duplicateValues" dxfId="726" priority="786"/>
  </conditionalFormatting>
  <conditionalFormatting sqref="B43:K43">
    <cfRule type="top10" dxfId="725" priority="781" bottom="1" rank="1"/>
    <cfRule type="top10" dxfId="724" priority="782" bottom="1" rank="2"/>
    <cfRule type="top10" dxfId="723" priority="783" bottom="1" rank="3"/>
    <cfRule type="top10" dxfId="722" priority="784" bottom="1" rank="4"/>
  </conditionalFormatting>
  <conditionalFormatting sqref="M43 A43">
    <cfRule type="duplicateValues" dxfId="721" priority="780"/>
  </conditionalFormatting>
  <conditionalFormatting sqref="B44:K44">
    <cfRule type="top10" dxfId="720" priority="775" bottom="1" rank="1"/>
    <cfRule type="top10" dxfId="719" priority="776" bottom="1" rank="2"/>
    <cfRule type="top10" dxfId="718" priority="777" bottom="1" rank="3"/>
    <cfRule type="top10" dxfId="717" priority="778" bottom="1" rank="4"/>
  </conditionalFormatting>
  <conditionalFormatting sqref="M44 A44">
    <cfRule type="duplicateValues" dxfId="716" priority="774"/>
  </conditionalFormatting>
  <conditionalFormatting sqref="B45:K45">
    <cfRule type="top10" dxfId="715" priority="769" bottom="1" rank="1"/>
    <cfRule type="top10" dxfId="714" priority="770" bottom="1" rank="2"/>
    <cfRule type="top10" dxfId="713" priority="771" bottom="1" rank="3"/>
    <cfRule type="top10" dxfId="712" priority="772" bottom="1" rank="4"/>
  </conditionalFormatting>
  <conditionalFormatting sqref="M45 A45">
    <cfRule type="duplicateValues" dxfId="711" priority="768"/>
  </conditionalFormatting>
  <conditionalFormatting sqref="B46:K46">
    <cfRule type="top10" dxfId="710" priority="763" bottom="1" rank="1"/>
    <cfRule type="top10" dxfId="709" priority="764" bottom="1" rank="2"/>
    <cfRule type="top10" dxfId="708" priority="765" bottom="1" rank="3"/>
    <cfRule type="top10" dxfId="707" priority="766" bottom="1" rank="4"/>
  </conditionalFormatting>
  <conditionalFormatting sqref="M46 A46">
    <cfRule type="duplicateValues" dxfId="706" priority="762"/>
  </conditionalFormatting>
  <conditionalFormatting sqref="B47:K47">
    <cfRule type="top10" dxfId="705" priority="757" bottom="1" rank="1"/>
    <cfRule type="top10" dxfId="704" priority="758" bottom="1" rank="2"/>
    <cfRule type="top10" dxfId="703" priority="759" bottom="1" rank="3"/>
    <cfRule type="top10" dxfId="702" priority="760" bottom="1" rank="4"/>
  </conditionalFormatting>
  <conditionalFormatting sqref="M47 A47">
    <cfRule type="duplicateValues" dxfId="701" priority="756"/>
  </conditionalFormatting>
  <conditionalFormatting sqref="B48:K48">
    <cfRule type="top10" dxfId="700" priority="751" bottom="1" rank="1"/>
    <cfRule type="top10" dxfId="699" priority="752" bottom="1" rank="2"/>
    <cfRule type="top10" dxfId="698" priority="753" bottom="1" rank="3"/>
    <cfRule type="top10" dxfId="697" priority="754" bottom="1" rank="4"/>
  </conditionalFormatting>
  <conditionalFormatting sqref="M48 A48">
    <cfRule type="duplicateValues" dxfId="696" priority="750"/>
  </conditionalFormatting>
  <conditionalFormatting sqref="B49:K49">
    <cfRule type="top10" dxfId="695" priority="745" bottom="1" rank="1"/>
    <cfRule type="top10" dxfId="694" priority="746" bottom="1" rank="2"/>
    <cfRule type="top10" dxfId="693" priority="747" bottom="1" rank="3"/>
    <cfRule type="top10" dxfId="692" priority="748" bottom="1" rank="4"/>
  </conditionalFormatting>
  <conditionalFormatting sqref="M49 A49">
    <cfRule type="duplicateValues" dxfId="691" priority="744"/>
  </conditionalFormatting>
  <conditionalFormatting sqref="B50:K50">
    <cfRule type="top10" dxfId="690" priority="739" bottom="1" rank="1"/>
    <cfRule type="top10" dxfId="689" priority="740" bottom="1" rank="2"/>
    <cfRule type="top10" dxfId="688" priority="741" bottom="1" rank="3"/>
    <cfRule type="top10" dxfId="687" priority="742" bottom="1" rank="4"/>
  </conditionalFormatting>
  <conditionalFormatting sqref="M50 A50">
    <cfRule type="duplicateValues" dxfId="686" priority="738"/>
  </conditionalFormatting>
  <conditionalFormatting sqref="B51:K51">
    <cfRule type="top10" dxfId="685" priority="733" bottom="1" rank="1"/>
    <cfRule type="top10" dxfId="684" priority="734" bottom="1" rank="2"/>
    <cfRule type="top10" dxfId="683" priority="735" bottom="1" rank="3"/>
    <cfRule type="top10" dxfId="682" priority="736" bottom="1" rank="4"/>
  </conditionalFormatting>
  <conditionalFormatting sqref="M51 A51">
    <cfRule type="duplicateValues" dxfId="681" priority="732"/>
  </conditionalFormatting>
  <conditionalFormatting sqref="B52:K52">
    <cfRule type="top10" dxfId="680" priority="727" bottom="1" rank="1"/>
    <cfRule type="top10" dxfId="679" priority="728" bottom="1" rank="2"/>
    <cfRule type="top10" dxfId="678" priority="729" bottom="1" rank="3"/>
    <cfRule type="top10" dxfId="677" priority="730" bottom="1" rank="4"/>
  </conditionalFormatting>
  <conditionalFormatting sqref="M52 A52">
    <cfRule type="duplicateValues" dxfId="676" priority="726"/>
  </conditionalFormatting>
  <conditionalFormatting sqref="B53:K53">
    <cfRule type="top10" dxfId="675" priority="721" bottom="1" rank="1"/>
    <cfRule type="top10" dxfId="674" priority="722" bottom="1" rank="2"/>
    <cfRule type="top10" dxfId="673" priority="723" bottom="1" rank="3"/>
    <cfRule type="top10" dxfId="672" priority="724" bottom="1" rank="4"/>
  </conditionalFormatting>
  <conditionalFormatting sqref="M53 A53">
    <cfRule type="duplicateValues" dxfId="671" priority="720"/>
  </conditionalFormatting>
  <conditionalFormatting sqref="B54:K54">
    <cfRule type="top10" dxfId="670" priority="715" bottom="1" rank="1"/>
    <cfRule type="top10" dxfId="669" priority="716" bottom="1" rank="2"/>
    <cfRule type="top10" dxfId="668" priority="717" bottom="1" rank="3"/>
    <cfRule type="top10" dxfId="667" priority="718" bottom="1" rank="4"/>
  </conditionalFormatting>
  <conditionalFormatting sqref="M54 A54">
    <cfRule type="duplicateValues" dxfId="666" priority="714"/>
  </conditionalFormatting>
  <conditionalFormatting sqref="B55:K55">
    <cfRule type="top10" dxfId="665" priority="709" bottom="1" rank="1"/>
    <cfRule type="top10" dxfId="664" priority="710" bottom="1" rank="2"/>
    <cfRule type="top10" dxfId="663" priority="711" bottom="1" rank="3"/>
    <cfRule type="top10" dxfId="662" priority="712" bottom="1" rank="4"/>
  </conditionalFormatting>
  <conditionalFormatting sqref="M55 A55">
    <cfRule type="duplicateValues" dxfId="661" priority="708"/>
  </conditionalFormatting>
  <conditionalFormatting sqref="B56:K56">
    <cfRule type="top10" dxfId="660" priority="703" bottom="1" rank="1"/>
    <cfRule type="top10" dxfId="659" priority="704" bottom="1" rank="2"/>
    <cfRule type="top10" dxfId="658" priority="705" bottom="1" rank="3"/>
    <cfRule type="top10" dxfId="657" priority="706" bottom="1" rank="4"/>
  </conditionalFormatting>
  <conditionalFormatting sqref="M56 A56">
    <cfRule type="duplicateValues" dxfId="656" priority="702"/>
  </conditionalFormatting>
  <conditionalFormatting sqref="B57:K57">
    <cfRule type="top10" dxfId="655" priority="697" bottom="1" rank="1"/>
    <cfRule type="top10" dxfId="654" priority="698" bottom="1" rank="2"/>
    <cfRule type="top10" dxfId="653" priority="699" bottom="1" rank="3"/>
    <cfRule type="top10" dxfId="652" priority="700" bottom="1" rank="4"/>
  </conditionalFormatting>
  <conditionalFormatting sqref="M57 A57">
    <cfRule type="duplicateValues" dxfId="651" priority="696"/>
  </conditionalFormatting>
  <conditionalFormatting sqref="B58:K58">
    <cfRule type="top10" dxfId="650" priority="691" bottom="1" rank="1"/>
    <cfRule type="top10" dxfId="649" priority="692" bottom="1" rank="2"/>
    <cfRule type="top10" dxfId="648" priority="693" bottom="1" rank="3"/>
    <cfRule type="top10" dxfId="647" priority="694" bottom="1" rank="4"/>
  </conditionalFormatting>
  <conditionalFormatting sqref="M58 A58">
    <cfRule type="duplicateValues" dxfId="646" priority="690"/>
  </conditionalFormatting>
  <conditionalFormatting sqref="B59:K59">
    <cfRule type="top10" dxfId="645" priority="685" bottom="1" rank="1"/>
    <cfRule type="top10" dxfId="644" priority="686" bottom="1" rank="2"/>
    <cfRule type="top10" dxfId="643" priority="687" bottom="1" rank="3"/>
    <cfRule type="top10" dxfId="642" priority="688" bottom="1" rank="4"/>
  </conditionalFormatting>
  <conditionalFormatting sqref="M59 A59">
    <cfRule type="duplicateValues" dxfId="641" priority="684"/>
  </conditionalFormatting>
  <conditionalFormatting sqref="B60:K60">
    <cfRule type="top10" dxfId="640" priority="679" bottom="1" rank="1"/>
    <cfRule type="top10" dxfId="639" priority="680" bottom="1" rank="2"/>
    <cfRule type="top10" dxfId="638" priority="681" bottom="1" rank="3"/>
    <cfRule type="top10" dxfId="637" priority="682" bottom="1" rank="4"/>
  </conditionalFormatting>
  <conditionalFormatting sqref="M60 A60">
    <cfRule type="duplicateValues" dxfId="636" priority="678"/>
  </conditionalFormatting>
  <conditionalFormatting sqref="B61:K61">
    <cfRule type="top10" dxfId="635" priority="673" bottom="1" rank="1"/>
    <cfRule type="top10" dxfId="634" priority="674" bottom="1" rank="2"/>
    <cfRule type="top10" dxfId="633" priority="675" bottom="1" rank="3"/>
    <cfRule type="top10" dxfId="632" priority="676" bottom="1" rank="4"/>
  </conditionalFormatting>
  <conditionalFormatting sqref="M61 A61">
    <cfRule type="duplicateValues" dxfId="631" priority="672"/>
  </conditionalFormatting>
  <conditionalFormatting sqref="B62:K62">
    <cfRule type="top10" dxfId="630" priority="667" bottom="1" rank="1"/>
    <cfRule type="top10" dxfId="629" priority="668" bottom="1" rank="2"/>
    <cfRule type="top10" dxfId="628" priority="669" bottom="1" rank="3"/>
    <cfRule type="top10" dxfId="627" priority="670" bottom="1" rank="4"/>
  </conditionalFormatting>
  <conditionalFormatting sqref="M62 A62">
    <cfRule type="duplicateValues" dxfId="626" priority="666"/>
  </conditionalFormatting>
  <conditionalFormatting sqref="B63:K63">
    <cfRule type="top10" dxfId="625" priority="661" bottom="1" rank="1"/>
    <cfRule type="top10" dxfId="624" priority="662" bottom="1" rank="2"/>
    <cfRule type="top10" dxfId="623" priority="663" bottom="1" rank="3"/>
    <cfRule type="top10" dxfId="622" priority="664" bottom="1" rank="4"/>
  </conditionalFormatting>
  <conditionalFormatting sqref="M63 A63">
    <cfRule type="duplicateValues" dxfId="621" priority="660"/>
  </conditionalFormatting>
  <conditionalFormatting sqref="B64:K64">
    <cfRule type="top10" dxfId="620" priority="655" bottom="1" rank="1"/>
    <cfRule type="top10" dxfId="619" priority="656" bottom="1" rank="2"/>
    <cfRule type="top10" dxfId="618" priority="657" bottom="1" rank="3"/>
    <cfRule type="top10" dxfId="617" priority="658" bottom="1" rank="4"/>
  </conditionalFormatting>
  <conditionalFormatting sqref="M64 A64">
    <cfRule type="duplicateValues" dxfId="616" priority="654"/>
  </conditionalFormatting>
  <conditionalFormatting sqref="B65:K65">
    <cfRule type="top10" dxfId="615" priority="649" bottom="1" rank="1"/>
    <cfRule type="top10" dxfId="614" priority="650" bottom="1" rank="2"/>
    <cfRule type="top10" dxfId="613" priority="651" bottom="1" rank="3"/>
    <cfRule type="top10" dxfId="612" priority="652" bottom="1" rank="4"/>
  </conditionalFormatting>
  <conditionalFormatting sqref="M65 A65">
    <cfRule type="duplicateValues" dxfId="611" priority="648"/>
  </conditionalFormatting>
  <conditionalFormatting sqref="B66:K66">
    <cfRule type="top10" dxfId="610" priority="643" bottom="1" rank="1"/>
    <cfRule type="top10" dxfId="609" priority="644" bottom="1" rank="2"/>
    <cfRule type="top10" dxfId="608" priority="645" bottom="1" rank="3"/>
    <cfRule type="top10" dxfId="607" priority="646" bottom="1" rank="4"/>
  </conditionalFormatting>
  <conditionalFormatting sqref="M66 A66">
    <cfRule type="duplicateValues" dxfId="606" priority="642"/>
  </conditionalFormatting>
  <conditionalFormatting sqref="B67:K67">
    <cfRule type="top10" dxfId="605" priority="637" bottom="1" rank="1"/>
    <cfRule type="top10" dxfId="604" priority="638" bottom="1" rank="2"/>
    <cfRule type="top10" dxfId="603" priority="639" bottom="1" rank="3"/>
    <cfRule type="top10" dxfId="602" priority="640" bottom="1" rank="4"/>
  </conditionalFormatting>
  <conditionalFormatting sqref="M67 A67">
    <cfRule type="duplicateValues" dxfId="601" priority="636"/>
  </conditionalFormatting>
  <conditionalFormatting sqref="B68:K68">
    <cfRule type="top10" dxfId="600" priority="631" bottom="1" rank="1"/>
    <cfRule type="top10" dxfId="599" priority="632" bottom="1" rank="2"/>
    <cfRule type="top10" dxfId="598" priority="633" bottom="1" rank="3"/>
    <cfRule type="top10" dxfId="597" priority="634" bottom="1" rank="4"/>
  </conditionalFormatting>
  <conditionalFormatting sqref="M68 A68">
    <cfRule type="duplicateValues" dxfId="596" priority="630"/>
  </conditionalFormatting>
  <conditionalFormatting sqref="B69:K69">
    <cfRule type="top10" dxfId="595" priority="625" bottom="1" rank="1"/>
    <cfRule type="top10" dxfId="594" priority="626" bottom="1" rank="2"/>
    <cfRule type="top10" dxfId="593" priority="627" bottom="1" rank="3"/>
    <cfRule type="top10" dxfId="592" priority="628" bottom="1" rank="4"/>
  </conditionalFormatting>
  <conditionalFormatting sqref="M69 A69">
    <cfRule type="duplicateValues" dxfId="591" priority="624"/>
  </conditionalFormatting>
  <conditionalFormatting sqref="B70:K70">
    <cfRule type="top10" dxfId="590" priority="619" bottom="1" rank="1"/>
    <cfRule type="top10" dxfId="589" priority="620" bottom="1" rank="2"/>
    <cfRule type="top10" dxfId="588" priority="621" bottom="1" rank="3"/>
    <cfRule type="top10" dxfId="587" priority="622" bottom="1" rank="4"/>
  </conditionalFormatting>
  <conditionalFormatting sqref="M70 A70">
    <cfRule type="duplicateValues" dxfId="586" priority="618"/>
  </conditionalFormatting>
  <conditionalFormatting sqref="B71:K71">
    <cfRule type="top10" dxfId="585" priority="613" bottom="1" rank="1"/>
    <cfRule type="top10" dxfId="584" priority="614" bottom="1" rank="2"/>
    <cfRule type="top10" dxfId="583" priority="615" bottom="1" rank="3"/>
    <cfRule type="top10" dxfId="582" priority="616" bottom="1" rank="4"/>
  </conditionalFormatting>
  <conditionalFormatting sqref="M71 A71">
    <cfRule type="duplicateValues" dxfId="581" priority="612"/>
  </conditionalFormatting>
  <conditionalFormatting sqref="B72:K72">
    <cfRule type="top10" dxfId="580" priority="607" bottom="1" rank="1"/>
    <cfRule type="top10" dxfId="579" priority="608" bottom="1" rank="2"/>
    <cfRule type="top10" dxfId="578" priority="609" bottom="1" rank="3"/>
    <cfRule type="top10" dxfId="577" priority="610" bottom="1" rank="4"/>
  </conditionalFormatting>
  <conditionalFormatting sqref="M72 A72">
    <cfRule type="duplicateValues" dxfId="576" priority="606"/>
  </conditionalFormatting>
  <conditionalFormatting sqref="B73:K73">
    <cfRule type="top10" dxfId="575" priority="601" bottom="1" rank="1"/>
    <cfRule type="top10" dxfId="574" priority="602" bottom="1" rank="2"/>
    <cfRule type="top10" dxfId="573" priority="603" bottom="1" rank="3"/>
    <cfRule type="top10" dxfId="572" priority="604" bottom="1" rank="4"/>
  </conditionalFormatting>
  <conditionalFormatting sqref="M73 A73">
    <cfRule type="duplicateValues" dxfId="571" priority="600"/>
  </conditionalFormatting>
  <conditionalFormatting sqref="B74:K74">
    <cfRule type="top10" dxfId="570" priority="595" bottom="1" rank="1"/>
    <cfRule type="top10" dxfId="569" priority="596" bottom="1" rank="2"/>
    <cfRule type="top10" dxfId="568" priority="597" bottom="1" rank="3"/>
    <cfRule type="top10" dxfId="567" priority="598" bottom="1" rank="4"/>
  </conditionalFormatting>
  <conditionalFormatting sqref="M74 A74">
    <cfRule type="duplicateValues" dxfId="566" priority="594"/>
  </conditionalFormatting>
  <conditionalFormatting sqref="B75:K75">
    <cfRule type="top10" dxfId="565" priority="589" bottom="1" rank="1"/>
    <cfRule type="top10" dxfId="564" priority="590" bottom="1" rank="2"/>
    <cfRule type="top10" dxfId="563" priority="591" bottom="1" rank="3"/>
    <cfRule type="top10" dxfId="562" priority="592" bottom="1" rank="4"/>
  </conditionalFormatting>
  <conditionalFormatting sqref="M75 A75">
    <cfRule type="duplicateValues" dxfId="561" priority="588"/>
  </conditionalFormatting>
  <conditionalFormatting sqref="B76:K76">
    <cfRule type="top10" dxfId="560" priority="583" bottom="1" rank="1"/>
    <cfRule type="top10" dxfId="559" priority="584" bottom="1" rank="2"/>
    <cfRule type="top10" dxfId="558" priority="585" bottom="1" rank="3"/>
    <cfRule type="top10" dxfId="557" priority="586" bottom="1" rank="4"/>
  </conditionalFormatting>
  <conditionalFormatting sqref="M76 A76">
    <cfRule type="duplicateValues" dxfId="556" priority="582"/>
  </conditionalFormatting>
  <conditionalFormatting sqref="B77:K77">
    <cfRule type="top10" dxfId="555" priority="577" bottom="1" rank="1"/>
    <cfRule type="top10" dxfId="554" priority="578" bottom="1" rank="2"/>
    <cfRule type="top10" dxfId="553" priority="579" bottom="1" rank="3"/>
    <cfRule type="top10" dxfId="552" priority="580" bottom="1" rank="4"/>
  </conditionalFormatting>
  <conditionalFormatting sqref="M77 A77">
    <cfRule type="duplicateValues" dxfId="551" priority="576"/>
  </conditionalFormatting>
  <conditionalFormatting sqref="B78:K78">
    <cfRule type="top10" dxfId="550" priority="571" bottom="1" rank="1"/>
    <cfRule type="top10" dxfId="549" priority="572" bottom="1" rank="2"/>
    <cfRule type="top10" dxfId="548" priority="573" bottom="1" rank="3"/>
    <cfRule type="top10" dxfId="547" priority="574" bottom="1" rank="4"/>
  </conditionalFormatting>
  <conditionalFormatting sqref="M78 A78">
    <cfRule type="duplicateValues" dxfId="546" priority="570"/>
  </conditionalFormatting>
  <conditionalFormatting sqref="B79:K79">
    <cfRule type="top10" dxfId="545" priority="565" bottom="1" rank="1"/>
    <cfRule type="top10" dxfId="544" priority="566" bottom="1" rank="2"/>
    <cfRule type="top10" dxfId="543" priority="567" bottom="1" rank="3"/>
    <cfRule type="top10" dxfId="542" priority="568" bottom="1" rank="4"/>
  </conditionalFormatting>
  <conditionalFormatting sqref="M79 A79">
    <cfRule type="duplicateValues" dxfId="541" priority="564"/>
  </conditionalFormatting>
  <conditionalFormatting sqref="B80:K80">
    <cfRule type="top10" dxfId="540" priority="559" bottom="1" rank="1"/>
    <cfRule type="top10" dxfId="539" priority="560" bottom="1" rank="2"/>
    <cfRule type="top10" dxfId="538" priority="561" bottom="1" rank="3"/>
    <cfRule type="top10" dxfId="537" priority="562" bottom="1" rank="4"/>
  </conditionalFormatting>
  <conditionalFormatting sqref="M80 A80">
    <cfRule type="duplicateValues" dxfId="536" priority="558"/>
  </conditionalFormatting>
  <conditionalFormatting sqref="B81:K81">
    <cfRule type="top10" dxfId="535" priority="553" bottom="1" rank="1"/>
    <cfRule type="top10" dxfId="534" priority="554" bottom="1" rank="2"/>
    <cfRule type="top10" dxfId="533" priority="555" bottom="1" rank="3"/>
    <cfRule type="top10" dxfId="532" priority="556" bottom="1" rank="4"/>
  </conditionalFormatting>
  <conditionalFormatting sqref="M81 A81">
    <cfRule type="duplicateValues" dxfId="531" priority="552"/>
  </conditionalFormatting>
  <conditionalFormatting sqref="B82:K82">
    <cfRule type="top10" dxfId="530" priority="547" bottom="1" rank="1"/>
    <cfRule type="top10" dxfId="529" priority="548" bottom="1" rank="2"/>
    <cfRule type="top10" dxfId="528" priority="549" bottom="1" rank="3"/>
    <cfRule type="top10" dxfId="527" priority="550" bottom="1" rank="4"/>
  </conditionalFormatting>
  <conditionalFormatting sqref="M82 A82">
    <cfRule type="duplicateValues" dxfId="526" priority="546"/>
  </conditionalFormatting>
  <conditionalFormatting sqref="B83:K83">
    <cfRule type="top10" dxfId="525" priority="541" bottom="1" rank="1"/>
    <cfRule type="top10" dxfId="524" priority="542" bottom="1" rank="2"/>
    <cfRule type="top10" dxfId="523" priority="543" bottom="1" rank="3"/>
    <cfRule type="top10" dxfId="522" priority="544" bottom="1" rank="4"/>
  </conditionalFormatting>
  <conditionalFormatting sqref="M83 A83">
    <cfRule type="duplicateValues" dxfId="521" priority="540"/>
  </conditionalFormatting>
  <conditionalFormatting sqref="B84:K84">
    <cfRule type="top10" dxfId="520" priority="535" bottom="1" rank="1"/>
    <cfRule type="top10" dxfId="519" priority="536" bottom="1" rank="2"/>
    <cfRule type="top10" dxfId="518" priority="537" bottom="1" rank="3"/>
    <cfRule type="top10" dxfId="517" priority="538" bottom="1" rank="4"/>
  </conditionalFormatting>
  <conditionalFormatting sqref="M84 A84">
    <cfRule type="duplicateValues" dxfId="516" priority="534"/>
  </conditionalFormatting>
  <conditionalFormatting sqref="B85:K85">
    <cfRule type="top10" dxfId="515" priority="529" bottom="1" rank="1"/>
    <cfRule type="top10" dxfId="514" priority="530" bottom="1" rank="2"/>
    <cfRule type="top10" dxfId="513" priority="531" bottom="1" rank="3"/>
    <cfRule type="top10" dxfId="512" priority="532" bottom="1" rank="4"/>
  </conditionalFormatting>
  <conditionalFormatting sqref="M85 A85">
    <cfRule type="duplicateValues" dxfId="511" priority="528"/>
  </conditionalFormatting>
  <conditionalFormatting sqref="B86:K86">
    <cfRule type="top10" dxfId="510" priority="523" bottom="1" rank="1"/>
    <cfRule type="top10" dxfId="509" priority="524" bottom="1" rank="2"/>
    <cfRule type="top10" dxfId="508" priority="525" bottom="1" rank="3"/>
    <cfRule type="top10" dxfId="507" priority="526" bottom="1" rank="4"/>
  </conditionalFormatting>
  <conditionalFormatting sqref="M86 A86">
    <cfRule type="duplicateValues" dxfId="506" priority="522"/>
  </conditionalFormatting>
  <conditionalFormatting sqref="B87:K87">
    <cfRule type="top10" dxfId="505" priority="517" bottom="1" rank="1"/>
    <cfRule type="top10" dxfId="504" priority="518" bottom="1" rank="2"/>
    <cfRule type="top10" dxfId="503" priority="519" bottom="1" rank="3"/>
    <cfRule type="top10" dxfId="502" priority="520" bottom="1" rank="4"/>
  </conditionalFormatting>
  <conditionalFormatting sqref="M87 A87">
    <cfRule type="duplicateValues" dxfId="501" priority="516"/>
  </conditionalFormatting>
  <conditionalFormatting sqref="B88:K88">
    <cfRule type="top10" dxfId="500" priority="511" bottom="1" rank="1"/>
    <cfRule type="top10" dxfId="499" priority="512" bottom="1" rank="2"/>
    <cfRule type="top10" dxfId="498" priority="513" bottom="1" rank="3"/>
    <cfRule type="top10" dxfId="497" priority="514" bottom="1" rank="4"/>
  </conditionalFormatting>
  <conditionalFormatting sqref="M88 A88">
    <cfRule type="duplicateValues" dxfId="496" priority="510"/>
  </conditionalFormatting>
  <conditionalFormatting sqref="B89:K89">
    <cfRule type="top10" dxfId="495" priority="505" bottom="1" rank="1"/>
    <cfRule type="top10" dxfId="494" priority="506" bottom="1" rank="2"/>
    <cfRule type="top10" dxfId="493" priority="507" bottom="1" rank="3"/>
    <cfRule type="top10" dxfId="492" priority="508" bottom="1" rank="4"/>
  </conditionalFormatting>
  <conditionalFormatting sqref="M89 A89">
    <cfRule type="duplicateValues" dxfId="491" priority="504"/>
  </conditionalFormatting>
  <conditionalFormatting sqref="B90:K90">
    <cfRule type="top10" dxfId="490" priority="499" bottom="1" rank="1"/>
    <cfRule type="top10" dxfId="489" priority="500" bottom="1" rank="2"/>
    <cfRule type="top10" dxfId="488" priority="501" bottom="1" rank="3"/>
    <cfRule type="top10" dxfId="487" priority="502" bottom="1" rank="4"/>
  </conditionalFormatting>
  <conditionalFormatting sqref="M90 A90">
    <cfRule type="duplicateValues" dxfId="486" priority="498"/>
  </conditionalFormatting>
  <conditionalFormatting sqref="B91:K91">
    <cfRule type="top10" dxfId="485" priority="493" bottom="1" rank="1"/>
    <cfRule type="top10" dxfId="484" priority="494" bottom="1" rank="2"/>
    <cfRule type="top10" dxfId="483" priority="495" bottom="1" rank="3"/>
    <cfRule type="top10" dxfId="482" priority="496" bottom="1" rank="4"/>
  </conditionalFormatting>
  <conditionalFormatting sqref="M91 A91">
    <cfRule type="duplicateValues" dxfId="481" priority="492"/>
  </conditionalFormatting>
  <conditionalFormatting sqref="B92:K92">
    <cfRule type="top10" dxfId="480" priority="487" bottom="1" rank="1"/>
    <cfRule type="top10" dxfId="479" priority="488" bottom="1" rank="2"/>
    <cfRule type="top10" dxfId="478" priority="489" bottom="1" rank="3"/>
    <cfRule type="top10" dxfId="477" priority="490" bottom="1" rank="4"/>
  </conditionalFormatting>
  <conditionalFormatting sqref="M92 A92">
    <cfRule type="duplicateValues" dxfId="476" priority="486"/>
  </conditionalFormatting>
  <conditionalFormatting sqref="B93:K93">
    <cfRule type="top10" dxfId="475" priority="481" bottom="1" rank="1"/>
    <cfRule type="top10" dxfId="474" priority="482" bottom="1" rank="2"/>
    <cfRule type="top10" dxfId="473" priority="483" bottom="1" rank="3"/>
    <cfRule type="top10" dxfId="472" priority="484" bottom="1" rank="4"/>
  </conditionalFormatting>
  <conditionalFormatting sqref="M93 A93">
    <cfRule type="duplicateValues" dxfId="471" priority="480"/>
  </conditionalFormatting>
  <conditionalFormatting sqref="B94:K94">
    <cfRule type="top10" dxfId="470" priority="475" bottom="1" rank="1"/>
    <cfRule type="top10" dxfId="469" priority="476" bottom="1" rank="2"/>
    <cfRule type="top10" dxfId="468" priority="477" bottom="1" rank="3"/>
    <cfRule type="top10" dxfId="467" priority="478" bottom="1" rank="4"/>
  </conditionalFormatting>
  <conditionalFormatting sqref="M94 A94">
    <cfRule type="duplicateValues" dxfId="466" priority="474"/>
  </conditionalFormatting>
  <conditionalFormatting sqref="B95:K95">
    <cfRule type="top10" dxfId="465" priority="469" bottom="1" rank="1"/>
    <cfRule type="top10" dxfId="464" priority="470" bottom="1" rank="2"/>
    <cfRule type="top10" dxfId="463" priority="471" bottom="1" rank="3"/>
    <cfRule type="top10" dxfId="462" priority="472" bottom="1" rank="4"/>
  </conditionalFormatting>
  <conditionalFormatting sqref="M95 A95">
    <cfRule type="duplicateValues" dxfId="461" priority="468"/>
  </conditionalFormatting>
  <conditionalFormatting sqref="B96:K96">
    <cfRule type="top10" dxfId="460" priority="463" bottom="1" rank="1"/>
    <cfRule type="top10" dxfId="459" priority="464" bottom="1" rank="2"/>
    <cfRule type="top10" dxfId="458" priority="465" bottom="1" rank="3"/>
    <cfRule type="top10" dxfId="457" priority="466" bottom="1" rank="4"/>
  </conditionalFormatting>
  <conditionalFormatting sqref="M96 A96">
    <cfRule type="duplicateValues" dxfId="456" priority="462"/>
  </conditionalFormatting>
  <conditionalFormatting sqref="B97:K97">
    <cfRule type="top10" dxfId="455" priority="457" bottom="1" rank="1"/>
    <cfRule type="top10" dxfId="454" priority="458" bottom="1" rank="2"/>
    <cfRule type="top10" dxfId="453" priority="459" bottom="1" rank="3"/>
    <cfRule type="top10" dxfId="452" priority="460" bottom="1" rank="4"/>
  </conditionalFormatting>
  <conditionalFormatting sqref="M97 A97">
    <cfRule type="duplicateValues" dxfId="451" priority="456"/>
  </conditionalFormatting>
  <conditionalFormatting sqref="B98:K98">
    <cfRule type="top10" dxfId="450" priority="451" bottom="1" rank="1"/>
    <cfRule type="top10" dxfId="449" priority="452" bottom="1" rank="2"/>
    <cfRule type="top10" dxfId="448" priority="453" bottom="1" rank="3"/>
    <cfRule type="top10" dxfId="447" priority="454" bottom="1" rank="4"/>
  </conditionalFormatting>
  <conditionalFormatting sqref="M98 A98">
    <cfRule type="duplicateValues" dxfId="446" priority="450"/>
  </conditionalFormatting>
  <conditionalFormatting sqref="B99:K99">
    <cfRule type="top10" dxfId="445" priority="445" bottom="1" rank="1"/>
    <cfRule type="top10" dxfId="444" priority="446" bottom="1" rank="2"/>
    <cfRule type="top10" dxfId="443" priority="447" bottom="1" rank="3"/>
    <cfRule type="top10" dxfId="442" priority="448" bottom="1" rank="4"/>
  </conditionalFormatting>
  <conditionalFormatting sqref="M99 A99">
    <cfRule type="duplicateValues" dxfId="441" priority="444"/>
  </conditionalFormatting>
  <conditionalFormatting sqref="B100:K100">
    <cfRule type="top10" dxfId="440" priority="439" bottom="1" rank="1"/>
    <cfRule type="top10" dxfId="439" priority="440" bottom="1" rank="2"/>
    <cfRule type="top10" dxfId="438" priority="441" bottom="1" rank="3"/>
    <cfRule type="top10" dxfId="437" priority="442" bottom="1" rank="4"/>
  </conditionalFormatting>
  <conditionalFormatting sqref="M100 A100">
    <cfRule type="duplicateValues" dxfId="436" priority="438"/>
  </conditionalFormatting>
  <conditionalFormatting sqref="B101:K101">
    <cfRule type="top10" dxfId="435" priority="433" bottom="1" rank="1"/>
    <cfRule type="top10" dxfId="434" priority="434" bottom="1" rank="2"/>
    <cfRule type="top10" dxfId="433" priority="435" bottom="1" rank="3"/>
    <cfRule type="top10" dxfId="432" priority="436" bottom="1" rank="4"/>
  </conditionalFormatting>
  <conditionalFormatting sqref="M101 A101">
    <cfRule type="duplicateValues" dxfId="431" priority="432"/>
  </conditionalFormatting>
  <conditionalFormatting sqref="B102:K102">
    <cfRule type="top10" dxfId="430" priority="427" bottom="1" rank="1"/>
    <cfRule type="top10" dxfId="429" priority="428" bottom="1" rank="2"/>
    <cfRule type="top10" dxfId="428" priority="429" bottom="1" rank="3"/>
    <cfRule type="top10" dxfId="427" priority="430" bottom="1" rank="4"/>
  </conditionalFormatting>
  <conditionalFormatting sqref="M102 A102">
    <cfRule type="duplicateValues" dxfId="426" priority="426"/>
  </conditionalFormatting>
  <conditionalFormatting sqref="B103:K103">
    <cfRule type="top10" dxfId="425" priority="421" bottom="1" rank="1"/>
    <cfRule type="top10" dxfId="424" priority="422" bottom="1" rank="2"/>
    <cfRule type="top10" dxfId="423" priority="423" bottom="1" rank="3"/>
    <cfRule type="top10" dxfId="422" priority="424" bottom="1" rank="4"/>
  </conditionalFormatting>
  <conditionalFormatting sqref="M103 A103">
    <cfRule type="duplicateValues" dxfId="421" priority="420"/>
  </conditionalFormatting>
  <conditionalFormatting sqref="B104:K104">
    <cfRule type="top10" dxfId="420" priority="415" bottom="1" rank="1"/>
    <cfRule type="top10" dxfId="419" priority="416" bottom="1" rank="2"/>
    <cfRule type="top10" dxfId="418" priority="417" bottom="1" rank="3"/>
    <cfRule type="top10" dxfId="417" priority="418" bottom="1" rank="4"/>
  </conditionalFormatting>
  <conditionalFormatting sqref="M104 A104">
    <cfRule type="duplicateValues" dxfId="416" priority="414"/>
  </conditionalFormatting>
  <conditionalFormatting sqref="B105:K105">
    <cfRule type="top10" dxfId="415" priority="409" bottom="1" rank="1"/>
    <cfRule type="top10" dxfId="414" priority="410" bottom="1" rank="2"/>
    <cfRule type="top10" dxfId="413" priority="411" bottom="1" rank="3"/>
    <cfRule type="top10" dxfId="412" priority="412" bottom="1" rank="4"/>
  </conditionalFormatting>
  <conditionalFormatting sqref="M105 A105">
    <cfRule type="duplicateValues" dxfId="411" priority="408"/>
  </conditionalFormatting>
  <conditionalFormatting sqref="N7">
    <cfRule type="duplicateValues" dxfId="410" priority="406"/>
  </conditionalFormatting>
  <conditionalFormatting sqref="N8">
    <cfRule type="duplicateValues" dxfId="409" priority="405"/>
  </conditionalFormatting>
  <conditionalFormatting sqref="N9">
    <cfRule type="duplicateValues" dxfId="408" priority="404"/>
  </conditionalFormatting>
  <conditionalFormatting sqref="N10">
    <cfRule type="duplicateValues" dxfId="407" priority="403"/>
  </conditionalFormatting>
  <conditionalFormatting sqref="N11">
    <cfRule type="duplicateValues" dxfId="406" priority="402"/>
  </conditionalFormatting>
  <conditionalFormatting sqref="N12">
    <cfRule type="duplicateValues" dxfId="405" priority="401"/>
  </conditionalFormatting>
  <conditionalFormatting sqref="N13">
    <cfRule type="duplicateValues" dxfId="404" priority="400"/>
  </conditionalFormatting>
  <conditionalFormatting sqref="N14">
    <cfRule type="duplicateValues" dxfId="403" priority="399"/>
  </conditionalFormatting>
  <conditionalFormatting sqref="N15">
    <cfRule type="duplicateValues" dxfId="402" priority="398"/>
  </conditionalFormatting>
  <conditionalFormatting sqref="N16">
    <cfRule type="duplicateValues" dxfId="401" priority="395"/>
  </conditionalFormatting>
  <conditionalFormatting sqref="N17">
    <cfRule type="duplicateValues" dxfId="400" priority="394"/>
  </conditionalFormatting>
  <conditionalFormatting sqref="N18">
    <cfRule type="duplicateValues" dxfId="399" priority="393"/>
  </conditionalFormatting>
  <conditionalFormatting sqref="N19">
    <cfRule type="duplicateValues" dxfId="398" priority="392"/>
  </conditionalFormatting>
  <conditionalFormatting sqref="N20">
    <cfRule type="duplicateValues" dxfId="397" priority="391"/>
  </conditionalFormatting>
  <conditionalFormatting sqref="N21">
    <cfRule type="duplicateValues" dxfId="396" priority="390"/>
  </conditionalFormatting>
  <conditionalFormatting sqref="N22">
    <cfRule type="duplicateValues" dxfId="395" priority="389"/>
  </conditionalFormatting>
  <conditionalFormatting sqref="N23">
    <cfRule type="duplicateValues" dxfId="394" priority="388"/>
  </conditionalFormatting>
  <conditionalFormatting sqref="N24">
    <cfRule type="duplicateValues" dxfId="393" priority="387"/>
  </conditionalFormatting>
  <conditionalFormatting sqref="N25">
    <cfRule type="duplicateValues" dxfId="392" priority="386"/>
  </conditionalFormatting>
  <conditionalFormatting sqref="N26">
    <cfRule type="duplicateValues" dxfId="391" priority="385"/>
  </conditionalFormatting>
  <conditionalFormatting sqref="N27">
    <cfRule type="duplicateValues" dxfId="390" priority="384"/>
  </conditionalFormatting>
  <conditionalFormatting sqref="N28">
    <cfRule type="duplicateValues" dxfId="389" priority="383"/>
  </conditionalFormatting>
  <conditionalFormatting sqref="N29">
    <cfRule type="duplicateValues" dxfId="388" priority="382"/>
  </conditionalFormatting>
  <conditionalFormatting sqref="N30">
    <cfRule type="duplicateValues" dxfId="387" priority="381"/>
  </conditionalFormatting>
  <conditionalFormatting sqref="N31">
    <cfRule type="duplicateValues" dxfId="386" priority="380"/>
  </conditionalFormatting>
  <conditionalFormatting sqref="N32">
    <cfRule type="duplicateValues" dxfId="385" priority="379"/>
  </conditionalFormatting>
  <conditionalFormatting sqref="N33">
    <cfRule type="duplicateValues" dxfId="384" priority="378"/>
  </conditionalFormatting>
  <conditionalFormatting sqref="N34">
    <cfRule type="duplicateValues" dxfId="383" priority="377"/>
  </conditionalFormatting>
  <conditionalFormatting sqref="N35">
    <cfRule type="duplicateValues" dxfId="382" priority="376"/>
  </conditionalFormatting>
  <conditionalFormatting sqref="N36">
    <cfRule type="duplicateValues" dxfId="381" priority="375"/>
  </conditionalFormatting>
  <conditionalFormatting sqref="N37">
    <cfRule type="duplicateValues" dxfId="380" priority="374"/>
  </conditionalFormatting>
  <conditionalFormatting sqref="N38">
    <cfRule type="duplicateValues" dxfId="379" priority="373"/>
  </conditionalFormatting>
  <conditionalFormatting sqref="N39">
    <cfRule type="duplicateValues" dxfId="378" priority="372"/>
  </conditionalFormatting>
  <conditionalFormatting sqref="N40">
    <cfRule type="duplicateValues" dxfId="377" priority="371"/>
  </conditionalFormatting>
  <conditionalFormatting sqref="N41">
    <cfRule type="duplicateValues" dxfId="376" priority="370"/>
  </conditionalFormatting>
  <conditionalFormatting sqref="N42">
    <cfRule type="duplicateValues" dxfId="375" priority="369"/>
  </conditionalFormatting>
  <conditionalFormatting sqref="N43">
    <cfRule type="duplicateValues" dxfId="374" priority="368"/>
  </conditionalFormatting>
  <conditionalFormatting sqref="N44">
    <cfRule type="duplicateValues" dxfId="373" priority="367"/>
  </conditionalFormatting>
  <conditionalFormatting sqref="N45">
    <cfRule type="duplicateValues" dxfId="372" priority="366"/>
  </conditionalFormatting>
  <conditionalFormatting sqref="N46">
    <cfRule type="duplicateValues" dxfId="371" priority="365"/>
  </conditionalFormatting>
  <conditionalFormatting sqref="N47">
    <cfRule type="duplicateValues" dxfId="370" priority="364"/>
  </conditionalFormatting>
  <conditionalFormatting sqref="N48">
    <cfRule type="duplicateValues" dxfId="369" priority="363"/>
  </conditionalFormatting>
  <conditionalFormatting sqref="N49">
    <cfRule type="duplicateValues" dxfId="368" priority="362"/>
  </conditionalFormatting>
  <conditionalFormatting sqref="N50">
    <cfRule type="duplicateValues" dxfId="367" priority="361"/>
  </conditionalFormatting>
  <conditionalFormatting sqref="N51">
    <cfRule type="duplicateValues" dxfId="366" priority="360"/>
  </conditionalFormatting>
  <conditionalFormatting sqref="N52">
    <cfRule type="duplicateValues" dxfId="365" priority="359"/>
  </conditionalFormatting>
  <conditionalFormatting sqref="N53">
    <cfRule type="duplicateValues" dxfId="364" priority="358"/>
  </conditionalFormatting>
  <conditionalFormatting sqref="N54">
    <cfRule type="duplicateValues" dxfId="363" priority="357"/>
  </conditionalFormatting>
  <conditionalFormatting sqref="N55">
    <cfRule type="duplicateValues" dxfId="362" priority="356"/>
  </conditionalFormatting>
  <conditionalFormatting sqref="N56">
    <cfRule type="duplicateValues" dxfId="361" priority="355"/>
  </conditionalFormatting>
  <conditionalFormatting sqref="N57">
    <cfRule type="duplicateValues" dxfId="360" priority="354"/>
  </conditionalFormatting>
  <conditionalFormatting sqref="N58">
    <cfRule type="duplicateValues" dxfId="359" priority="353"/>
  </conditionalFormatting>
  <conditionalFormatting sqref="N59">
    <cfRule type="duplicateValues" dxfId="358" priority="352"/>
  </conditionalFormatting>
  <conditionalFormatting sqref="N60">
    <cfRule type="duplicateValues" dxfId="357" priority="351"/>
  </conditionalFormatting>
  <conditionalFormatting sqref="N61">
    <cfRule type="duplicateValues" dxfId="356" priority="350"/>
  </conditionalFormatting>
  <conditionalFormatting sqref="N62">
    <cfRule type="duplicateValues" dxfId="355" priority="349"/>
  </conditionalFormatting>
  <conditionalFormatting sqref="N63">
    <cfRule type="duplicateValues" dxfId="354" priority="348"/>
  </conditionalFormatting>
  <conditionalFormatting sqref="N64">
    <cfRule type="duplicateValues" dxfId="353" priority="347"/>
  </conditionalFormatting>
  <conditionalFormatting sqref="N65">
    <cfRule type="duplicateValues" dxfId="352" priority="346"/>
  </conditionalFormatting>
  <conditionalFormatting sqref="N66">
    <cfRule type="duplicateValues" dxfId="351" priority="345"/>
  </conditionalFormatting>
  <conditionalFormatting sqref="N67">
    <cfRule type="duplicateValues" dxfId="350" priority="344"/>
  </conditionalFormatting>
  <conditionalFormatting sqref="N68">
    <cfRule type="duplicateValues" dxfId="349" priority="343"/>
  </conditionalFormatting>
  <conditionalFormatting sqref="N69">
    <cfRule type="duplicateValues" dxfId="348" priority="342"/>
  </conditionalFormatting>
  <conditionalFormatting sqref="N70">
    <cfRule type="duplicateValues" dxfId="347" priority="341"/>
  </conditionalFormatting>
  <conditionalFormatting sqref="N71">
    <cfRule type="duplicateValues" dxfId="346" priority="340"/>
  </conditionalFormatting>
  <conditionalFormatting sqref="N72">
    <cfRule type="duplicateValues" dxfId="345" priority="339"/>
  </conditionalFormatting>
  <conditionalFormatting sqref="N73">
    <cfRule type="duplicateValues" dxfId="344" priority="338"/>
  </conditionalFormatting>
  <conditionalFormatting sqref="N74">
    <cfRule type="duplicateValues" dxfId="343" priority="337"/>
  </conditionalFormatting>
  <conditionalFormatting sqref="N75">
    <cfRule type="duplicateValues" dxfId="342" priority="336"/>
  </conditionalFormatting>
  <conditionalFormatting sqref="N76">
    <cfRule type="duplicateValues" dxfId="341" priority="335"/>
  </conditionalFormatting>
  <conditionalFormatting sqref="N77">
    <cfRule type="duplicateValues" dxfId="340" priority="334"/>
  </conditionalFormatting>
  <conditionalFormatting sqref="N78">
    <cfRule type="duplicateValues" dxfId="339" priority="333"/>
  </conditionalFormatting>
  <conditionalFormatting sqref="N79">
    <cfRule type="duplicateValues" dxfId="338" priority="332"/>
  </conditionalFormatting>
  <conditionalFormatting sqref="N80">
    <cfRule type="duplicateValues" dxfId="337" priority="331"/>
  </conditionalFormatting>
  <conditionalFormatting sqref="N81">
    <cfRule type="duplicateValues" dxfId="336" priority="330"/>
  </conditionalFormatting>
  <conditionalFormatting sqref="N82">
    <cfRule type="duplicateValues" dxfId="335" priority="329"/>
  </conditionalFormatting>
  <conditionalFormatting sqref="N83">
    <cfRule type="duplicateValues" dxfId="334" priority="328"/>
  </conditionalFormatting>
  <conditionalFormatting sqref="N84">
    <cfRule type="duplicateValues" dxfId="333" priority="327"/>
  </conditionalFormatting>
  <conditionalFormatting sqref="N85">
    <cfRule type="duplicateValues" dxfId="332" priority="326"/>
  </conditionalFormatting>
  <conditionalFormatting sqref="N86">
    <cfRule type="duplicateValues" dxfId="331" priority="325"/>
  </conditionalFormatting>
  <conditionalFormatting sqref="N87">
    <cfRule type="duplicateValues" dxfId="330" priority="324"/>
  </conditionalFormatting>
  <conditionalFormatting sqref="N88">
    <cfRule type="duplicateValues" dxfId="329" priority="323"/>
  </conditionalFormatting>
  <conditionalFormatting sqref="N89">
    <cfRule type="duplicateValues" dxfId="328" priority="322"/>
  </conditionalFormatting>
  <conditionalFormatting sqref="N90">
    <cfRule type="duplicateValues" dxfId="327" priority="321"/>
  </conditionalFormatting>
  <conditionalFormatting sqref="N91">
    <cfRule type="duplicateValues" dxfId="326" priority="320"/>
  </conditionalFormatting>
  <conditionalFormatting sqref="N92">
    <cfRule type="duplicateValues" dxfId="325" priority="319"/>
  </conditionalFormatting>
  <conditionalFormatting sqref="N93">
    <cfRule type="duplicateValues" dxfId="324" priority="318"/>
  </conditionalFormatting>
  <conditionalFormatting sqref="N94">
    <cfRule type="duplicateValues" dxfId="323" priority="317"/>
  </conditionalFormatting>
  <conditionalFormatting sqref="N95">
    <cfRule type="duplicateValues" dxfId="322" priority="316"/>
  </conditionalFormatting>
  <conditionalFormatting sqref="N96">
    <cfRule type="duplicateValues" dxfId="321" priority="315"/>
  </conditionalFormatting>
  <conditionalFormatting sqref="N97">
    <cfRule type="duplicateValues" dxfId="320" priority="314"/>
  </conditionalFormatting>
  <conditionalFormatting sqref="N98">
    <cfRule type="duplicateValues" dxfId="319" priority="313"/>
  </conditionalFormatting>
  <conditionalFormatting sqref="N99">
    <cfRule type="duplicateValues" dxfId="318" priority="312"/>
  </conditionalFormatting>
  <conditionalFormatting sqref="N100">
    <cfRule type="duplicateValues" dxfId="317" priority="311"/>
  </conditionalFormatting>
  <conditionalFormatting sqref="N101">
    <cfRule type="duplicateValues" dxfId="316" priority="310"/>
  </conditionalFormatting>
  <conditionalFormatting sqref="N102">
    <cfRule type="duplicateValues" dxfId="315" priority="309"/>
  </conditionalFormatting>
  <conditionalFormatting sqref="N103">
    <cfRule type="duplicateValues" dxfId="314" priority="308"/>
  </conditionalFormatting>
  <conditionalFormatting sqref="N104">
    <cfRule type="duplicateValues" dxfId="313" priority="307"/>
  </conditionalFormatting>
  <conditionalFormatting sqref="N105">
    <cfRule type="duplicateValues" dxfId="312" priority="306"/>
  </conditionalFormatting>
  <conditionalFormatting sqref="M6:N105">
    <cfRule type="expression" dxfId="311" priority="305">
      <formula>ISNA($N6)</formula>
    </cfRule>
  </conditionalFormatting>
  <conditionalFormatting sqref="R6:R16 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10" priority="303"/>
  </conditionalFormatting>
  <conditionalFormatting sqref="U7">
    <cfRule type="duplicateValues" dxfId="309" priority="302"/>
  </conditionalFormatting>
  <conditionalFormatting sqref="U8">
    <cfRule type="duplicateValues" dxfId="308" priority="301"/>
  </conditionalFormatting>
  <conditionalFormatting sqref="U9">
    <cfRule type="duplicateValues" dxfId="307" priority="300"/>
  </conditionalFormatting>
  <conditionalFormatting sqref="U10">
    <cfRule type="duplicateValues" dxfId="306" priority="299"/>
  </conditionalFormatting>
  <conditionalFormatting sqref="U11">
    <cfRule type="duplicateValues" dxfId="305" priority="298"/>
  </conditionalFormatting>
  <conditionalFormatting sqref="U12">
    <cfRule type="duplicateValues" dxfId="304" priority="297"/>
  </conditionalFormatting>
  <conditionalFormatting sqref="U13">
    <cfRule type="duplicateValues" dxfId="303" priority="296"/>
  </conditionalFormatting>
  <conditionalFormatting sqref="U14">
    <cfRule type="duplicateValues" dxfId="302" priority="295"/>
  </conditionalFormatting>
  <conditionalFormatting sqref="U15">
    <cfRule type="duplicateValues" dxfId="301" priority="294"/>
  </conditionalFormatting>
  <conditionalFormatting sqref="U16">
    <cfRule type="duplicateValues" dxfId="300" priority="293"/>
  </conditionalFormatting>
  <conditionalFormatting sqref="U17">
    <cfRule type="duplicateValues" dxfId="299" priority="292"/>
  </conditionalFormatting>
  <conditionalFormatting sqref="U18">
    <cfRule type="duplicateValues" dxfId="298" priority="291"/>
  </conditionalFormatting>
  <conditionalFormatting sqref="U19">
    <cfRule type="duplicateValues" dxfId="297" priority="290"/>
  </conditionalFormatting>
  <conditionalFormatting sqref="U20">
    <cfRule type="duplicateValues" dxfId="296" priority="289"/>
  </conditionalFormatting>
  <conditionalFormatting sqref="U21">
    <cfRule type="duplicateValues" dxfId="295" priority="288"/>
  </conditionalFormatting>
  <conditionalFormatting sqref="U22">
    <cfRule type="duplicateValues" dxfId="294" priority="287"/>
  </conditionalFormatting>
  <conditionalFormatting sqref="U23">
    <cfRule type="duplicateValues" dxfId="293" priority="286"/>
  </conditionalFormatting>
  <conditionalFormatting sqref="U24">
    <cfRule type="duplicateValues" dxfId="292" priority="285"/>
  </conditionalFormatting>
  <conditionalFormatting sqref="U25">
    <cfRule type="duplicateValues" dxfId="291" priority="284"/>
  </conditionalFormatting>
  <conditionalFormatting sqref="U26">
    <cfRule type="duplicateValues" dxfId="290" priority="283"/>
  </conditionalFormatting>
  <conditionalFormatting sqref="U27">
    <cfRule type="duplicateValues" dxfId="289" priority="282"/>
  </conditionalFormatting>
  <conditionalFormatting sqref="U28">
    <cfRule type="duplicateValues" dxfId="288" priority="281"/>
  </conditionalFormatting>
  <conditionalFormatting sqref="U29">
    <cfRule type="duplicateValues" dxfId="287" priority="280"/>
  </conditionalFormatting>
  <conditionalFormatting sqref="U30">
    <cfRule type="duplicateValues" dxfId="286" priority="279"/>
  </conditionalFormatting>
  <conditionalFormatting sqref="U31">
    <cfRule type="duplicateValues" dxfId="285" priority="278"/>
  </conditionalFormatting>
  <conditionalFormatting sqref="U32">
    <cfRule type="duplicateValues" dxfId="284" priority="277"/>
  </conditionalFormatting>
  <conditionalFormatting sqref="U33">
    <cfRule type="duplicateValues" dxfId="283" priority="276"/>
  </conditionalFormatting>
  <conditionalFormatting sqref="U34">
    <cfRule type="duplicateValues" dxfId="282" priority="275"/>
  </conditionalFormatting>
  <conditionalFormatting sqref="U35">
    <cfRule type="duplicateValues" dxfId="281" priority="274"/>
  </conditionalFormatting>
  <conditionalFormatting sqref="U36">
    <cfRule type="duplicateValues" dxfId="280" priority="273"/>
  </conditionalFormatting>
  <conditionalFormatting sqref="U37">
    <cfRule type="duplicateValues" dxfId="279" priority="272"/>
  </conditionalFormatting>
  <conditionalFormatting sqref="U38">
    <cfRule type="duplicateValues" dxfId="278" priority="271"/>
  </conditionalFormatting>
  <conditionalFormatting sqref="U39">
    <cfRule type="duplicateValues" dxfId="277" priority="270"/>
  </conditionalFormatting>
  <conditionalFormatting sqref="U40">
    <cfRule type="duplicateValues" dxfId="276" priority="269"/>
  </conditionalFormatting>
  <conditionalFormatting sqref="U41">
    <cfRule type="duplicateValues" dxfId="275" priority="268"/>
  </conditionalFormatting>
  <conditionalFormatting sqref="U42">
    <cfRule type="duplicateValues" dxfId="274" priority="267"/>
  </conditionalFormatting>
  <conditionalFormatting sqref="U43">
    <cfRule type="duplicateValues" dxfId="273" priority="266"/>
  </conditionalFormatting>
  <conditionalFormatting sqref="U44">
    <cfRule type="duplicateValues" dxfId="272" priority="265"/>
  </conditionalFormatting>
  <conditionalFormatting sqref="U45">
    <cfRule type="duplicateValues" dxfId="271" priority="264"/>
  </conditionalFormatting>
  <conditionalFormatting sqref="U46">
    <cfRule type="duplicateValues" dxfId="270" priority="263"/>
  </conditionalFormatting>
  <conditionalFormatting sqref="U47">
    <cfRule type="duplicateValues" dxfId="269" priority="262"/>
  </conditionalFormatting>
  <conditionalFormatting sqref="U48">
    <cfRule type="duplicateValues" dxfId="268" priority="261"/>
  </conditionalFormatting>
  <conditionalFormatting sqref="U49">
    <cfRule type="duplicateValues" dxfId="267" priority="260"/>
  </conditionalFormatting>
  <conditionalFormatting sqref="U50">
    <cfRule type="duplicateValues" dxfId="266" priority="259"/>
  </conditionalFormatting>
  <conditionalFormatting sqref="U51">
    <cfRule type="duplicateValues" dxfId="265" priority="258"/>
  </conditionalFormatting>
  <conditionalFormatting sqref="U52">
    <cfRule type="duplicateValues" dxfId="264" priority="257"/>
  </conditionalFormatting>
  <conditionalFormatting sqref="U53">
    <cfRule type="duplicateValues" dxfId="263" priority="256"/>
  </conditionalFormatting>
  <conditionalFormatting sqref="U54">
    <cfRule type="duplicateValues" dxfId="262" priority="255"/>
  </conditionalFormatting>
  <conditionalFormatting sqref="U55">
    <cfRule type="duplicateValues" dxfId="261" priority="254"/>
  </conditionalFormatting>
  <conditionalFormatting sqref="U56">
    <cfRule type="duplicateValues" dxfId="260" priority="253"/>
  </conditionalFormatting>
  <conditionalFormatting sqref="U57">
    <cfRule type="duplicateValues" dxfId="259" priority="252"/>
  </conditionalFormatting>
  <conditionalFormatting sqref="U58">
    <cfRule type="duplicateValues" dxfId="258" priority="251"/>
  </conditionalFormatting>
  <conditionalFormatting sqref="U59">
    <cfRule type="duplicateValues" dxfId="257" priority="250"/>
  </conditionalFormatting>
  <conditionalFormatting sqref="U60">
    <cfRule type="duplicateValues" dxfId="256" priority="249"/>
  </conditionalFormatting>
  <conditionalFormatting sqref="U61">
    <cfRule type="duplicateValues" dxfId="255" priority="248"/>
  </conditionalFormatting>
  <conditionalFormatting sqref="U62">
    <cfRule type="duplicateValues" dxfId="254" priority="247"/>
  </conditionalFormatting>
  <conditionalFormatting sqref="U63">
    <cfRule type="duplicateValues" dxfId="253" priority="246"/>
  </conditionalFormatting>
  <conditionalFormatting sqref="U64">
    <cfRule type="duplicateValues" dxfId="252" priority="245"/>
  </conditionalFormatting>
  <conditionalFormatting sqref="U65">
    <cfRule type="duplicateValues" dxfId="251" priority="244"/>
  </conditionalFormatting>
  <conditionalFormatting sqref="U66">
    <cfRule type="duplicateValues" dxfId="250" priority="243"/>
  </conditionalFormatting>
  <conditionalFormatting sqref="U67">
    <cfRule type="duplicateValues" dxfId="249" priority="242"/>
  </conditionalFormatting>
  <conditionalFormatting sqref="U68">
    <cfRule type="duplicateValues" dxfId="248" priority="241"/>
  </conditionalFormatting>
  <conditionalFormatting sqref="U69">
    <cfRule type="duplicateValues" dxfId="247" priority="240"/>
  </conditionalFormatting>
  <conditionalFormatting sqref="U70">
    <cfRule type="duplicateValues" dxfId="246" priority="239"/>
  </conditionalFormatting>
  <conditionalFormatting sqref="U71">
    <cfRule type="duplicateValues" dxfId="245" priority="238"/>
  </conditionalFormatting>
  <conditionalFormatting sqref="U72">
    <cfRule type="duplicateValues" dxfId="244" priority="237"/>
  </conditionalFormatting>
  <conditionalFormatting sqref="U73">
    <cfRule type="duplicateValues" dxfId="243" priority="236"/>
  </conditionalFormatting>
  <conditionalFormatting sqref="U74">
    <cfRule type="duplicateValues" dxfId="242" priority="235"/>
  </conditionalFormatting>
  <conditionalFormatting sqref="U75">
    <cfRule type="duplicateValues" dxfId="241" priority="234"/>
  </conditionalFormatting>
  <conditionalFormatting sqref="U76">
    <cfRule type="duplicateValues" dxfId="240" priority="233"/>
  </conditionalFormatting>
  <conditionalFormatting sqref="U77">
    <cfRule type="duplicateValues" dxfId="239" priority="232"/>
  </conditionalFormatting>
  <conditionalFormatting sqref="U78">
    <cfRule type="duplicateValues" dxfId="238" priority="231"/>
  </conditionalFormatting>
  <conditionalFormatting sqref="U79">
    <cfRule type="duplicateValues" dxfId="237" priority="230"/>
  </conditionalFormatting>
  <conditionalFormatting sqref="U80">
    <cfRule type="duplicateValues" dxfId="236" priority="229"/>
  </conditionalFormatting>
  <conditionalFormatting sqref="U81">
    <cfRule type="duplicateValues" dxfId="235" priority="228"/>
  </conditionalFormatting>
  <conditionalFormatting sqref="U82">
    <cfRule type="duplicateValues" dxfId="234" priority="227"/>
  </conditionalFormatting>
  <conditionalFormatting sqref="U83">
    <cfRule type="duplicateValues" dxfId="233" priority="226"/>
  </conditionalFormatting>
  <conditionalFormatting sqref="U84">
    <cfRule type="duplicateValues" dxfId="232" priority="225"/>
  </conditionalFormatting>
  <conditionalFormatting sqref="U85">
    <cfRule type="duplicateValues" dxfId="231" priority="224"/>
  </conditionalFormatting>
  <conditionalFormatting sqref="U86">
    <cfRule type="duplicateValues" dxfId="230" priority="223"/>
  </conditionalFormatting>
  <conditionalFormatting sqref="U87">
    <cfRule type="duplicateValues" dxfId="229" priority="222"/>
  </conditionalFormatting>
  <conditionalFormatting sqref="U88">
    <cfRule type="duplicateValues" dxfId="228" priority="221"/>
  </conditionalFormatting>
  <conditionalFormatting sqref="U89">
    <cfRule type="duplicateValues" dxfId="227" priority="220"/>
  </conditionalFormatting>
  <conditionalFormatting sqref="U90">
    <cfRule type="duplicateValues" dxfId="226" priority="219"/>
  </conditionalFormatting>
  <conditionalFormatting sqref="U91">
    <cfRule type="duplicateValues" dxfId="225" priority="218"/>
  </conditionalFormatting>
  <conditionalFormatting sqref="U92">
    <cfRule type="duplicateValues" dxfId="224" priority="217"/>
  </conditionalFormatting>
  <conditionalFormatting sqref="U93">
    <cfRule type="duplicateValues" dxfId="223" priority="216"/>
  </conditionalFormatting>
  <conditionalFormatting sqref="U94">
    <cfRule type="duplicateValues" dxfId="222" priority="215"/>
  </conditionalFormatting>
  <conditionalFormatting sqref="U95">
    <cfRule type="duplicateValues" dxfId="221" priority="214"/>
  </conditionalFormatting>
  <conditionalFormatting sqref="U96">
    <cfRule type="duplicateValues" dxfId="220" priority="213"/>
  </conditionalFormatting>
  <conditionalFormatting sqref="U97">
    <cfRule type="duplicateValues" dxfId="219" priority="212"/>
  </conditionalFormatting>
  <conditionalFormatting sqref="U98">
    <cfRule type="duplicateValues" dxfId="218" priority="211"/>
  </conditionalFormatting>
  <conditionalFormatting sqref="U99">
    <cfRule type="duplicateValues" dxfId="217" priority="210"/>
  </conditionalFormatting>
  <conditionalFormatting sqref="U100">
    <cfRule type="duplicateValues" dxfId="216" priority="209"/>
  </conditionalFormatting>
  <conditionalFormatting sqref="U101">
    <cfRule type="duplicateValues" dxfId="215" priority="208"/>
  </conditionalFormatting>
  <conditionalFormatting sqref="U102">
    <cfRule type="duplicateValues" dxfId="214" priority="207"/>
  </conditionalFormatting>
  <conditionalFormatting sqref="U103">
    <cfRule type="duplicateValues" dxfId="213" priority="206"/>
  </conditionalFormatting>
  <conditionalFormatting sqref="U104">
    <cfRule type="duplicateValues" dxfId="212" priority="205"/>
  </conditionalFormatting>
  <conditionalFormatting sqref="U105">
    <cfRule type="duplicateValues" dxfId="211" priority="204"/>
  </conditionalFormatting>
  <conditionalFormatting sqref="U6:U105">
    <cfRule type="expression" dxfId="210" priority="203">
      <formula>ISNA($N6)</formula>
    </cfRule>
  </conditionalFormatting>
  <conditionalFormatting sqref="V6">
    <cfRule type="duplicateValues" dxfId="209" priority="202"/>
  </conditionalFormatting>
  <conditionalFormatting sqref="V7">
    <cfRule type="duplicateValues" dxfId="208" priority="201"/>
  </conditionalFormatting>
  <conditionalFormatting sqref="V8">
    <cfRule type="duplicateValues" dxfId="207" priority="200"/>
  </conditionalFormatting>
  <conditionalFormatting sqref="V9">
    <cfRule type="duplicateValues" dxfId="206" priority="199"/>
  </conditionalFormatting>
  <conditionalFormatting sqref="V10">
    <cfRule type="duplicateValues" dxfId="205" priority="198"/>
  </conditionalFormatting>
  <conditionalFormatting sqref="V11">
    <cfRule type="duplicateValues" dxfId="204" priority="197"/>
  </conditionalFormatting>
  <conditionalFormatting sqref="V12">
    <cfRule type="duplicateValues" dxfId="203" priority="196"/>
  </conditionalFormatting>
  <conditionalFormatting sqref="V13">
    <cfRule type="duplicateValues" dxfId="202" priority="195"/>
  </conditionalFormatting>
  <conditionalFormatting sqref="V14">
    <cfRule type="duplicateValues" dxfId="201" priority="194"/>
  </conditionalFormatting>
  <conditionalFormatting sqref="V15">
    <cfRule type="duplicateValues" dxfId="200" priority="193"/>
  </conditionalFormatting>
  <conditionalFormatting sqref="V16">
    <cfRule type="duplicateValues" dxfId="199" priority="192"/>
  </conditionalFormatting>
  <conditionalFormatting sqref="V17">
    <cfRule type="duplicateValues" dxfId="198" priority="191"/>
  </conditionalFormatting>
  <conditionalFormatting sqref="V18">
    <cfRule type="duplicateValues" dxfId="197" priority="190"/>
  </conditionalFormatting>
  <conditionalFormatting sqref="V19">
    <cfRule type="duplicateValues" dxfId="196" priority="189"/>
  </conditionalFormatting>
  <conditionalFormatting sqref="V20">
    <cfRule type="duplicateValues" dxfId="195" priority="188"/>
  </conditionalFormatting>
  <conditionalFormatting sqref="V21">
    <cfRule type="duplicateValues" dxfId="194" priority="187"/>
  </conditionalFormatting>
  <conditionalFormatting sqref="V22">
    <cfRule type="duplicateValues" dxfId="193" priority="186"/>
  </conditionalFormatting>
  <conditionalFormatting sqref="V23">
    <cfRule type="duplicateValues" dxfId="192" priority="185"/>
  </conditionalFormatting>
  <conditionalFormatting sqref="V24">
    <cfRule type="duplicateValues" dxfId="191" priority="184"/>
  </conditionalFormatting>
  <conditionalFormatting sqref="V25">
    <cfRule type="duplicateValues" dxfId="190" priority="183"/>
  </conditionalFormatting>
  <conditionalFormatting sqref="V26">
    <cfRule type="duplicateValues" dxfId="189" priority="182"/>
  </conditionalFormatting>
  <conditionalFormatting sqref="V27">
    <cfRule type="duplicateValues" dxfId="188" priority="181"/>
  </conditionalFormatting>
  <conditionalFormatting sqref="V28">
    <cfRule type="duplicateValues" dxfId="187" priority="180"/>
  </conditionalFormatting>
  <conditionalFormatting sqref="V29">
    <cfRule type="duplicateValues" dxfId="186" priority="179"/>
  </conditionalFormatting>
  <conditionalFormatting sqref="V30">
    <cfRule type="duplicateValues" dxfId="185" priority="178"/>
  </conditionalFormatting>
  <conditionalFormatting sqref="V31">
    <cfRule type="duplicateValues" dxfId="184" priority="177"/>
  </conditionalFormatting>
  <conditionalFormatting sqref="V32">
    <cfRule type="duplicateValues" dxfId="183" priority="176"/>
  </conditionalFormatting>
  <conditionalFormatting sqref="V33">
    <cfRule type="duplicateValues" dxfId="182" priority="175"/>
  </conditionalFormatting>
  <conditionalFormatting sqref="V34">
    <cfRule type="duplicateValues" dxfId="181" priority="174"/>
  </conditionalFormatting>
  <conditionalFormatting sqref="V35">
    <cfRule type="duplicateValues" dxfId="180" priority="173"/>
  </conditionalFormatting>
  <conditionalFormatting sqref="V36">
    <cfRule type="duplicateValues" dxfId="179" priority="172"/>
  </conditionalFormatting>
  <conditionalFormatting sqref="V37">
    <cfRule type="duplicateValues" dxfId="178" priority="171"/>
  </conditionalFormatting>
  <conditionalFormatting sqref="V38">
    <cfRule type="duplicateValues" dxfId="177" priority="170"/>
  </conditionalFormatting>
  <conditionalFormatting sqref="V39">
    <cfRule type="duplicateValues" dxfId="176" priority="169"/>
  </conditionalFormatting>
  <conditionalFormatting sqref="V40">
    <cfRule type="duplicateValues" dxfId="175" priority="168"/>
  </conditionalFormatting>
  <conditionalFormatting sqref="V41">
    <cfRule type="duplicateValues" dxfId="174" priority="167"/>
  </conditionalFormatting>
  <conditionalFormatting sqref="V42">
    <cfRule type="duplicateValues" dxfId="173" priority="166"/>
  </conditionalFormatting>
  <conditionalFormatting sqref="V43">
    <cfRule type="duplicateValues" dxfId="172" priority="165"/>
  </conditionalFormatting>
  <conditionalFormatting sqref="V44">
    <cfRule type="duplicateValues" dxfId="171" priority="164"/>
  </conditionalFormatting>
  <conditionalFormatting sqref="V45">
    <cfRule type="duplicateValues" dxfId="170" priority="163"/>
  </conditionalFormatting>
  <conditionalFormatting sqref="V46">
    <cfRule type="duplicateValues" dxfId="169" priority="162"/>
  </conditionalFormatting>
  <conditionalFormatting sqref="V47">
    <cfRule type="duplicateValues" dxfId="168" priority="161"/>
  </conditionalFormatting>
  <conditionalFormatting sqref="V48">
    <cfRule type="duplicateValues" dxfId="167" priority="160"/>
  </conditionalFormatting>
  <conditionalFormatting sqref="V49">
    <cfRule type="duplicateValues" dxfId="166" priority="159"/>
  </conditionalFormatting>
  <conditionalFormatting sqref="V50">
    <cfRule type="duplicateValues" dxfId="165" priority="158"/>
  </conditionalFormatting>
  <conditionalFormatting sqref="V51">
    <cfRule type="duplicateValues" dxfId="164" priority="157"/>
  </conditionalFormatting>
  <conditionalFormatting sqref="V52">
    <cfRule type="duplicateValues" dxfId="163" priority="156"/>
  </conditionalFormatting>
  <conditionalFormatting sqref="V53">
    <cfRule type="duplicateValues" dxfId="162" priority="155"/>
  </conditionalFormatting>
  <conditionalFormatting sqref="V54">
    <cfRule type="duplicateValues" dxfId="161" priority="154"/>
  </conditionalFormatting>
  <conditionalFormatting sqref="V55">
    <cfRule type="duplicateValues" dxfId="160" priority="153"/>
  </conditionalFormatting>
  <conditionalFormatting sqref="V56">
    <cfRule type="duplicateValues" dxfId="159" priority="152"/>
  </conditionalFormatting>
  <conditionalFormatting sqref="V57">
    <cfRule type="duplicateValues" dxfId="158" priority="151"/>
  </conditionalFormatting>
  <conditionalFormatting sqref="V58">
    <cfRule type="duplicateValues" dxfId="157" priority="150"/>
  </conditionalFormatting>
  <conditionalFormatting sqref="V59">
    <cfRule type="duplicateValues" dxfId="156" priority="149"/>
  </conditionalFormatting>
  <conditionalFormatting sqref="V60">
    <cfRule type="duplicateValues" dxfId="155" priority="148"/>
  </conditionalFormatting>
  <conditionalFormatting sqref="V61">
    <cfRule type="duplicateValues" dxfId="154" priority="147"/>
  </conditionalFormatting>
  <conditionalFormatting sqref="V62">
    <cfRule type="duplicateValues" dxfId="153" priority="146"/>
  </conditionalFormatting>
  <conditionalFormatting sqref="V63">
    <cfRule type="duplicateValues" dxfId="152" priority="145"/>
  </conditionalFormatting>
  <conditionalFormatting sqref="V64">
    <cfRule type="duplicateValues" dxfId="151" priority="144"/>
  </conditionalFormatting>
  <conditionalFormatting sqref="V65">
    <cfRule type="duplicateValues" dxfId="150" priority="143"/>
  </conditionalFormatting>
  <conditionalFormatting sqref="V66">
    <cfRule type="duplicateValues" dxfId="149" priority="142"/>
  </conditionalFormatting>
  <conditionalFormatting sqref="V67">
    <cfRule type="duplicateValues" dxfId="148" priority="141"/>
  </conditionalFormatting>
  <conditionalFormatting sqref="V68">
    <cfRule type="duplicateValues" dxfId="147" priority="140"/>
  </conditionalFormatting>
  <conditionalFormatting sqref="V69">
    <cfRule type="duplicateValues" dxfId="146" priority="139"/>
  </conditionalFormatting>
  <conditionalFormatting sqref="V70">
    <cfRule type="duplicateValues" dxfId="145" priority="138"/>
  </conditionalFormatting>
  <conditionalFormatting sqref="V71">
    <cfRule type="duplicateValues" dxfId="144" priority="137"/>
  </conditionalFormatting>
  <conditionalFormatting sqref="V72">
    <cfRule type="duplicateValues" dxfId="143" priority="136"/>
  </conditionalFormatting>
  <conditionalFormatting sqref="V73">
    <cfRule type="duplicateValues" dxfId="142" priority="135"/>
  </conditionalFormatting>
  <conditionalFormatting sqref="V74">
    <cfRule type="duplicateValues" dxfId="141" priority="134"/>
  </conditionalFormatting>
  <conditionalFormatting sqref="V75">
    <cfRule type="duplicateValues" dxfId="140" priority="133"/>
  </conditionalFormatting>
  <conditionalFormatting sqref="V76">
    <cfRule type="duplicateValues" dxfId="139" priority="132"/>
  </conditionalFormatting>
  <conditionalFormatting sqref="V77">
    <cfRule type="duplicateValues" dxfId="138" priority="131"/>
  </conditionalFormatting>
  <conditionalFormatting sqref="V78">
    <cfRule type="duplicateValues" dxfId="137" priority="130"/>
  </conditionalFormatting>
  <conditionalFormatting sqref="V79">
    <cfRule type="duplicateValues" dxfId="136" priority="129"/>
  </conditionalFormatting>
  <conditionalFormatting sqref="V80">
    <cfRule type="duplicateValues" dxfId="135" priority="128"/>
  </conditionalFormatting>
  <conditionalFormatting sqref="V81">
    <cfRule type="duplicateValues" dxfId="134" priority="127"/>
  </conditionalFormatting>
  <conditionalFormatting sqref="V82">
    <cfRule type="duplicateValues" dxfId="133" priority="126"/>
  </conditionalFormatting>
  <conditionalFormatting sqref="V83">
    <cfRule type="duplicateValues" dxfId="132" priority="125"/>
  </conditionalFormatting>
  <conditionalFormatting sqref="V84">
    <cfRule type="duplicateValues" dxfId="131" priority="124"/>
  </conditionalFormatting>
  <conditionalFormatting sqref="V85">
    <cfRule type="duplicateValues" dxfId="130" priority="123"/>
  </conditionalFormatting>
  <conditionalFormatting sqref="V86">
    <cfRule type="duplicateValues" dxfId="129" priority="122"/>
  </conditionalFormatting>
  <conditionalFormatting sqref="V87">
    <cfRule type="duplicateValues" dxfId="128" priority="121"/>
  </conditionalFormatting>
  <conditionalFormatting sqref="V88">
    <cfRule type="duplicateValues" dxfId="127" priority="120"/>
  </conditionalFormatting>
  <conditionalFormatting sqref="V89">
    <cfRule type="duplicateValues" dxfId="126" priority="119"/>
  </conditionalFormatting>
  <conditionalFormatting sqref="V90">
    <cfRule type="duplicateValues" dxfId="125" priority="118"/>
  </conditionalFormatting>
  <conditionalFormatting sqref="V91">
    <cfRule type="duplicateValues" dxfId="124" priority="117"/>
  </conditionalFormatting>
  <conditionalFormatting sqref="V92">
    <cfRule type="duplicateValues" dxfId="123" priority="116"/>
  </conditionalFormatting>
  <conditionalFormatting sqref="V93">
    <cfRule type="duplicateValues" dxfId="122" priority="115"/>
  </conditionalFormatting>
  <conditionalFormatting sqref="V94">
    <cfRule type="duplicateValues" dxfId="121" priority="114"/>
  </conditionalFormatting>
  <conditionalFormatting sqref="V95">
    <cfRule type="duplicateValues" dxfId="120" priority="113"/>
  </conditionalFormatting>
  <conditionalFormatting sqref="V96">
    <cfRule type="duplicateValues" dxfId="119" priority="112"/>
  </conditionalFormatting>
  <conditionalFormatting sqref="V97">
    <cfRule type="duplicateValues" dxfId="118" priority="111"/>
  </conditionalFormatting>
  <conditionalFormatting sqref="V98">
    <cfRule type="duplicateValues" dxfId="117" priority="110"/>
  </conditionalFormatting>
  <conditionalFormatting sqref="V99">
    <cfRule type="duplicateValues" dxfId="116" priority="109"/>
  </conditionalFormatting>
  <conditionalFormatting sqref="V100">
    <cfRule type="duplicateValues" dxfId="115" priority="108"/>
  </conditionalFormatting>
  <conditionalFormatting sqref="V101">
    <cfRule type="duplicateValues" dxfId="114" priority="107"/>
  </conditionalFormatting>
  <conditionalFormatting sqref="V102">
    <cfRule type="duplicateValues" dxfId="113" priority="106"/>
  </conditionalFormatting>
  <conditionalFormatting sqref="V103">
    <cfRule type="duplicateValues" dxfId="112" priority="105"/>
  </conditionalFormatting>
  <conditionalFormatting sqref="V104">
    <cfRule type="duplicateValues" dxfId="111" priority="104"/>
  </conditionalFormatting>
  <conditionalFormatting sqref="V105">
    <cfRule type="duplicateValues" dxfId="110" priority="103"/>
  </conditionalFormatting>
  <conditionalFormatting sqref="V6:V105">
    <cfRule type="expression" dxfId="109" priority="102">
      <formula>ISNA($N6)</formula>
    </cfRule>
  </conditionalFormatting>
  <conditionalFormatting sqref="W6">
    <cfRule type="duplicateValues" dxfId="108" priority="101"/>
  </conditionalFormatting>
  <conditionalFormatting sqref="W7">
    <cfRule type="duplicateValues" dxfId="107" priority="100"/>
  </conditionalFormatting>
  <conditionalFormatting sqref="W8">
    <cfRule type="duplicateValues" dxfId="106" priority="99"/>
  </conditionalFormatting>
  <conditionalFormatting sqref="W9">
    <cfRule type="duplicateValues" dxfId="105" priority="98"/>
  </conditionalFormatting>
  <conditionalFormatting sqref="W10">
    <cfRule type="duplicateValues" dxfId="104" priority="97"/>
  </conditionalFormatting>
  <conditionalFormatting sqref="W11">
    <cfRule type="duplicateValues" dxfId="103" priority="96"/>
  </conditionalFormatting>
  <conditionalFormatting sqref="W12">
    <cfRule type="duplicateValues" dxfId="102" priority="95"/>
  </conditionalFormatting>
  <conditionalFormatting sqref="W13">
    <cfRule type="duplicateValues" dxfId="101" priority="94"/>
  </conditionalFormatting>
  <conditionalFormatting sqref="W14">
    <cfRule type="duplicateValues" dxfId="100" priority="93"/>
  </conditionalFormatting>
  <conditionalFormatting sqref="W15">
    <cfRule type="duplicateValues" dxfId="99" priority="92"/>
  </conditionalFormatting>
  <conditionalFormatting sqref="W16">
    <cfRule type="duplicateValues" dxfId="98" priority="91"/>
  </conditionalFormatting>
  <conditionalFormatting sqref="W17">
    <cfRule type="duplicateValues" dxfId="97" priority="90"/>
  </conditionalFormatting>
  <conditionalFormatting sqref="W18">
    <cfRule type="duplicateValues" dxfId="96" priority="89"/>
  </conditionalFormatting>
  <conditionalFormatting sqref="W19">
    <cfRule type="duplicateValues" dxfId="95" priority="88"/>
  </conditionalFormatting>
  <conditionalFormatting sqref="W20">
    <cfRule type="duplicateValues" dxfId="94" priority="87"/>
  </conditionalFormatting>
  <conditionalFormatting sqref="W21">
    <cfRule type="duplicateValues" dxfId="93" priority="86"/>
  </conditionalFormatting>
  <conditionalFormatting sqref="W22">
    <cfRule type="duplicateValues" dxfId="92" priority="85"/>
  </conditionalFormatting>
  <conditionalFormatting sqref="W23">
    <cfRule type="duplicateValues" dxfId="91" priority="84"/>
  </conditionalFormatting>
  <conditionalFormatting sqref="W24">
    <cfRule type="duplicateValues" dxfId="90" priority="83"/>
  </conditionalFormatting>
  <conditionalFormatting sqref="W25">
    <cfRule type="duplicateValues" dxfId="89" priority="82"/>
  </conditionalFormatting>
  <conditionalFormatting sqref="W26">
    <cfRule type="duplicateValues" dxfId="88" priority="81"/>
  </conditionalFormatting>
  <conditionalFormatting sqref="W27">
    <cfRule type="duplicateValues" dxfId="87" priority="80"/>
  </conditionalFormatting>
  <conditionalFormatting sqref="W28">
    <cfRule type="duplicateValues" dxfId="86" priority="79"/>
  </conditionalFormatting>
  <conditionalFormatting sqref="W29">
    <cfRule type="duplicateValues" dxfId="85" priority="78"/>
  </conditionalFormatting>
  <conditionalFormatting sqref="W30">
    <cfRule type="duplicateValues" dxfId="84" priority="77"/>
  </conditionalFormatting>
  <conditionalFormatting sqref="W31">
    <cfRule type="duplicateValues" dxfId="83" priority="76"/>
  </conditionalFormatting>
  <conditionalFormatting sqref="W32">
    <cfRule type="duplicateValues" dxfId="82" priority="75"/>
  </conditionalFormatting>
  <conditionalFormatting sqref="W33">
    <cfRule type="duplicateValues" dxfId="81" priority="74"/>
  </conditionalFormatting>
  <conditionalFormatting sqref="W34">
    <cfRule type="duplicateValues" dxfId="80" priority="73"/>
  </conditionalFormatting>
  <conditionalFormatting sqref="W35">
    <cfRule type="duplicateValues" dxfId="79" priority="72"/>
  </conditionalFormatting>
  <conditionalFormatting sqref="W36">
    <cfRule type="duplicateValues" dxfId="78" priority="71"/>
  </conditionalFormatting>
  <conditionalFormatting sqref="W37">
    <cfRule type="duplicateValues" dxfId="77" priority="70"/>
  </conditionalFormatting>
  <conditionalFormatting sqref="W38">
    <cfRule type="duplicateValues" dxfId="76" priority="69"/>
  </conditionalFormatting>
  <conditionalFormatting sqref="W39">
    <cfRule type="duplicateValues" dxfId="75" priority="68"/>
  </conditionalFormatting>
  <conditionalFormatting sqref="W40">
    <cfRule type="duplicateValues" dxfId="74" priority="67"/>
  </conditionalFormatting>
  <conditionalFormatting sqref="W41">
    <cfRule type="duplicateValues" dxfId="73" priority="66"/>
  </conditionalFormatting>
  <conditionalFormatting sqref="W42">
    <cfRule type="duplicateValues" dxfId="72" priority="65"/>
  </conditionalFormatting>
  <conditionalFormatting sqref="W43">
    <cfRule type="duplicateValues" dxfId="71" priority="64"/>
  </conditionalFormatting>
  <conditionalFormatting sqref="W44">
    <cfRule type="duplicateValues" dxfId="70" priority="63"/>
  </conditionalFormatting>
  <conditionalFormatting sqref="W45">
    <cfRule type="duplicateValues" dxfId="69" priority="62"/>
  </conditionalFormatting>
  <conditionalFormatting sqref="W46">
    <cfRule type="duplicateValues" dxfId="68" priority="61"/>
  </conditionalFormatting>
  <conditionalFormatting sqref="W47">
    <cfRule type="duplicateValues" dxfId="67" priority="60"/>
  </conditionalFormatting>
  <conditionalFormatting sqref="W48">
    <cfRule type="duplicateValues" dxfId="66" priority="59"/>
  </conditionalFormatting>
  <conditionalFormatting sqref="W49">
    <cfRule type="duplicateValues" dxfId="65" priority="58"/>
  </conditionalFormatting>
  <conditionalFormatting sqref="W50">
    <cfRule type="duplicateValues" dxfId="64" priority="57"/>
  </conditionalFormatting>
  <conditionalFormatting sqref="W51">
    <cfRule type="duplicateValues" dxfId="63" priority="56"/>
  </conditionalFormatting>
  <conditionalFormatting sqref="W52">
    <cfRule type="duplicateValues" dxfId="62" priority="55"/>
  </conditionalFormatting>
  <conditionalFormatting sqref="W53">
    <cfRule type="duplicateValues" dxfId="61" priority="54"/>
  </conditionalFormatting>
  <conditionalFormatting sqref="W54">
    <cfRule type="duplicateValues" dxfId="60" priority="53"/>
  </conditionalFormatting>
  <conditionalFormatting sqref="W55">
    <cfRule type="duplicateValues" dxfId="59" priority="52"/>
  </conditionalFormatting>
  <conditionalFormatting sqref="W56">
    <cfRule type="duplicateValues" dxfId="58" priority="51"/>
  </conditionalFormatting>
  <conditionalFormatting sqref="W57">
    <cfRule type="duplicateValues" dxfId="57" priority="50"/>
  </conditionalFormatting>
  <conditionalFormatting sqref="W58">
    <cfRule type="duplicateValues" dxfId="56" priority="49"/>
  </conditionalFormatting>
  <conditionalFormatting sqref="W59">
    <cfRule type="duplicateValues" dxfId="55" priority="48"/>
  </conditionalFormatting>
  <conditionalFormatting sqref="W60">
    <cfRule type="duplicateValues" dxfId="54" priority="47"/>
  </conditionalFormatting>
  <conditionalFormatting sqref="W61">
    <cfRule type="duplicateValues" dxfId="53" priority="46"/>
  </conditionalFormatting>
  <conditionalFormatting sqref="W62">
    <cfRule type="duplicateValues" dxfId="52" priority="45"/>
  </conditionalFormatting>
  <conditionalFormatting sqref="W63">
    <cfRule type="duplicateValues" dxfId="51" priority="44"/>
  </conditionalFormatting>
  <conditionalFormatting sqref="W64">
    <cfRule type="duplicateValues" dxfId="50" priority="43"/>
  </conditionalFormatting>
  <conditionalFormatting sqref="W65">
    <cfRule type="duplicateValues" dxfId="49" priority="42"/>
  </conditionalFormatting>
  <conditionalFormatting sqref="W66">
    <cfRule type="duplicateValues" dxfId="48" priority="41"/>
  </conditionalFormatting>
  <conditionalFormatting sqref="W67">
    <cfRule type="duplicateValues" dxfId="47" priority="40"/>
  </conditionalFormatting>
  <conditionalFormatting sqref="W68">
    <cfRule type="duplicateValues" dxfId="46" priority="39"/>
  </conditionalFormatting>
  <conditionalFormatting sqref="W69">
    <cfRule type="duplicateValues" dxfId="45" priority="38"/>
  </conditionalFormatting>
  <conditionalFormatting sqref="W70">
    <cfRule type="duplicateValues" dxfId="44" priority="37"/>
  </conditionalFormatting>
  <conditionalFormatting sqref="W71">
    <cfRule type="duplicateValues" dxfId="43" priority="36"/>
  </conditionalFormatting>
  <conditionalFormatting sqref="W72">
    <cfRule type="duplicateValues" dxfId="42" priority="35"/>
  </conditionalFormatting>
  <conditionalFormatting sqref="W73">
    <cfRule type="duplicateValues" dxfId="41" priority="34"/>
  </conditionalFormatting>
  <conditionalFormatting sqref="W74">
    <cfRule type="duplicateValues" dxfId="40" priority="33"/>
  </conditionalFormatting>
  <conditionalFormatting sqref="W75">
    <cfRule type="duplicateValues" dxfId="39" priority="32"/>
  </conditionalFormatting>
  <conditionalFormatting sqref="W76">
    <cfRule type="duplicateValues" dxfId="38" priority="31"/>
  </conditionalFormatting>
  <conditionalFormatting sqref="W77">
    <cfRule type="duplicateValues" dxfId="37" priority="30"/>
  </conditionalFormatting>
  <conditionalFormatting sqref="W78">
    <cfRule type="duplicateValues" dxfId="36" priority="29"/>
  </conditionalFormatting>
  <conditionalFormatting sqref="W79">
    <cfRule type="duplicateValues" dxfId="35" priority="28"/>
  </conditionalFormatting>
  <conditionalFormatting sqref="W80">
    <cfRule type="duplicateValues" dxfId="34" priority="27"/>
  </conditionalFormatting>
  <conditionalFormatting sqref="W81">
    <cfRule type="duplicateValues" dxfId="33" priority="26"/>
  </conditionalFormatting>
  <conditionalFormatting sqref="W82">
    <cfRule type="duplicateValues" dxfId="32" priority="25"/>
  </conditionalFormatting>
  <conditionalFormatting sqref="W83">
    <cfRule type="duplicateValues" dxfId="31" priority="24"/>
  </conditionalFormatting>
  <conditionalFormatting sqref="W84">
    <cfRule type="duplicateValues" dxfId="30" priority="23"/>
  </conditionalFormatting>
  <conditionalFormatting sqref="W85">
    <cfRule type="duplicateValues" dxfId="29" priority="22"/>
  </conditionalFormatting>
  <conditionalFormatting sqref="W86">
    <cfRule type="duplicateValues" dxfId="28" priority="21"/>
  </conditionalFormatting>
  <conditionalFormatting sqref="W87">
    <cfRule type="duplicateValues" dxfId="27" priority="20"/>
  </conditionalFormatting>
  <conditionalFormatting sqref="W88">
    <cfRule type="duplicateValues" dxfId="26" priority="19"/>
  </conditionalFormatting>
  <conditionalFormatting sqref="W89">
    <cfRule type="duplicateValues" dxfId="25" priority="18"/>
  </conditionalFormatting>
  <conditionalFormatting sqref="W90">
    <cfRule type="duplicateValues" dxfId="24" priority="17"/>
  </conditionalFormatting>
  <conditionalFormatting sqref="W91">
    <cfRule type="duplicateValues" dxfId="23" priority="16"/>
  </conditionalFormatting>
  <conditionalFormatting sqref="W92">
    <cfRule type="duplicateValues" dxfId="22" priority="15"/>
  </conditionalFormatting>
  <conditionalFormatting sqref="W93">
    <cfRule type="duplicateValues" dxfId="21" priority="14"/>
  </conditionalFormatting>
  <conditionalFormatting sqref="W94">
    <cfRule type="duplicateValues" dxfId="20" priority="13"/>
  </conditionalFormatting>
  <conditionalFormatting sqref="W95">
    <cfRule type="duplicateValues" dxfId="19" priority="12"/>
  </conditionalFormatting>
  <conditionalFormatting sqref="W96">
    <cfRule type="duplicateValues" dxfId="18" priority="11"/>
  </conditionalFormatting>
  <conditionalFormatting sqref="W97">
    <cfRule type="duplicateValues" dxfId="17" priority="10"/>
  </conditionalFormatting>
  <conditionalFormatting sqref="W98">
    <cfRule type="duplicateValues" dxfId="16" priority="9"/>
  </conditionalFormatting>
  <conditionalFormatting sqref="W99">
    <cfRule type="duplicateValues" dxfId="15" priority="8"/>
  </conditionalFormatting>
  <conditionalFormatting sqref="W100">
    <cfRule type="duplicateValues" dxfId="14" priority="7"/>
  </conditionalFormatting>
  <conditionalFormatting sqref="W101">
    <cfRule type="duplicateValues" dxfId="13" priority="6"/>
  </conditionalFormatting>
  <conditionalFormatting sqref="W102">
    <cfRule type="duplicateValues" dxfId="12" priority="5"/>
  </conditionalFormatting>
  <conditionalFormatting sqref="W103">
    <cfRule type="duplicateValues" dxfId="11" priority="4"/>
  </conditionalFormatting>
  <conditionalFormatting sqref="W104">
    <cfRule type="duplicateValues" dxfId="10" priority="3"/>
  </conditionalFormatting>
  <conditionalFormatting sqref="W105">
    <cfRule type="duplicateValues" dxfId="9" priority="2"/>
  </conditionalFormatting>
  <conditionalFormatting sqref="W6:W105">
    <cfRule type="expression" dxfId="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B2" sqref="B2"/>
    </sheetView>
  </sheetViews>
  <sheetFormatPr defaultRowHeight="15" x14ac:dyDescent="0.25"/>
  <cols>
    <col min="1" max="1" width="16.42578125" style="64" bestFit="1" customWidth="1"/>
    <col min="2" max="3" width="9.140625" style="64"/>
    <col min="4" max="4" width="0" style="64" hidden="1" customWidth="1"/>
    <col min="5" max="7" width="9.140625" style="64"/>
    <col min="8" max="8" width="16.42578125" style="64" bestFit="1" customWidth="1"/>
    <col min="9" max="10" width="9.140625" style="64"/>
    <col min="11" max="11" width="0" style="64" hidden="1" customWidth="1"/>
    <col min="12" max="14" width="9.140625" style="64"/>
    <col min="15" max="15" width="16.42578125" style="64" bestFit="1" customWidth="1"/>
    <col min="16" max="17" width="9.140625" style="64"/>
    <col min="18" max="18" width="0" style="64" hidden="1" customWidth="1"/>
    <col min="19" max="24" width="9.140625" style="64"/>
    <col min="25" max="25" width="0" style="64" hidden="1" customWidth="1"/>
    <col min="26" max="16384" width="9.140625" style="64"/>
  </cols>
  <sheetData>
    <row r="1" spans="1:27" x14ac:dyDescent="0.25">
      <c r="A1" s="69" t="s">
        <v>0</v>
      </c>
      <c r="B1" s="70" t="s">
        <v>56</v>
      </c>
      <c r="C1" s="71"/>
      <c r="D1" s="72"/>
      <c r="E1" s="70"/>
      <c r="F1" s="70"/>
      <c r="G1" s="70"/>
      <c r="H1" s="70"/>
      <c r="I1" s="71" t="s">
        <v>2</v>
      </c>
      <c r="J1" s="70" t="s">
        <v>36</v>
      </c>
      <c r="K1" s="73"/>
      <c r="L1" s="79"/>
    </row>
    <row r="2" spans="1:27" ht="15.75" thickBot="1" x14ac:dyDescent="0.3">
      <c r="A2" s="74" t="s">
        <v>1</v>
      </c>
      <c r="B2" s="75" t="s">
        <v>56</v>
      </c>
      <c r="C2" s="76"/>
      <c r="D2" s="77"/>
      <c r="E2" s="75"/>
      <c r="F2" s="75"/>
      <c r="G2" s="75"/>
      <c r="H2" s="75"/>
      <c r="I2" s="76" t="s">
        <v>24</v>
      </c>
      <c r="J2" s="75" t="s">
        <v>37</v>
      </c>
      <c r="K2" s="78"/>
      <c r="L2" s="82"/>
    </row>
    <row r="3" spans="1:27" ht="15.75" thickBot="1" x14ac:dyDescent="0.3">
      <c r="A3" s="104" t="s">
        <v>35</v>
      </c>
      <c r="B3" s="81">
        <v>0.5</v>
      </c>
      <c r="C3" s="82"/>
    </row>
    <row r="4" spans="1:27" ht="15.75" thickBot="1" x14ac:dyDescent="0.3"/>
    <row r="5" spans="1:27" ht="15.75" thickBot="1" x14ac:dyDescent="0.3">
      <c r="A5" s="83" t="s">
        <v>34</v>
      </c>
      <c r="B5" s="105" t="s">
        <v>50</v>
      </c>
      <c r="C5" s="106">
        <f>COUNTIF(D8:D107,TRUE)</f>
        <v>13</v>
      </c>
      <c r="D5" s="107" t="s">
        <v>51</v>
      </c>
      <c r="E5" s="108">
        <f>COUNTIF(E8:E107,TRUE)</f>
        <v>6</v>
      </c>
      <c r="F5" s="106">
        <f>COUNTIF(F8:F107,TRUE)</f>
        <v>3</v>
      </c>
      <c r="H5" s="83" t="s">
        <v>34</v>
      </c>
      <c r="I5" s="105" t="s">
        <v>50</v>
      </c>
      <c r="J5" s="106">
        <f>COUNTIF(K8:K107,TRUE)</f>
        <v>41</v>
      </c>
      <c r="K5" s="107" t="s">
        <v>51</v>
      </c>
      <c r="L5" s="108">
        <f>COUNTIF(L8:L107,TRUE)</f>
        <v>0</v>
      </c>
      <c r="M5" s="106">
        <f>COUNTIF(M8:M107,TRUE)</f>
        <v>51</v>
      </c>
      <c r="O5" s="83" t="s">
        <v>34</v>
      </c>
      <c r="P5" s="105" t="s">
        <v>50</v>
      </c>
      <c r="Q5" s="106">
        <f>COUNTIF(R8:R107,TRUE)</f>
        <v>15</v>
      </c>
      <c r="R5" s="107" t="s">
        <v>51</v>
      </c>
      <c r="S5" s="108">
        <f>COUNTIF(S8:S107,TRUE)</f>
        <v>10</v>
      </c>
      <c r="T5" s="106">
        <f>COUNTIF(T8:T107,TRUE)</f>
        <v>4</v>
      </c>
      <c r="V5" s="83" t="s">
        <v>34</v>
      </c>
      <c r="W5" s="105" t="s">
        <v>50</v>
      </c>
      <c r="X5" s="106">
        <f>COUNTIF(Y8:Y107,TRUE)</f>
        <v>15</v>
      </c>
      <c r="Y5" s="107" t="s">
        <v>51</v>
      </c>
      <c r="Z5" s="108">
        <f>COUNTIF(Z8:Z107,TRUE)</f>
        <v>13</v>
      </c>
      <c r="AA5" s="106">
        <f>COUNTIF(AA8:AA107,TRUE)</f>
        <v>0</v>
      </c>
    </row>
    <row r="6" spans="1:27" ht="15.75" thickBot="1" x14ac:dyDescent="0.3">
      <c r="A6" s="80" t="s">
        <v>53</v>
      </c>
      <c r="B6" s="105" t="s">
        <v>17</v>
      </c>
      <c r="C6" s="126">
        <f>COUNTIF(D9:D108,FALSE)/(COUNTIF(D9:D108,TRUE)+COUNTIF(D9:D108,FALSE))</f>
        <v>0.86868686868686873</v>
      </c>
      <c r="D6" s="127"/>
      <c r="E6" s="98"/>
      <c r="F6" s="82"/>
      <c r="H6" s="80" t="s">
        <v>52</v>
      </c>
      <c r="I6" s="105" t="s">
        <v>17</v>
      </c>
      <c r="J6" s="126">
        <f>COUNTIF(K9:K108,FALSE)/(COUNTIF(K9:K108,TRUE)+COUNTIF(K9:K108,FALSE))</f>
        <v>0.58585858585858586</v>
      </c>
      <c r="K6" s="127"/>
      <c r="L6" s="98"/>
      <c r="M6" s="82"/>
      <c r="O6" s="80" t="s">
        <v>54</v>
      </c>
      <c r="P6" s="105" t="s">
        <v>17</v>
      </c>
      <c r="Q6" s="126">
        <f>COUNTIF(R9:R108,FALSE)/(COUNTIF(R9:R108,TRUE)+COUNTIF(R9:R108,FALSE))</f>
        <v>0.84848484848484851</v>
      </c>
      <c r="R6" s="127"/>
      <c r="S6" s="98"/>
      <c r="T6" s="82"/>
      <c r="V6" s="80" t="s">
        <v>55</v>
      </c>
      <c r="W6" s="105" t="s">
        <v>17</v>
      </c>
      <c r="X6" s="126">
        <f>COUNTIF(Y9:Y108,FALSE)/(COUNTIF(Y9:Y108,TRUE)+COUNTIF(Y9:Y108,FALSE))</f>
        <v>0.84848484848484851</v>
      </c>
      <c r="Y6" s="127"/>
      <c r="Z6" s="98"/>
      <c r="AA6" s="82"/>
    </row>
    <row r="7" spans="1:27" ht="15.75" thickBot="1" x14ac:dyDescent="0.3">
      <c r="A7" s="84" t="s">
        <v>31</v>
      </c>
      <c r="B7" s="85" t="s">
        <v>32</v>
      </c>
      <c r="C7" s="86" t="s">
        <v>33</v>
      </c>
      <c r="D7" s="87"/>
      <c r="E7" s="99" t="s">
        <v>38</v>
      </c>
      <c r="F7" s="100" t="s">
        <v>39</v>
      </c>
      <c r="H7" s="84" t="s">
        <v>31</v>
      </c>
      <c r="I7" s="85" t="s">
        <v>32</v>
      </c>
      <c r="J7" s="86" t="s">
        <v>33</v>
      </c>
      <c r="K7" s="87"/>
      <c r="L7" s="99" t="s">
        <v>38</v>
      </c>
      <c r="M7" s="100" t="s">
        <v>39</v>
      </c>
      <c r="O7" s="84" t="s">
        <v>31</v>
      </c>
      <c r="P7" s="85" t="s">
        <v>32</v>
      </c>
      <c r="Q7" s="86" t="s">
        <v>33</v>
      </c>
      <c r="R7" s="87"/>
      <c r="S7" s="99" t="s">
        <v>38</v>
      </c>
      <c r="T7" s="100" t="s">
        <v>39</v>
      </c>
      <c r="V7" s="84" t="s">
        <v>31</v>
      </c>
      <c r="W7" s="85" t="s">
        <v>32</v>
      </c>
      <c r="X7" s="86" t="s">
        <v>33</v>
      </c>
      <c r="Y7" s="87"/>
      <c r="Z7" s="99" t="s">
        <v>38</v>
      </c>
      <c r="AA7" s="100" t="s">
        <v>39</v>
      </c>
    </row>
    <row r="8" spans="1:27" x14ac:dyDescent="0.25">
      <c r="A8" s="89" t="s">
        <v>40</v>
      </c>
      <c r="B8" s="90" t="s">
        <v>40</v>
      </c>
      <c r="C8" s="91">
        <v>1</v>
      </c>
      <c r="D8" s="88" t="b">
        <f>B8&lt;&gt;A8</f>
        <v>0</v>
      </c>
      <c r="E8" s="109" t="b">
        <f t="shared" ref="E8:E10" si="0">(AND(B8&lt;&gt;A8,C8&gt;$B$3))</f>
        <v>0</v>
      </c>
      <c r="F8" s="102" t="b">
        <f>(AND(B8=A8,C8&lt;$B$3))</f>
        <v>0</v>
      </c>
      <c r="H8" s="89" t="s">
        <v>40</v>
      </c>
      <c r="I8" s="90" t="s">
        <v>40</v>
      </c>
      <c r="J8" s="91">
        <v>0.6</v>
      </c>
      <c r="K8" s="88" t="b">
        <f>I8&lt;&gt;H8</f>
        <v>0</v>
      </c>
      <c r="L8" s="109" t="b">
        <f t="shared" ref="L8:L10" si="1">(AND(I8&lt;&gt;H8,J8&gt;$B$3))</f>
        <v>0</v>
      </c>
      <c r="M8" s="102" t="b">
        <f>(AND(I8=H8,J8&lt;$B$3))</f>
        <v>0</v>
      </c>
      <c r="O8" s="89" t="s">
        <v>40</v>
      </c>
      <c r="P8" s="90" t="s">
        <v>40</v>
      </c>
      <c r="Q8" s="91">
        <v>1</v>
      </c>
      <c r="R8" s="88" t="b">
        <f>P8&lt;&gt;O8</f>
        <v>0</v>
      </c>
      <c r="S8" s="109" t="b">
        <f t="shared" ref="S8:S10" si="2">(AND(P8&lt;&gt;O8,Q8&gt;$B$3))</f>
        <v>0</v>
      </c>
      <c r="T8" s="102" t="b">
        <f>(AND(P8=O8,Q8&lt;$B$3))</f>
        <v>0</v>
      </c>
      <c r="V8" s="89" t="s">
        <v>40</v>
      </c>
      <c r="W8" s="90" t="s">
        <v>40</v>
      </c>
      <c r="X8" s="91">
        <v>1.3332999999999999</v>
      </c>
      <c r="Y8" s="88" t="b">
        <f>W8&lt;&gt;V8</f>
        <v>0</v>
      </c>
      <c r="Z8" s="109" t="b">
        <f t="shared" ref="Z8:Z10" si="3">(AND(W8&lt;&gt;V8,X8&gt;$B$3))</f>
        <v>0</v>
      </c>
      <c r="AA8" s="102" t="b">
        <f>(AND(W8=V8,X8&lt;$B$3))</f>
        <v>0</v>
      </c>
    </row>
    <row r="9" spans="1:27" x14ac:dyDescent="0.25">
      <c r="A9" s="92" t="s">
        <v>40</v>
      </c>
      <c r="B9" s="93" t="s">
        <v>40</v>
      </c>
      <c r="C9" s="94">
        <v>1</v>
      </c>
      <c r="D9" s="88" t="b">
        <f t="shared" ref="D9:D72" si="4">B9&lt;&gt;A9</f>
        <v>0</v>
      </c>
      <c r="E9" s="110" t="b">
        <f t="shared" si="0"/>
        <v>0</v>
      </c>
      <c r="F9" s="101" t="b">
        <f t="shared" ref="F9:F72" si="5">(AND(B9=A9,C9&lt;$B$3))</f>
        <v>0</v>
      </c>
      <c r="H9" s="92" t="s">
        <v>40</v>
      </c>
      <c r="I9" s="93" t="s">
        <v>40</v>
      </c>
      <c r="J9" s="94">
        <v>0.6</v>
      </c>
      <c r="K9" s="88" t="b">
        <f t="shared" ref="K9:K72" si="6">I9&lt;&gt;H9</f>
        <v>0</v>
      </c>
      <c r="L9" s="110" t="b">
        <f t="shared" si="1"/>
        <v>0</v>
      </c>
      <c r="M9" s="101" t="b">
        <f t="shared" ref="M9:M72" si="7">(AND(I9=H9,J9&lt;$B$3))</f>
        <v>0</v>
      </c>
      <c r="O9" s="92" t="s">
        <v>40</v>
      </c>
      <c r="P9" s="93" t="s">
        <v>40</v>
      </c>
      <c r="Q9" s="94">
        <v>1</v>
      </c>
      <c r="R9" s="88" t="b">
        <f t="shared" ref="R9:R72" si="8">P9&lt;&gt;O9</f>
        <v>0</v>
      </c>
      <c r="S9" s="110" t="b">
        <f t="shared" si="2"/>
        <v>0</v>
      </c>
      <c r="T9" s="101" t="b">
        <f t="shared" ref="T9:T72" si="9">(AND(P9=O9,Q9&lt;$B$3))</f>
        <v>0</v>
      </c>
      <c r="V9" s="92" t="s">
        <v>40</v>
      </c>
      <c r="W9" s="93" t="s">
        <v>40</v>
      </c>
      <c r="X9" s="94">
        <v>1.3332999999999999</v>
      </c>
      <c r="Y9" s="88" t="b">
        <f t="shared" ref="Y9:Y72" si="10">W9&lt;&gt;V9</f>
        <v>0</v>
      </c>
      <c r="Z9" s="110" t="b">
        <f t="shared" si="3"/>
        <v>0</v>
      </c>
      <c r="AA9" s="101" t="b">
        <f t="shared" ref="AA9:AA72" si="11">(AND(W9=V9,X9&lt;$B$3))</f>
        <v>0</v>
      </c>
    </row>
    <row r="10" spans="1:27" x14ac:dyDescent="0.25">
      <c r="A10" s="92" t="s">
        <v>40</v>
      </c>
      <c r="B10" s="93" t="s">
        <v>40</v>
      </c>
      <c r="C10" s="94">
        <v>1</v>
      </c>
      <c r="D10" s="88" t="b">
        <f t="shared" si="4"/>
        <v>0</v>
      </c>
      <c r="E10" s="110" t="b">
        <f t="shared" si="0"/>
        <v>0</v>
      </c>
      <c r="F10" s="101" t="b">
        <f t="shared" si="5"/>
        <v>0</v>
      </c>
      <c r="H10" s="92" t="s">
        <v>40</v>
      </c>
      <c r="I10" s="93" t="s">
        <v>40</v>
      </c>
      <c r="J10" s="94">
        <v>0.6</v>
      </c>
      <c r="K10" s="88" t="b">
        <f t="shared" si="6"/>
        <v>0</v>
      </c>
      <c r="L10" s="110" t="b">
        <f t="shared" si="1"/>
        <v>0</v>
      </c>
      <c r="M10" s="101" t="b">
        <f t="shared" si="7"/>
        <v>0</v>
      </c>
      <c r="O10" s="92" t="s">
        <v>40</v>
      </c>
      <c r="P10" s="93" t="s">
        <v>40</v>
      </c>
      <c r="Q10" s="94">
        <v>1</v>
      </c>
      <c r="R10" s="88" t="b">
        <f t="shared" si="8"/>
        <v>0</v>
      </c>
      <c r="S10" s="110" t="b">
        <f t="shared" si="2"/>
        <v>0</v>
      </c>
      <c r="T10" s="101" t="b">
        <f t="shared" si="9"/>
        <v>0</v>
      </c>
      <c r="V10" s="92" t="s">
        <v>40</v>
      </c>
      <c r="W10" s="93" t="s">
        <v>40</v>
      </c>
      <c r="X10" s="94">
        <v>1.3332999999999999</v>
      </c>
      <c r="Y10" s="88" t="b">
        <f t="shared" si="10"/>
        <v>0</v>
      </c>
      <c r="Z10" s="110" t="b">
        <f t="shared" si="3"/>
        <v>0</v>
      </c>
      <c r="AA10" s="101" t="b">
        <f t="shared" si="11"/>
        <v>0</v>
      </c>
    </row>
    <row r="11" spans="1:27" x14ac:dyDescent="0.25">
      <c r="A11" s="92" t="s">
        <v>40</v>
      </c>
      <c r="B11" s="93" t="s">
        <v>41</v>
      </c>
      <c r="C11" s="94">
        <v>0.45455000000000001</v>
      </c>
      <c r="D11" s="88" t="b">
        <f t="shared" si="4"/>
        <v>1</v>
      </c>
      <c r="E11" s="110" t="b">
        <f>(AND(B11&lt;&gt;A11,C11&gt;$B$3))</f>
        <v>0</v>
      </c>
      <c r="F11" s="101" t="b">
        <f t="shared" si="5"/>
        <v>0</v>
      </c>
      <c r="H11" s="92" t="s">
        <v>40</v>
      </c>
      <c r="I11" s="93" t="s">
        <v>40</v>
      </c>
      <c r="J11" s="94">
        <v>0.25</v>
      </c>
      <c r="K11" s="88" t="b">
        <f t="shared" si="6"/>
        <v>0</v>
      </c>
      <c r="L11" s="110" t="b">
        <f>(AND(I11&lt;&gt;H11,J11&gt;$B$3))</f>
        <v>0</v>
      </c>
      <c r="M11" s="101" t="b">
        <f t="shared" si="7"/>
        <v>1</v>
      </c>
      <c r="O11" s="92" t="s">
        <v>40</v>
      </c>
      <c r="P11" s="93" t="s">
        <v>41</v>
      </c>
      <c r="Q11" s="94">
        <v>0.8</v>
      </c>
      <c r="R11" s="88" t="b">
        <f t="shared" si="8"/>
        <v>1</v>
      </c>
      <c r="S11" s="110" t="b">
        <f>(AND(P11&lt;&gt;O11,Q11&gt;$B$3))</f>
        <v>1</v>
      </c>
      <c r="T11" s="101" t="b">
        <f t="shared" si="9"/>
        <v>0</v>
      </c>
      <c r="V11" s="92" t="s">
        <v>40</v>
      </c>
      <c r="W11" s="93" t="s">
        <v>41</v>
      </c>
      <c r="X11" s="94">
        <v>1</v>
      </c>
      <c r="Y11" s="88" t="b">
        <f t="shared" si="10"/>
        <v>1</v>
      </c>
      <c r="Z11" s="110" t="b">
        <f>(AND(W11&lt;&gt;V11,X11&gt;$B$3))</f>
        <v>1</v>
      </c>
      <c r="AA11" s="101" t="b">
        <f t="shared" si="11"/>
        <v>0</v>
      </c>
    </row>
    <row r="12" spans="1:27" x14ac:dyDescent="0.25">
      <c r="A12" s="92" t="s">
        <v>40</v>
      </c>
      <c r="B12" s="93" t="s">
        <v>41</v>
      </c>
      <c r="C12" s="94">
        <v>0.71428999999999998</v>
      </c>
      <c r="D12" s="88" t="b">
        <f t="shared" si="4"/>
        <v>1</v>
      </c>
      <c r="E12" s="110" t="b">
        <f t="shared" ref="E12:E75" si="12">(AND(B12&lt;&gt;A12,C12&gt;$B$3))</f>
        <v>1</v>
      </c>
      <c r="F12" s="101" t="b">
        <f t="shared" si="5"/>
        <v>0</v>
      </c>
      <c r="H12" s="92" t="s">
        <v>40</v>
      </c>
      <c r="I12" s="93" t="s">
        <v>40</v>
      </c>
      <c r="J12" s="94">
        <v>0.3</v>
      </c>
      <c r="K12" s="88" t="b">
        <f t="shared" si="6"/>
        <v>0</v>
      </c>
      <c r="L12" s="110" t="b">
        <f t="shared" ref="L12:L75" si="13">(AND(I12&lt;&gt;H12,J12&gt;$B$3))</f>
        <v>0</v>
      </c>
      <c r="M12" s="101" t="b">
        <f t="shared" si="7"/>
        <v>1</v>
      </c>
      <c r="O12" s="92" t="s">
        <v>40</v>
      </c>
      <c r="P12" s="93" t="s">
        <v>41</v>
      </c>
      <c r="Q12" s="94">
        <v>0.8</v>
      </c>
      <c r="R12" s="88" t="b">
        <f t="shared" si="8"/>
        <v>1</v>
      </c>
      <c r="S12" s="110" t="b">
        <f t="shared" ref="S12:S75" si="14">(AND(P12&lt;&gt;O12,Q12&gt;$B$3))</f>
        <v>1</v>
      </c>
      <c r="T12" s="101" t="b">
        <f t="shared" si="9"/>
        <v>0</v>
      </c>
      <c r="V12" s="92" t="s">
        <v>40</v>
      </c>
      <c r="W12" s="93" t="s">
        <v>41</v>
      </c>
      <c r="X12" s="94">
        <v>1</v>
      </c>
      <c r="Y12" s="88" t="b">
        <f t="shared" si="10"/>
        <v>1</v>
      </c>
      <c r="Z12" s="110" t="b">
        <f t="shared" ref="Z12:Z75" si="15">(AND(W12&lt;&gt;V12,X12&gt;$B$3))</f>
        <v>1</v>
      </c>
      <c r="AA12" s="101" t="b">
        <f t="shared" si="11"/>
        <v>0</v>
      </c>
    </row>
    <row r="13" spans="1:27" x14ac:dyDescent="0.25">
      <c r="A13" s="92" t="s">
        <v>40</v>
      </c>
      <c r="B13" s="93" t="s">
        <v>40</v>
      </c>
      <c r="C13" s="94">
        <v>1</v>
      </c>
      <c r="D13" s="88" t="b">
        <f t="shared" si="4"/>
        <v>0</v>
      </c>
      <c r="E13" s="110" t="b">
        <f t="shared" si="12"/>
        <v>0</v>
      </c>
      <c r="F13" s="101" t="b">
        <f t="shared" si="5"/>
        <v>0</v>
      </c>
      <c r="H13" s="92" t="s">
        <v>40</v>
      </c>
      <c r="I13" s="93" t="s">
        <v>40</v>
      </c>
      <c r="J13" s="94">
        <v>0.6</v>
      </c>
      <c r="K13" s="88" t="b">
        <f t="shared" si="6"/>
        <v>0</v>
      </c>
      <c r="L13" s="110" t="b">
        <f t="shared" si="13"/>
        <v>0</v>
      </c>
      <c r="M13" s="101" t="b">
        <f t="shared" si="7"/>
        <v>0</v>
      </c>
      <c r="O13" s="92" t="s">
        <v>40</v>
      </c>
      <c r="P13" s="93" t="s">
        <v>40</v>
      </c>
      <c r="Q13" s="94">
        <v>1</v>
      </c>
      <c r="R13" s="88" t="b">
        <f t="shared" si="8"/>
        <v>0</v>
      </c>
      <c r="S13" s="110" t="b">
        <f t="shared" si="14"/>
        <v>0</v>
      </c>
      <c r="T13" s="101" t="b">
        <f t="shared" si="9"/>
        <v>0</v>
      </c>
      <c r="V13" s="92" t="s">
        <v>40</v>
      </c>
      <c r="W13" s="93" t="s">
        <v>40</v>
      </c>
      <c r="X13" s="94">
        <v>1.3332999999999999</v>
      </c>
      <c r="Y13" s="88" t="b">
        <f t="shared" si="10"/>
        <v>0</v>
      </c>
      <c r="Z13" s="110" t="b">
        <f t="shared" si="15"/>
        <v>0</v>
      </c>
      <c r="AA13" s="101" t="b">
        <f t="shared" si="11"/>
        <v>0</v>
      </c>
    </row>
    <row r="14" spans="1:27" x14ac:dyDescent="0.25">
      <c r="A14" s="92" t="s">
        <v>40</v>
      </c>
      <c r="B14" s="93" t="s">
        <v>40</v>
      </c>
      <c r="C14" s="94">
        <v>1</v>
      </c>
      <c r="D14" s="88" t="b">
        <f t="shared" si="4"/>
        <v>0</v>
      </c>
      <c r="E14" s="110" t="b">
        <f t="shared" si="12"/>
        <v>0</v>
      </c>
      <c r="F14" s="101" t="b">
        <f t="shared" si="5"/>
        <v>0</v>
      </c>
      <c r="H14" s="92" t="s">
        <v>40</v>
      </c>
      <c r="I14" s="93" t="s">
        <v>40</v>
      </c>
      <c r="J14" s="94">
        <v>0.6</v>
      </c>
      <c r="K14" s="88" t="b">
        <f t="shared" si="6"/>
        <v>0</v>
      </c>
      <c r="L14" s="110" t="b">
        <f t="shared" si="13"/>
        <v>0</v>
      </c>
      <c r="M14" s="101" t="b">
        <f t="shared" si="7"/>
        <v>0</v>
      </c>
      <c r="O14" s="92" t="s">
        <v>40</v>
      </c>
      <c r="P14" s="93" t="s">
        <v>40</v>
      </c>
      <c r="Q14" s="94">
        <v>1</v>
      </c>
      <c r="R14" s="88" t="b">
        <f t="shared" si="8"/>
        <v>0</v>
      </c>
      <c r="S14" s="110" t="b">
        <f t="shared" si="14"/>
        <v>0</v>
      </c>
      <c r="T14" s="101" t="b">
        <f t="shared" si="9"/>
        <v>0</v>
      </c>
      <c r="V14" s="92" t="s">
        <v>40</v>
      </c>
      <c r="W14" s="93" t="s">
        <v>40</v>
      </c>
      <c r="X14" s="94">
        <v>1.3332999999999999</v>
      </c>
      <c r="Y14" s="88" t="b">
        <f t="shared" si="10"/>
        <v>0</v>
      </c>
      <c r="Z14" s="110" t="b">
        <f t="shared" si="15"/>
        <v>0</v>
      </c>
      <c r="AA14" s="101" t="b">
        <f t="shared" si="11"/>
        <v>0</v>
      </c>
    </row>
    <row r="15" spans="1:27" x14ac:dyDescent="0.25">
      <c r="A15" s="92" t="s">
        <v>40</v>
      </c>
      <c r="B15" s="93" t="s">
        <v>40</v>
      </c>
      <c r="C15" s="94">
        <v>1</v>
      </c>
      <c r="D15" s="88" t="b">
        <f t="shared" si="4"/>
        <v>0</v>
      </c>
      <c r="E15" s="110" t="b">
        <f t="shared" si="12"/>
        <v>0</v>
      </c>
      <c r="F15" s="101" t="b">
        <f t="shared" si="5"/>
        <v>0</v>
      </c>
      <c r="H15" s="92" t="s">
        <v>40</v>
      </c>
      <c r="I15" s="93" t="s">
        <v>40</v>
      </c>
      <c r="J15" s="94">
        <v>0.6</v>
      </c>
      <c r="K15" s="88" t="b">
        <f t="shared" si="6"/>
        <v>0</v>
      </c>
      <c r="L15" s="110" t="b">
        <f t="shared" si="13"/>
        <v>0</v>
      </c>
      <c r="M15" s="101" t="b">
        <f t="shared" si="7"/>
        <v>0</v>
      </c>
      <c r="O15" s="92" t="s">
        <v>40</v>
      </c>
      <c r="P15" s="93" t="s">
        <v>40</v>
      </c>
      <c r="Q15" s="94">
        <v>1</v>
      </c>
      <c r="R15" s="88" t="b">
        <f t="shared" si="8"/>
        <v>0</v>
      </c>
      <c r="S15" s="110" t="b">
        <f t="shared" si="14"/>
        <v>0</v>
      </c>
      <c r="T15" s="101" t="b">
        <f t="shared" si="9"/>
        <v>0</v>
      </c>
      <c r="V15" s="92" t="s">
        <v>40</v>
      </c>
      <c r="W15" s="93" t="s">
        <v>40</v>
      </c>
      <c r="X15" s="94">
        <v>1.3332999999999999</v>
      </c>
      <c r="Y15" s="88" t="b">
        <f t="shared" si="10"/>
        <v>0</v>
      </c>
      <c r="Z15" s="110" t="b">
        <f t="shared" si="15"/>
        <v>0</v>
      </c>
      <c r="AA15" s="101" t="b">
        <f t="shared" si="11"/>
        <v>0</v>
      </c>
    </row>
    <row r="16" spans="1:27" x14ac:dyDescent="0.25">
      <c r="A16" s="92" t="s">
        <v>40</v>
      </c>
      <c r="B16" s="93" t="s">
        <v>40</v>
      </c>
      <c r="C16" s="94">
        <v>1</v>
      </c>
      <c r="D16" s="88" t="b">
        <f t="shared" si="4"/>
        <v>0</v>
      </c>
      <c r="E16" s="110" t="b">
        <f t="shared" si="12"/>
        <v>0</v>
      </c>
      <c r="F16" s="101" t="b">
        <f t="shared" si="5"/>
        <v>0</v>
      </c>
      <c r="H16" s="92" t="s">
        <v>40</v>
      </c>
      <c r="I16" s="93" t="s">
        <v>40</v>
      </c>
      <c r="J16" s="94">
        <v>0.6</v>
      </c>
      <c r="K16" s="88" t="b">
        <f t="shared" si="6"/>
        <v>0</v>
      </c>
      <c r="L16" s="110" t="b">
        <f t="shared" si="13"/>
        <v>0</v>
      </c>
      <c r="M16" s="101" t="b">
        <f t="shared" si="7"/>
        <v>0</v>
      </c>
      <c r="O16" s="92" t="s">
        <v>40</v>
      </c>
      <c r="P16" s="93" t="s">
        <v>40</v>
      </c>
      <c r="Q16" s="94">
        <v>1</v>
      </c>
      <c r="R16" s="88" t="b">
        <f t="shared" si="8"/>
        <v>0</v>
      </c>
      <c r="S16" s="110" t="b">
        <f t="shared" si="14"/>
        <v>0</v>
      </c>
      <c r="T16" s="101" t="b">
        <f t="shared" si="9"/>
        <v>0</v>
      </c>
      <c r="V16" s="92" t="s">
        <v>40</v>
      </c>
      <c r="W16" s="93" t="s">
        <v>40</v>
      </c>
      <c r="X16" s="94">
        <v>1.3332999999999999</v>
      </c>
      <c r="Y16" s="88" t="b">
        <f t="shared" si="10"/>
        <v>0</v>
      </c>
      <c r="Z16" s="110" t="b">
        <f t="shared" si="15"/>
        <v>0</v>
      </c>
      <c r="AA16" s="101" t="b">
        <f t="shared" si="11"/>
        <v>0</v>
      </c>
    </row>
    <row r="17" spans="1:27" ht="15.75" thickBot="1" x14ac:dyDescent="0.3">
      <c r="A17" s="95" t="s">
        <v>40</v>
      </c>
      <c r="B17" s="96" t="s">
        <v>40</v>
      </c>
      <c r="C17" s="97">
        <v>1</v>
      </c>
      <c r="D17" s="88" t="b">
        <f t="shared" si="4"/>
        <v>0</v>
      </c>
      <c r="E17" s="111" t="b">
        <f t="shared" si="12"/>
        <v>0</v>
      </c>
      <c r="F17" s="103" t="b">
        <f t="shared" si="5"/>
        <v>0</v>
      </c>
      <c r="H17" s="95" t="s">
        <v>40</v>
      </c>
      <c r="I17" s="96" t="s">
        <v>40</v>
      </c>
      <c r="J17" s="97">
        <v>0.6</v>
      </c>
      <c r="K17" s="88" t="b">
        <f t="shared" si="6"/>
        <v>0</v>
      </c>
      <c r="L17" s="111" t="b">
        <f t="shared" si="13"/>
        <v>0</v>
      </c>
      <c r="M17" s="103" t="b">
        <f t="shared" si="7"/>
        <v>0</v>
      </c>
      <c r="O17" s="95" t="s">
        <v>40</v>
      </c>
      <c r="P17" s="96" t="s">
        <v>40</v>
      </c>
      <c r="Q17" s="97">
        <v>1</v>
      </c>
      <c r="R17" s="88" t="b">
        <f t="shared" si="8"/>
        <v>0</v>
      </c>
      <c r="S17" s="111" t="b">
        <f t="shared" si="14"/>
        <v>0</v>
      </c>
      <c r="T17" s="103" t="b">
        <f t="shared" si="9"/>
        <v>0</v>
      </c>
      <c r="V17" s="95" t="s">
        <v>40</v>
      </c>
      <c r="W17" s="96" t="s">
        <v>40</v>
      </c>
      <c r="X17" s="97">
        <v>1.3332999999999999</v>
      </c>
      <c r="Y17" s="88" t="b">
        <f t="shared" si="10"/>
        <v>0</v>
      </c>
      <c r="Z17" s="111" t="b">
        <f t="shared" si="15"/>
        <v>0</v>
      </c>
      <c r="AA17" s="103" t="b">
        <f t="shared" si="11"/>
        <v>0</v>
      </c>
    </row>
    <row r="18" spans="1:27" x14ac:dyDescent="0.25">
      <c r="A18" s="89" t="s">
        <v>42</v>
      </c>
      <c r="B18" s="90" t="s">
        <v>42</v>
      </c>
      <c r="C18" s="91">
        <v>0.83333000000000002</v>
      </c>
      <c r="D18" s="88" t="b">
        <f t="shared" si="4"/>
        <v>0</v>
      </c>
      <c r="E18" s="110" t="b">
        <f t="shared" si="12"/>
        <v>0</v>
      </c>
      <c r="F18" s="101" t="b">
        <f t="shared" si="5"/>
        <v>0</v>
      </c>
      <c r="H18" s="89" t="s">
        <v>42</v>
      </c>
      <c r="I18" s="90" t="s">
        <v>42</v>
      </c>
      <c r="J18" s="91">
        <v>0.42857000000000001</v>
      </c>
      <c r="K18" s="88" t="b">
        <f t="shared" si="6"/>
        <v>0</v>
      </c>
      <c r="L18" s="110" t="b">
        <f t="shared" si="13"/>
        <v>0</v>
      </c>
      <c r="M18" s="101" t="b">
        <f t="shared" si="7"/>
        <v>1</v>
      </c>
      <c r="O18" s="89" t="s">
        <v>42</v>
      </c>
      <c r="P18" s="90" t="s">
        <v>42</v>
      </c>
      <c r="Q18" s="91">
        <v>0.8</v>
      </c>
      <c r="R18" s="88" t="b">
        <f t="shared" si="8"/>
        <v>0</v>
      </c>
      <c r="S18" s="110" t="b">
        <f t="shared" si="14"/>
        <v>0</v>
      </c>
      <c r="T18" s="101" t="b">
        <f t="shared" si="9"/>
        <v>0</v>
      </c>
      <c r="V18" s="89" t="s">
        <v>42</v>
      </c>
      <c r="W18" s="90" t="s">
        <v>42</v>
      </c>
      <c r="X18" s="91">
        <v>1.3332999999999999</v>
      </c>
      <c r="Y18" s="88" t="b">
        <f t="shared" si="10"/>
        <v>0</v>
      </c>
      <c r="Z18" s="110" t="b">
        <f t="shared" si="15"/>
        <v>0</v>
      </c>
      <c r="AA18" s="101" t="b">
        <f t="shared" si="11"/>
        <v>0</v>
      </c>
    </row>
    <row r="19" spans="1:27" x14ac:dyDescent="0.25">
      <c r="A19" s="92" t="s">
        <v>42</v>
      </c>
      <c r="B19" s="93" t="s">
        <v>42</v>
      </c>
      <c r="C19" s="94">
        <v>1</v>
      </c>
      <c r="D19" s="88" t="b">
        <f t="shared" si="4"/>
        <v>0</v>
      </c>
      <c r="E19" s="110" t="b">
        <f t="shared" si="12"/>
        <v>0</v>
      </c>
      <c r="F19" s="101" t="b">
        <f t="shared" si="5"/>
        <v>0</v>
      </c>
      <c r="H19" s="92" t="s">
        <v>42</v>
      </c>
      <c r="I19" s="93" t="s">
        <v>42</v>
      </c>
      <c r="J19" s="94">
        <v>0.42857000000000001</v>
      </c>
      <c r="K19" s="88" t="b">
        <f t="shared" si="6"/>
        <v>0</v>
      </c>
      <c r="L19" s="110" t="b">
        <f t="shared" si="13"/>
        <v>0</v>
      </c>
      <c r="M19" s="101" t="b">
        <f t="shared" si="7"/>
        <v>1</v>
      </c>
      <c r="O19" s="92" t="s">
        <v>42</v>
      </c>
      <c r="P19" s="93" t="s">
        <v>42</v>
      </c>
      <c r="Q19" s="94">
        <v>1</v>
      </c>
      <c r="R19" s="88" t="b">
        <f t="shared" si="8"/>
        <v>0</v>
      </c>
      <c r="S19" s="110" t="b">
        <f t="shared" si="14"/>
        <v>0</v>
      </c>
      <c r="T19" s="101" t="b">
        <f t="shared" si="9"/>
        <v>0</v>
      </c>
      <c r="V19" s="92" t="s">
        <v>42</v>
      </c>
      <c r="W19" s="93" t="s">
        <v>42</v>
      </c>
      <c r="X19" s="94">
        <v>1.3332999999999999</v>
      </c>
      <c r="Y19" s="88" t="b">
        <f t="shared" si="10"/>
        <v>0</v>
      </c>
      <c r="Z19" s="110" t="b">
        <f t="shared" si="15"/>
        <v>0</v>
      </c>
      <c r="AA19" s="101" t="b">
        <f t="shared" si="11"/>
        <v>0</v>
      </c>
    </row>
    <row r="20" spans="1:27" x14ac:dyDescent="0.25">
      <c r="A20" s="92" t="s">
        <v>42</v>
      </c>
      <c r="B20" s="93" t="s">
        <v>42</v>
      </c>
      <c r="C20" s="94">
        <v>1</v>
      </c>
      <c r="D20" s="88" t="b">
        <f t="shared" si="4"/>
        <v>0</v>
      </c>
      <c r="E20" s="110" t="b">
        <f t="shared" si="12"/>
        <v>0</v>
      </c>
      <c r="F20" s="101" t="b">
        <f t="shared" si="5"/>
        <v>0</v>
      </c>
      <c r="H20" s="92" t="s">
        <v>42</v>
      </c>
      <c r="I20" s="93" t="s">
        <v>42</v>
      </c>
      <c r="J20" s="94">
        <v>0.42857000000000001</v>
      </c>
      <c r="K20" s="88" t="b">
        <f t="shared" si="6"/>
        <v>0</v>
      </c>
      <c r="L20" s="110" t="b">
        <f t="shared" si="13"/>
        <v>0</v>
      </c>
      <c r="M20" s="101" t="b">
        <f t="shared" si="7"/>
        <v>1</v>
      </c>
      <c r="O20" s="92" t="s">
        <v>42</v>
      </c>
      <c r="P20" s="93" t="s">
        <v>42</v>
      </c>
      <c r="Q20" s="94">
        <v>1</v>
      </c>
      <c r="R20" s="88" t="b">
        <f t="shared" si="8"/>
        <v>0</v>
      </c>
      <c r="S20" s="110" t="b">
        <f t="shared" si="14"/>
        <v>0</v>
      </c>
      <c r="T20" s="101" t="b">
        <f t="shared" si="9"/>
        <v>0</v>
      </c>
      <c r="V20" s="92" t="s">
        <v>42</v>
      </c>
      <c r="W20" s="93" t="s">
        <v>42</v>
      </c>
      <c r="X20" s="94">
        <v>1.3332999999999999</v>
      </c>
      <c r="Y20" s="88" t="b">
        <f t="shared" si="10"/>
        <v>0</v>
      </c>
      <c r="Z20" s="110" t="b">
        <f t="shared" si="15"/>
        <v>0</v>
      </c>
      <c r="AA20" s="101" t="b">
        <f t="shared" si="11"/>
        <v>0</v>
      </c>
    </row>
    <row r="21" spans="1:27" x14ac:dyDescent="0.25">
      <c r="A21" s="92" t="s">
        <v>42</v>
      </c>
      <c r="B21" s="93" t="s">
        <v>42</v>
      </c>
      <c r="C21" s="94">
        <v>0.5</v>
      </c>
      <c r="D21" s="88" t="b">
        <f t="shared" si="4"/>
        <v>0</v>
      </c>
      <c r="E21" s="110" t="b">
        <f t="shared" si="12"/>
        <v>0</v>
      </c>
      <c r="F21" s="101" t="b">
        <f t="shared" si="5"/>
        <v>0</v>
      </c>
      <c r="H21" s="92" t="s">
        <v>42</v>
      </c>
      <c r="I21" s="93" t="s">
        <v>42</v>
      </c>
      <c r="J21" s="94">
        <v>0.375</v>
      </c>
      <c r="K21" s="88" t="b">
        <f t="shared" si="6"/>
        <v>0</v>
      </c>
      <c r="L21" s="110" t="b">
        <f t="shared" si="13"/>
        <v>0</v>
      </c>
      <c r="M21" s="101" t="b">
        <f t="shared" si="7"/>
        <v>1</v>
      </c>
      <c r="O21" s="92" t="s">
        <v>42</v>
      </c>
      <c r="P21" s="93" t="s">
        <v>42</v>
      </c>
      <c r="Q21" s="94">
        <v>0.44444</v>
      </c>
      <c r="R21" s="88" t="b">
        <f t="shared" si="8"/>
        <v>0</v>
      </c>
      <c r="S21" s="110" t="b">
        <f t="shared" si="14"/>
        <v>0</v>
      </c>
      <c r="T21" s="101" t="b">
        <f t="shared" si="9"/>
        <v>1</v>
      </c>
      <c r="V21" s="92" t="s">
        <v>42</v>
      </c>
      <c r="W21" s="93" t="s">
        <v>42</v>
      </c>
      <c r="X21" s="94">
        <v>0.66666999999999998</v>
      </c>
      <c r="Y21" s="88" t="b">
        <f t="shared" si="10"/>
        <v>0</v>
      </c>
      <c r="Z21" s="110" t="b">
        <f t="shared" si="15"/>
        <v>0</v>
      </c>
      <c r="AA21" s="101" t="b">
        <f t="shared" si="11"/>
        <v>0</v>
      </c>
    </row>
    <row r="22" spans="1:27" x14ac:dyDescent="0.25">
      <c r="A22" s="92" t="s">
        <v>42</v>
      </c>
      <c r="B22" s="93" t="s">
        <v>42</v>
      </c>
      <c r="C22" s="94">
        <v>0.55556000000000005</v>
      </c>
      <c r="D22" s="88" t="b">
        <f t="shared" si="4"/>
        <v>0</v>
      </c>
      <c r="E22" s="110" t="b">
        <f t="shared" si="12"/>
        <v>0</v>
      </c>
      <c r="F22" s="101" t="b">
        <f t="shared" si="5"/>
        <v>0</v>
      </c>
      <c r="H22" s="92" t="s">
        <v>42</v>
      </c>
      <c r="I22" s="93" t="s">
        <v>42</v>
      </c>
      <c r="J22" s="94">
        <v>0.42857000000000001</v>
      </c>
      <c r="K22" s="88" t="b">
        <f t="shared" si="6"/>
        <v>0</v>
      </c>
      <c r="L22" s="110" t="b">
        <f t="shared" si="13"/>
        <v>0</v>
      </c>
      <c r="M22" s="101" t="b">
        <f t="shared" si="7"/>
        <v>1</v>
      </c>
      <c r="O22" s="92" t="s">
        <v>42</v>
      </c>
      <c r="P22" s="93" t="s">
        <v>42</v>
      </c>
      <c r="Q22" s="94">
        <v>0.5</v>
      </c>
      <c r="R22" s="88" t="b">
        <f t="shared" si="8"/>
        <v>0</v>
      </c>
      <c r="S22" s="110" t="b">
        <f t="shared" si="14"/>
        <v>0</v>
      </c>
      <c r="T22" s="101" t="b">
        <f t="shared" si="9"/>
        <v>0</v>
      </c>
      <c r="V22" s="92" t="s">
        <v>42</v>
      </c>
      <c r="W22" s="93" t="s">
        <v>42</v>
      </c>
      <c r="X22" s="94">
        <v>1</v>
      </c>
      <c r="Y22" s="88" t="b">
        <f t="shared" si="10"/>
        <v>0</v>
      </c>
      <c r="Z22" s="110" t="b">
        <f t="shared" si="15"/>
        <v>0</v>
      </c>
      <c r="AA22" s="101" t="b">
        <f t="shared" si="11"/>
        <v>0</v>
      </c>
    </row>
    <row r="23" spans="1:27" x14ac:dyDescent="0.25">
      <c r="A23" s="92" t="s">
        <v>42</v>
      </c>
      <c r="B23" s="93" t="s">
        <v>42</v>
      </c>
      <c r="C23" s="94">
        <v>0.625</v>
      </c>
      <c r="D23" s="88" t="b">
        <f t="shared" si="4"/>
        <v>0</v>
      </c>
      <c r="E23" s="110" t="b">
        <f t="shared" si="12"/>
        <v>0</v>
      </c>
      <c r="F23" s="101" t="b">
        <f t="shared" si="5"/>
        <v>0</v>
      </c>
      <c r="H23" s="92" t="s">
        <v>42</v>
      </c>
      <c r="I23" s="93" t="s">
        <v>42</v>
      </c>
      <c r="J23" s="94">
        <v>0.375</v>
      </c>
      <c r="K23" s="88" t="b">
        <f t="shared" si="6"/>
        <v>0</v>
      </c>
      <c r="L23" s="110" t="b">
        <f t="shared" si="13"/>
        <v>0</v>
      </c>
      <c r="M23" s="101" t="b">
        <f t="shared" si="7"/>
        <v>1</v>
      </c>
      <c r="O23" s="92" t="s">
        <v>42</v>
      </c>
      <c r="P23" s="93" t="s">
        <v>42</v>
      </c>
      <c r="Q23" s="94">
        <v>0.57142999999999999</v>
      </c>
      <c r="R23" s="88" t="b">
        <f t="shared" si="8"/>
        <v>0</v>
      </c>
      <c r="S23" s="110" t="b">
        <f t="shared" si="14"/>
        <v>0</v>
      </c>
      <c r="T23" s="101" t="b">
        <f t="shared" si="9"/>
        <v>0</v>
      </c>
      <c r="V23" s="92" t="s">
        <v>42</v>
      </c>
      <c r="W23" s="93" t="s">
        <v>42</v>
      </c>
      <c r="X23" s="94">
        <v>0.8</v>
      </c>
      <c r="Y23" s="88" t="b">
        <f t="shared" si="10"/>
        <v>0</v>
      </c>
      <c r="Z23" s="110" t="b">
        <f t="shared" si="15"/>
        <v>0</v>
      </c>
      <c r="AA23" s="101" t="b">
        <f t="shared" si="11"/>
        <v>0</v>
      </c>
    </row>
    <row r="24" spans="1:27" x14ac:dyDescent="0.25">
      <c r="A24" s="92" t="s">
        <v>42</v>
      </c>
      <c r="B24" s="93" t="s">
        <v>42</v>
      </c>
      <c r="C24" s="94">
        <v>0.71428999999999998</v>
      </c>
      <c r="D24" s="88" t="b">
        <f t="shared" si="4"/>
        <v>0</v>
      </c>
      <c r="E24" s="110" t="b">
        <f t="shared" si="12"/>
        <v>0</v>
      </c>
      <c r="F24" s="101" t="b">
        <f t="shared" si="5"/>
        <v>0</v>
      </c>
      <c r="H24" s="92" t="s">
        <v>42</v>
      </c>
      <c r="I24" s="93" t="s">
        <v>42</v>
      </c>
      <c r="J24" s="94">
        <v>0.42857000000000001</v>
      </c>
      <c r="K24" s="88" t="b">
        <f t="shared" si="6"/>
        <v>0</v>
      </c>
      <c r="L24" s="110" t="b">
        <f t="shared" si="13"/>
        <v>0</v>
      </c>
      <c r="M24" s="101" t="b">
        <f t="shared" si="7"/>
        <v>1</v>
      </c>
      <c r="O24" s="92" t="s">
        <v>42</v>
      </c>
      <c r="P24" s="93" t="s">
        <v>42</v>
      </c>
      <c r="Q24" s="94">
        <v>0.66666999999999998</v>
      </c>
      <c r="R24" s="88" t="b">
        <f t="shared" si="8"/>
        <v>0</v>
      </c>
      <c r="S24" s="110" t="b">
        <f t="shared" si="14"/>
        <v>0</v>
      </c>
      <c r="T24" s="101" t="b">
        <f t="shared" si="9"/>
        <v>0</v>
      </c>
      <c r="V24" s="92" t="s">
        <v>42</v>
      </c>
      <c r="W24" s="93" t="s">
        <v>42</v>
      </c>
      <c r="X24" s="94">
        <v>1</v>
      </c>
      <c r="Y24" s="88" t="b">
        <f t="shared" si="10"/>
        <v>0</v>
      </c>
      <c r="Z24" s="110" t="b">
        <f t="shared" si="15"/>
        <v>0</v>
      </c>
      <c r="AA24" s="101" t="b">
        <f t="shared" si="11"/>
        <v>0</v>
      </c>
    </row>
    <row r="25" spans="1:27" x14ac:dyDescent="0.25">
      <c r="A25" s="92" t="s">
        <v>42</v>
      </c>
      <c r="B25" s="93" t="s">
        <v>42</v>
      </c>
      <c r="C25" s="94">
        <v>0.83333000000000002</v>
      </c>
      <c r="D25" s="88" t="b">
        <f t="shared" si="4"/>
        <v>0</v>
      </c>
      <c r="E25" s="110" t="b">
        <f t="shared" si="12"/>
        <v>0</v>
      </c>
      <c r="F25" s="101" t="b">
        <f t="shared" si="5"/>
        <v>0</v>
      </c>
      <c r="H25" s="92" t="s">
        <v>42</v>
      </c>
      <c r="I25" s="93" t="s">
        <v>42</v>
      </c>
      <c r="J25" s="94">
        <v>0.375</v>
      </c>
      <c r="K25" s="88" t="b">
        <f t="shared" si="6"/>
        <v>0</v>
      </c>
      <c r="L25" s="110" t="b">
        <f t="shared" si="13"/>
        <v>0</v>
      </c>
      <c r="M25" s="101" t="b">
        <f t="shared" si="7"/>
        <v>1</v>
      </c>
      <c r="O25" s="92" t="s">
        <v>42</v>
      </c>
      <c r="P25" s="93" t="s">
        <v>42</v>
      </c>
      <c r="Q25" s="94">
        <v>1</v>
      </c>
      <c r="R25" s="88" t="b">
        <f t="shared" si="8"/>
        <v>0</v>
      </c>
      <c r="S25" s="110" t="b">
        <f t="shared" si="14"/>
        <v>0</v>
      </c>
      <c r="T25" s="101" t="b">
        <f t="shared" si="9"/>
        <v>0</v>
      </c>
      <c r="V25" s="92" t="s">
        <v>42</v>
      </c>
      <c r="W25" s="93" t="s">
        <v>42</v>
      </c>
      <c r="X25" s="94">
        <v>1.3332999999999999</v>
      </c>
      <c r="Y25" s="88" t="b">
        <f t="shared" si="10"/>
        <v>0</v>
      </c>
      <c r="Z25" s="110" t="b">
        <f t="shared" si="15"/>
        <v>0</v>
      </c>
      <c r="AA25" s="101" t="b">
        <f t="shared" si="11"/>
        <v>0</v>
      </c>
    </row>
    <row r="26" spans="1:27" x14ac:dyDescent="0.25">
      <c r="A26" s="92" t="s">
        <v>42</v>
      </c>
      <c r="B26" s="93" t="s">
        <v>42</v>
      </c>
      <c r="C26" s="94">
        <v>0.625</v>
      </c>
      <c r="D26" s="88" t="b">
        <f t="shared" si="4"/>
        <v>0</v>
      </c>
      <c r="E26" s="110" t="b">
        <f t="shared" si="12"/>
        <v>0</v>
      </c>
      <c r="F26" s="101" t="b">
        <f t="shared" si="5"/>
        <v>0</v>
      </c>
      <c r="H26" s="92" t="s">
        <v>42</v>
      </c>
      <c r="I26" s="93" t="s">
        <v>42</v>
      </c>
      <c r="J26" s="94">
        <v>0.33333000000000002</v>
      </c>
      <c r="K26" s="88" t="b">
        <f t="shared" si="6"/>
        <v>0</v>
      </c>
      <c r="L26" s="110" t="b">
        <f t="shared" si="13"/>
        <v>0</v>
      </c>
      <c r="M26" s="101" t="b">
        <f t="shared" si="7"/>
        <v>1</v>
      </c>
      <c r="O26" s="92" t="s">
        <v>42</v>
      </c>
      <c r="P26" s="93" t="s">
        <v>42</v>
      </c>
      <c r="Q26" s="94">
        <v>0.8</v>
      </c>
      <c r="R26" s="88" t="b">
        <f t="shared" si="8"/>
        <v>0</v>
      </c>
      <c r="S26" s="110" t="b">
        <f t="shared" si="14"/>
        <v>0</v>
      </c>
      <c r="T26" s="101" t="b">
        <f t="shared" si="9"/>
        <v>0</v>
      </c>
      <c r="V26" s="92" t="s">
        <v>42</v>
      </c>
      <c r="W26" s="93" t="s">
        <v>42</v>
      </c>
      <c r="X26" s="94">
        <v>1.3332999999999999</v>
      </c>
      <c r="Y26" s="88" t="b">
        <f t="shared" si="10"/>
        <v>0</v>
      </c>
      <c r="Z26" s="110" t="b">
        <f t="shared" si="15"/>
        <v>0</v>
      </c>
      <c r="AA26" s="101" t="b">
        <f t="shared" si="11"/>
        <v>0</v>
      </c>
    </row>
    <row r="27" spans="1:27" ht="15.75" thickBot="1" x14ac:dyDescent="0.3">
      <c r="A27" s="95" t="s">
        <v>42</v>
      </c>
      <c r="B27" s="96" t="s">
        <v>42</v>
      </c>
      <c r="C27" s="97">
        <v>0.55556000000000005</v>
      </c>
      <c r="D27" s="88" t="b">
        <f t="shared" si="4"/>
        <v>0</v>
      </c>
      <c r="E27" s="110" t="b">
        <f t="shared" si="12"/>
        <v>0</v>
      </c>
      <c r="F27" s="101" t="b">
        <f t="shared" si="5"/>
        <v>0</v>
      </c>
      <c r="H27" s="95" t="s">
        <v>42</v>
      </c>
      <c r="I27" s="96" t="s">
        <v>42</v>
      </c>
      <c r="J27" s="97">
        <v>0.33333000000000002</v>
      </c>
      <c r="K27" s="88" t="b">
        <f t="shared" si="6"/>
        <v>0</v>
      </c>
      <c r="L27" s="110" t="b">
        <f t="shared" si="13"/>
        <v>0</v>
      </c>
      <c r="M27" s="101" t="b">
        <f t="shared" si="7"/>
        <v>1</v>
      </c>
      <c r="O27" s="95" t="s">
        <v>42</v>
      </c>
      <c r="P27" s="96" t="s">
        <v>49</v>
      </c>
      <c r="Q27" s="97">
        <v>0.66666999999999998</v>
      </c>
      <c r="R27" s="88" t="b">
        <f t="shared" si="8"/>
        <v>1</v>
      </c>
      <c r="S27" s="110" t="b">
        <f t="shared" si="14"/>
        <v>1</v>
      </c>
      <c r="T27" s="101" t="b">
        <f t="shared" si="9"/>
        <v>0</v>
      </c>
      <c r="V27" s="95" t="s">
        <v>42</v>
      </c>
      <c r="W27" s="96" t="s">
        <v>42</v>
      </c>
      <c r="X27" s="97">
        <v>0.8</v>
      </c>
      <c r="Y27" s="88" t="b">
        <f t="shared" si="10"/>
        <v>0</v>
      </c>
      <c r="Z27" s="110" t="b">
        <f t="shared" si="15"/>
        <v>0</v>
      </c>
      <c r="AA27" s="101" t="b">
        <f t="shared" si="11"/>
        <v>0</v>
      </c>
    </row>
    <row r="28" spans="1:27" x14ac:dyDescent="0.25">
      <c r="A28" s="89" t="s">
        <v>43</v>
      </c>
      <c r="B28" s="90" t="s">
        <v>42</v>
      </c>
      <c r="C28" s="91">
        <v>0.55556000000000005</v>
      </c>
      <c r="D28" s="88" t="b">
        <f t="shared" si="4"/>
        <v>1</v>
      </c>
      <c r="E28" s="109" t="b">
        <f t="shared" si="12"/>
        <v>1</v>
      </c>
      <c r="F28" s="102" t="b">
        <f t="shared" si="5"/>
        <v>0</v>
      </c>
      <c r="H28" s="89" t="s">
        <v>43</v>
      </c>
      <c r="I28" s="90" t="s">
        <v>42</v>
      </c>
      <c r="J28" s="91">
        <v>0.27272999999999997</v>
      </c>
      <c r="K28" s="88" t="b">
        <f t="shared" si="6"/>
        <v>1</v>
      </c>
      <c r="L28" s="109" t="b">
        <f t="shared" si="13"/>
        <v>0</v>
      </c>
      <c r="M28" s="102" t="b">
        <f t="shared" si="7"/>
        <v>0</v>
      </c>
      <c r="O28" s="89" t="s">
        <v>43</v>
      </c>
      <c r="P28" s="90" t="s">
        <v>42</v>
      </c>
      <c r="Q28" s="91">
        <v>0.8</v>
      </c>
      <c r="R28" s="88" t="b">
        <f t="shared" si="8"/>
        <v>1</v>
      </c>
      <c r="S28" s="109" t="b">
        <f t="shared" si="14"/>
        <v>1</v>
      </c>
      <c r="T28" s="102" t="b">
        <f t="shared" si="9"/>
        <v>0</v>
      </c>
      <c r="V28" s="89" t="s">
        <v>43</v>
      </c>
      <c r="W28" s="90" t="s">
        <v>42</v>
      </c>
      <c r="X28" s="91">
        <v>1</v>
      </c>
      <c r="Y28" s="88" t="b">
        <f t="shared" si="10"/>
        <v>1</v>
      </c>
      <c r="Z28" s="109" t="b">
        <f t="shared" si="15"/>
        <v>1</v>
      </c>
      <c r="AA28" s="102" t="b">
        <f t="shared" si="11"/>
        <v>0</v>
      </c>
    </row>
    <row r="29" spans="1:27" x14ac:dyDescent="0.25">
      <c r="A29" s="92" t="s">
        <v>43</v>
      </c>
      <c r="B29" s="93" t="s">
        <v>43</v>
      </c>
      <c r="C29" s="94">
        <v>0.83333000000000002</v>
      </c>
      <c r="D29" s="88" t="b">
        <f t="shared" si="4"/>
        <v>0</v>
      </c>
      <c r="E29" s="110" t="b">
        <f t="shared" si="12"/>
        <v>0</v>
      </c>
      <c r="F29" s="101" t="b">
        <f t="shared" si="5"/>
        <v>0</v>
      </c>
      <c r="H29" s="92" t="s">
        <v>43</v>
      </c>
      <c r="I29" s="93" t="s">
        <v>43</v>
      </c>
      <c r="J29" s="94">
        <v>0.33333000000000002</v>
      </c>
      <c r="K29" s="88" t="b">
        <f t="shared" si="6"/>
        <v>0</v>
      </c>
      <c r="L29" s="110" t="b">
        <f t="shared" si="13"/>
        <v>0</v>
      </c>
      <c r="M29" s="101" t="b">
        <f t="shared" si="7"/>
        <v>1</v>
      </c>
      <c r="O29" s="92" t="s">
        <v>43</v>
      </c>
      <c r="P29" s="93" t="s">
        <v>43</v>
      </c>
      <c r="Q29" s="94">
        <v>0.8</v>
      </c>
      <c r="R29" s="88" t="b">
        <f t="shared" si="8"/>
        <v>0</v>
      </c>
      <c r="S29" s="110" t="b">
        <f t="shared" si="14"/>
        <v>0</v>
      </c>
      <c r="T29" s="101" t="b">
        <f t="shared" si="9"/>
        <v>0</v>
      </c>
      <c r="V29" s="92" t="s">
        <v>43</v>
      </c>
      <c r="W29" s="93" t="s">
        <v>43</v>
      </c>
      <c r="X29" s="94">
        <v>1</v>
      </c>
      <c r="Y29" s="88" t="b">
        <f t="shared" si="10"/>
        <v>0</v>
      </c>
      <c r="Z29" s="110" t="b">
        <f t="shared" si="15"/>
        <v>0</v>
      </c>
      <c r="AA29" s="101" t="b">
        <f t="shared" si="11"/>
        <v>0</v>
      </c>
    </row>
    <row r="30" spans="1:27" x14ac:dyDescent="0.25">
      <c r="A30" s="92" t="s">
        <v>43</v>
      </c>
      <c r="B30" s="93" t="s">
        <v>42</v>
      </c>
      <c r="C30" s="94">
        <v>0.45455000000000001</v>
      </c>
      <c r="D30" s="88" t="b">
        <f t="shared" si="4"/>
        <v>1</v>
      </c>
      <c r="E30" s="110" t="b">
        <f t="shared" si="12"/>
        <v>0</v>
      </c>
      <c r="F30" s="101" t="b">
        <f t="shared" si="5"/>
        <v>0</v>
      </c>
      <c r="H30" s="92" t="s">
        <v>43</v>
      </c>
      <c r="I30" s="93" t="s">
        <v>42</v>
      </c>
      <c r="J30" s="94">
        <v>0.25</v>
      </c>
      <c r="K30" s="88" t="b">
        <f t="shared" si="6"/>
        <v>1</v>
      </c>
      <c r="L30" s="110" t="b">
        <f t="shared" si="13"/>
        <v>0</v>
      </c>
      <c r="M30" s="101" t="b">
        <f t="shared" si="7"/>
        <v>0</v>
      </c>
      <c r="O30" s="92" t="s">
        <v>43</v>
      </c>
      <c r="P30" s="93" t="s">
        <v>42</v>
      </c>
      <c r="Q30" s="94">
        <v>0.8</v>
      </c>
      <c r="R30" s="88" t="b">
        <f t="shared" si="8"/>
        <v>1</v>
      </c>
      <c r="S30" s="110" t="b">
        <f t="shared" si="14"/>
        <v>1</v>
      </c>
      <c r="T30" s="101" t="b">
        <f t="shared" si="9"/>
        <v>0</v>
      </c>
      <c r="V30" s="92" t="s">
        <v>43</v>
      </c>
      <c r="W30" s="93" t="s">
        <v>42</v>
      </c>
      <c r="X30" s="94">
        <v>1</v>
      </c>
      <c r="Y30" s="88" t="b">
        <f t="shared" si="10"/>
        <v>1</v>
      </c>
      <c r="Z30" s="110" t="b">
        <f t="shared" si="15"/>
        <v>1</v>
      </c>
      <c r="AA30" s="101" t="b">
        <f t="shared" si="11"/>
        <v>0</v>
      </c>
    </row>
    <row r="31" spans="1:27" x14ac:dyDescent="0.25">
      <c r="A31" s="92" t="s">
        <v>43</v>
      </c>
      <c r="B31" s="93" t="s">
        <v>43</v>
      </c>
      <c r="C31" s="94">
        <v>0.55556000000000005</v>
      </c>
      <c r="D31" s="88" t="b">
        <f t="shared" si="4"/>
        <v>0</v>
      </c>
      <c r="E31" s="110" t="b">
        <f t="shared" si="12"/>
        <v>0</v>
      </c>
      <c r="F31" s="101" t="b">
        <f t="shared" si="5"/>
        <v>0</v>
      </c>
      <c r="H31" s="92" t="s">
        <v>43</v>
      </c>
      <c r="I31" s="93" t="s">
        <v>43</v>
      </c>
      <c r="J31" s="94">
        <v>0.27272999999999997</v>
      </c>
      <c r="K31" s="88" t="b">
        <f t="shared" si="6"/>
        <v>0</v>
      </c>
      <c r="L31" s="110" t="b">
        <f t="shared" si="13"/>
        <v>0</v>
      </c>
      <c r="M31" s="101" t="b">
        <f t="shared" si="7"/>
        <v>1</v>
      </c>
      <c r="O31" s="92" t="s">
        <v>43</v>
      </c>
      <c r="P31" s="93" t="s">
        <v>43</v>
      </c>
      <c r="Q31" s="94">
        <v>0.5</v>
      </c>
      <c r="R31" s="88" t="b">
        <f t="shared" si="8"/>
        <v>0</v>
      </c>
      <c r="S31" s="110" t="b">
        <f t="shared" si="14"/>
        <v>0</v>
      </c>
      <c r="T31" s="101" t="b">
        <f t="shared" si="9"/>
        <v>0</v>
      </c>
      <c r="V31" s="92" t="s">
        <v>43</v>
      </c>
      <c r="W31" s="93" t="s">
        <v>43</v>
      </c>
      <c r="X31" s="94">
        <v>0.8</v>
      </c>
      <c r="Y31" s="88" t="b">
        <f t="shared" si="10"/>
        <v>0</v>
      </c>
      <c r="Z31" s="110" t="b">
        <f t="shared" si="15"/>
        <v>0</v>
      </c>
      <c r="AA31" s="101" t="b">
        <f t="shared" si="11"/>
        <v>0</v>
      </c>
    </row>
    <row r="32" spans="1:27" x14ac:dyDescent="0.25">
      <c r="A32" s="92" t="s">
        <v>43</v>
      </c>
      <c r="B32" s="93" t="s">
        <v>43</v>
      </c>
      <c r="C32" s="94">
        <v>0.45455000000000001</v>
      </c>
      <c r="D32" s="88" t="b">
        <f t="shared" si="4"/>
        <v>0</v>
      </c>
      <c r="E32" s="110" t="b">
        <f t="shared" si="12"/>
        <v>0</v>
      </c>
      <c r="F32" s="101" t="b">
        <f t="shared" si="5"/>
        <v>1</v>
      </c>
      <c r="H32" s="92" t="s">
        <v>43</v>
      </c>
      <c r="I32" s="93" t="s">
        <v>43</v>
      </c>
      <c r="J32" s="94">
        <v>0.27272999999999997</v>
      </c>
      <c r="K32" s="88" t="b">
        <f t="shared" si="6"/>
        <v>0</v>
      </c>
      <c r="L32" s="110" t="b">
        <f t="shared" si="13"/>
        <v>0</v>
      </c>
      <c r="M32" s="101" t="b">
        <f t="shared" si="7"/>
        <v>1</v>
      </c>
      <c r="O32" s="92" t="s">
        <v>43</v>
      </c>
      <c r="P32" s="93" t="s">
        <v>43</v>
      </c>
      <c r="Q32" s="94">
        <v>0.4</v>
      </c>
      <c r="R32" s="88" t="b">
        <f t="shared" si="8"/>
        <v>0</v>
      </c>
      <c r="S32" s="110" t="b">
        <f t="shared" si="14"/>
        <v>0</v>
      </c>
      <c r="T32" s="101" t="b">
        <f t="shared" si="9"/>
        <v>1</v>
      </c>
      <c r="V32" s="92" t="s">
        <v>43</v>
      </c>
      <c r="W32" s="93" t="s">
        <v>43</v>
      </c>
      <c r="X32" s="94">
        <v>0.57142999999999999</v>
      </c>
      <c r="Y32" s="88" t="b">
        <f t="shared" si="10"/>
        <v>0</v>
      </c>
      <c r="Z32" s="110" t="b">
        <f t="shared" si="15"/>
        <v>0</v>
      </c>
      <c r="AA32" s="101" t="b">
        <f t="shared" si="11"/>
        <v>0</v>
      </c>
    </row>
    <row r="33" spans="1:27" x14ac:dyDescent="0.25">
      <c r="A33" s="92" t="s">
        <v>43</v>
      </c>
      <c r="B33" s="93" t="s">
        <v>43</v>
      </c>
      <c r="C33" s="94">
        <v>0.55556000000000005</v>
      </c>
      <c r="D33" s="88" t="b">
        <f t="shared" si="4"/>
        <v>0</v>
      </c>
      <c r="E33" s="110" t="b">
        <f t="shared" si="12"/>
        <v>0</v>
      </c>
      <c r="F33" s="101" t="b">
        <f t="shared" si="5"/>
        <v>0</v>
      </c>
      <c r="H33" s="92" t="s">
        <v>43</v>
      </c>
      <c r="I33" s="93" t="s">
        <v>43</v>
      </c>
      <c r="J33" s="94">
        <v>0.27272999999999997</v>
      </c>
      <c r="K33" s="88" t="b">
        <f t="shared" si="6"/>
        <v>0</v>
      </c>
      <c r="L33" s="110" t="b">
        <f t="shared" si="13"/>
        <v>0</v>
      </c>
      <c r="M33" s="101" t="b">
        <f t="shared" si="7"/>
        <v>1</v>
      </c>
      <c r="O33" s="92" t="s">
        <v>43</v>
      </c>
      <c r="P33" s="93" t="s">
        <v>42</v>
      </c>
      <c r="Q33" s="94">
        <v>0.66666999999999998</v>
      </c>
      <c r="R33" s="88" t="b">
        <f t="shared" si="8"/>
        <v>1</v>
      </c>
      <c r="S33" s="110" t="b">
        <f t="shared" si="14"/>
        <v>1</v>
      </c>
      <c r="T33" s="101" t="b">
        <f t="shared" si="9"/>
        <v>0</v>
      </c>
      <c r="V33" s="92" t="s">
        <v>43</v>
      </c>
      <c r="W33" s="93" t="s">
        <v>42</v>
      </c>
      <c r="X33" s="94">
        <v>0.8</v>
      </c>
      <c r="Y33" s="88" t="b">
        <f t="shared" si="10"/>
        <v>1</v>
      </c>
      <c r="Z33" s="110" t="b">
        <f t="shared" si="15"/>
        <v>1</v>
      </c>
      <c r="AA33" s="101" t="b">
        <f t="shared" si="11"/>
        <v>0</v>
      </c>
    </row>
    <row r="34" spans="1:27" x14ac:dyDescent="0.25">
      <c r="A34" s="92" t="s">
        <v>43</v>
      </c>
      <c r="B34" s="93" t="s">
        <v>42</v>
      </c>
      <c r="C34" s="94">
        <v>0.41666999999999998</v>
      </c>
      <c r="D34" s="88" t="b">
        <f t="shared" si="4"/>
        <v>1</v>
      </c>
      <c r="E34" s="110" t="b">
        <f t="shared" si="12"/>
        <v>0</v>
      </c>
      <c r="F34" s="101" t="b">
        <f t="shared" si="5"/>
        <v>0</v>
      </c>
      <c r="H34" s="92" t="s">
        <v>43</v>
      </c>
      <c r="I34" s="93" t="s">
        <v>43</v>
      </c>
      <c r="J34" s="94">
        <v>0.27272999999999997</v>
      </c>
      <c r="K34" s="88" t="b">
        <f t="shared" si="6"/>
        <v>0</v>
      </c>
      <c r="L34" s="110" t="b">
        <f t="shared" si="13"/>
        <v>0</v>
      </c>
      <c r="M34" s="101" t="b">
        <f t="shared" si="7"/>
        <v>1</v>
      </c>
      <c r="O34" s="92" t="s">
        <v>43</v>
      </c>
      <c r="P34" s="93" t="s">
        <v>42</v>
      </c>
      <c r="Q34" s="94">
        <v>0.5</v>
      </c>
      <c r="R34" s="88" t="b">
        <f t="shared" si="8"/>
        <v>1</v>
      </c>
      <c r="S34" s="110" t="b">
        <f t="shared" si="14"/>
        <v>0</v>
      </c>
      <c r="T34" s="101" t="b">
        <f t="shared" si="9"/>
        <v>0</v>
      </c>
      <c r="V34" s="92" t="s">
        <v>43</v>
      </c>
      <c r="W34" s="93" t="s">
        <v>42</v>
      </c>
      <c r="X34" s="94">
        <v>0.8</v>
      </c>
      <c r="Y34" s="88" t="b">
        <f t="shared" si="10"/>
        <v>1</v>
      </c>
      <c r="Z34" s="110" t="b">
        <f t="shared" si="15"/>
        <v>1</v>
      </c>
      <c r="AA34" s="101" t="b">
        <f t="shared" si="11"/>
        <v>0</v>
      </c>
    </row>
    <row r="35" spans="1:27" x14ac:dyDescent="0.25">
      <c r="A35" s="92" t="s">
        <v>43</v>
      </c>
      <c r="B35" s="93" t="s">
        <v>43</v>
      </c>
      <c r="C35" s="94">
        <v>0.83333000000000002</v>
      </c>
      <c r="D35" s="88" t="b">
        <f t="shared" si="4"/>
        <v>0</v>
      </c>
      <c r="E35" s="110" t="b">
        <f t="shared" si="12"/>
        <v>0</v>
      </c>
      <c r="F35" s="101" t="b">
        <f t="shared" si="5"/>
        <v>0</v>
      </c>
      <c r="H35" s="92" t="s">
        <v>43</v>
      </c>
      <c r="I35" s="93" t="s">
        <v>43</v>
      </c>
      <c r="J35" s="94">
        <v>0.3</v>
      </c>
      <c r="K35" s="88" t="b">
        <f t="shared" si="6"/>
        <v>0</v>
      </c>
      <c r="L35" s="110" t="b">
        <f t="shared" si="13"/>
        <v>0</v>
      </c>
      <c r="M35" s="101" t="b">
        <f t="shared" si="7"/>
        <v>1</v>
      </c>
      <c r="O35" s="92" t="s">
        <v>43</v>
      </c>
      <c r="P35" s="93" t="s">
        <v>43</v>
      </c>
      <c r="Q35" s="94">
        <v>0.8</v>
      </c>
      <c r="R35" s="88" t="b">
        <f t="shared" si="8"/>
        <v>0</v>
      </c>
      <c r="S35" s="110" t="b">
        <f t="shared" si="14"/>
        <v>0</v>
      </c>
      <c r="T35" s="101" t="b">
        <f t="shared" si="9"/>
        <v>0</v>
      </c>
      <c r="V35" s="92" t="s">
        <v>43</v>
      </c>
      <c r="W35" s="93" t="s">
        <v>43</v>
      </c>
      <c r="X35" s="94">
        <v>1</v>
      </c>
      <c r="Y35" s="88" t="b">
        <f t="shared" si="10"/>
        <v>0</v>
      </c>
      <c r="Z35" s="110" t="b">
        <f t="shared" si="15"/>
        <v>0</v>
      </c>
      <c r="AA35" s="101" t="b">
        <f t="shared" si="11"/>
        <v>0</v>
      </c>
    </row>
    <row r="36" spans="1:27" x14ac:dyDescent="0.25">
      <c r="A36" s="92" t="s">
        <v>43</v>
      </c>
      <c r="B36" s="93" t="s">
        <v>43</v>
      </c>
      <c r="C36" s="94">
        <v>0.71428999999999998</v>
      </c>
      <c r="D36" s="88" t="b">
        <f t="shared" si="4"/>
        <v>0</v>
      </c>
      <c r="E36" s="110" t="b">
        <f t="shared" si="12"/>
        <v>0</v>
      </c>
      <c r="F36" s="101" t="b">
        <f t="shared" si="5"/>
        <v>0</v>
      </c>
      <c r="H36" s="92" t="s">
        <v>43</v>
      </c>
      <c r="I36" s="93" t="s">
        <v>43</v>
      </c>
      <c r="J36" s="94">
        <v>0.27272999999999997</v>
      </c>
      <c r="K36" s="88" t="b">
        <f t="shared" si="6"/>
        <v>0</v>
      </c>
      <c r="L36" s="110" t="b">
        <f t="shared" si="13"/>
        <v>0</v>
      </c>
      <c r="M36" s="101" t="b">
        <f t="shared" si="7"/>
        <v>1</v>
      </c>
      <c r="O36" s="92" t="s">
        <v>43</v>
      </c>
      <c r="P36" s="93" t="s">
        <v>43</v>
      </c>
      <c r="Q36" s="94">
        <v>1</v>
      </c>
      <c r="R36" s="88" t="b">
        <f t="shared" si="8"/>
        <v>0</v>
      </c>
      <c r="S36" s="110" t="b">
        <f t="shared" si="14"/>
        <v>0</v>
      </c>
      <c r="T36" s="101" t="b">
        <f t="shared" si="9"/>
        <v>0</v>
      </c>
      <c r="V36" s="92" t="s">
        <v>43</v>
      </c>
      <c r="W36" s="93" t="s">
        <v>43</v>
      </c>
      <c r="X36" s="94">
        <v>1.3332999999999999</v>
      </c>
      <c r="Y36" s="88" t="b">
        <f t="shared" si="10"/>
        <v>0</v>
      </c>
      <c r="Z36" s="110" t="b">
        <f t="shared" si="15"/>
        <v>0</v>
      </c>
      <c r="AA36" s="101" t="b">
        <f t="shared" si="11"/>
        <v>0</v>
      </c>
    </row>
    <row r="37" spans="1:27" ht="15.75" thickBot="1" x14ac:dyDescent="0.3">
      <c r="A37" s="95" t="s">
        <v>43</v>
      </c>
      <c r="B37" s="96" t="s">
        <v>42</v>
      </c>
      <c r="C37" s="97">
        <v>0.625</v>
      </c>
      <c r="D37" s="88" t="b">
        <f t="shared" si="4"/>
        <v>1</v>
      </c>
      <c r="E37" s="111" t="b">
        <f t="shared" si="12"/>
        <v>1</v>
      </c>
      <c r="F37" s="103" t="b">
        <f t="shared" si="5"/>
        <v>0</v>
      </c>
      <c r="H37" s="95" t="s">
        <v>43</v>
      </c>
      <c r="I37" s="96" t="s">
        <v>42</v>
      </c>
      <c r="J37" s="97">
        <v>0.3</v>
      </c>
      <c r="K37" s="88" t="b">
        <f t="shared" si="6"/>
        <v>1</v>
      </c>
      <c r="L37" s="111" t="b">
        <f t="shared" si="13"/>
        <v>0</v>
      </c>
      <c r="M37" s="103" t="b">
        <f t="shared" si="7"/>
        <v>0</v>
      </c>
      <c r="O37" s="95" t="s">
        <v>43</v>
      </c>
      <c r="P37" s="96" t="s">
        <v>42</v>
      </c>
      <c r="Q37" s="97">
        <v>1</v>
      </c>
      <c r="R37" s="88" t="b">
        <f t="shared" si="8"/>
        <v>1</v>
      </c>
      <c r="S37" s="111" t="b">
        <f t="shared" si="14"/>
        <v>1</v>
      </c>
      <c r="T37" s="103" t="b">
        <f t="shared" si="9"/>
        <v>0</v>
      </c>
      <c r="V37" s="95" t="s">
        <v>43</v>
      </c>
      <c r="W37" s="96" t="s">
        <v>42</v>
      </c>
      <c r="X37" s="97">
        <v>1.3332999999999999</v>
      </c>
      <c r="Y37" s="88" t="b">
        <f t="shared" si="10"/>
        <v>1</v>
      </c>
      <c r="Z37" s="111" t="b">
        <f t="shared" si="15"/>
        <v>1</v>
      </c>
      <c r="AA37" s="103" t="b">
        <f t="shared" si="11"/>
        <v>0</v>
      </c>
    </row>
    <row r="38" spans="1:27" x14ac:dyDescent="0.25">
      <c r="A38" s="89" t="s">
        <v>41</v>
      </c>
      <c r="B38" s="90" t="s">
        <v>41</v>
      </c>
      <c r="C38" s="91">
        <v>1</v>
      </c>
      <c r="D38" s="88" t="b">
        <f t="shared" si="4"/>
        <v>0</v>
      </c>
      <c r="E38" s="110" t="b">
        <f t="shared" si="12"/>
        <v>0</v>
      </c>
      <c r="F38" s="101" t="b">
        <f t="shared" si="5"/>
        <v>0</v>
      </c>
      <c r="H38" s="89" t="s">
        <v>41</v>
      </c>
      <c r="I38" s="90" t="s">
        <v>41</v>
      </c>
      <c r="J38" s="91">
        <v>0.27272999999999997</v>
      </c>
      <c r="K38" s="88" t="b">
        <f t="shared" si="6"/>
        <v>0</v>
      </c>
      <c r="L38" s="110" t="b">
        <f t="shared" si="13"/>
        <v>0</v>
      </c>
      <c r="M38" s="101" t="b">
        <f t="shared" si="7"/>
        <v>1</v>
      </c>
      <c r="O38" s="89" t="s">
        <v>41</v>
      </c>
      <c r="P38" s="90" t="s">
        <v>41</v>
      </c>
      <c r="Q38" s="91">
        <v>1</v>
      </c>
      <c r="R38" s="88" t="b">
        <f t="shared" si="8"/>
        <v>0</v>
      </c>
      <c r="S38" s="110" t="b">
        <f t="shared" si="14"/>
        <v>0</v>
      </c>
      <c r="T38" s="101" t="b">
        <f t="shared" si="9"/>
        <v>0</v>
      </c>
      <c r="V38" s="89" t="s">
        <v>41</v>
      </c>
      <c r="W38" s="90" t="s">
        <v>41</v>
      </c>
      <c r="X38" s="91">
        <v>1.3332999999999999</v>
      </c>
      <c r="Y38" s="88" t="b">
        <f t="shared" si="10"/>
        <v>0</v>
      </c>
      <c r="Z38" s="110" t="b">
        <f t="shared" si="15"/>
        <v>0</v>
      </c>
      <c r="AA38" s="101" t="b">
        <f t="shared" si="11"/>
        <v>0</v>
      </c>
    </row>
    <row r="39" spans="1:27" x14ac:dyDescent="0.25">
      <c r="A39" s="92" t="s">
        <v>41</v>
      </c>
      <c r="B39" s="93" t="s">
        <v>41</v>
      </c>
      <c r="C39" s="94">
        <v>1</v>
      </c>
      <c r="D39" s="88" t="b">
        <f t="shared" si="4"/>
        <v>0</v>
      </c>
      <c r="E39" s="110" t="b">
        <f t="shared" si="12"/>
        <v>0</v>
      </c>
      <c r="F39" s="101" t="b">
        <f t="shared" si="5"/>
        <v>0</v>
      </c>
      <c r="H39" s="92" t="s">
        <v>41</v>
      </c>
      <c r="I39" s="93" t="s">
        <v>41</v>
      </c>
      <c r="J39" s="94">
        <v>0.27272999999999997</v>
      </c>
      <c r="K39" s="88" t="b">
        <f t="shared" si="6"/>
        <v>0</v>
      </c>
      <c r="L39" s="110" t="b">
        <f t="shared" si="13"/>
        <v>0</v>
      </c>
      <c r="M39" s="101" t="b">
        <f t="shared" si="7"/>
        <v>1</v>
      </c>
      <c r="O39" s="92" t="s">
        <v>41</v>
      </c>
      <c r="P39" s="93" t="s">
        <v>41</v>
      </c>
      <c r="Q39" s="94">
        <v>1</v>
      </c>
      <c r="R39" s="88" t="b">
        <f t="shared" si="8"/>
        <v>0</v>
      </c>
      <c r="S39" s="110" t="b">
        <f t="shared" si="14"/>
        <v>0</v>
      </c>
      <c r="T39" s="101" t="b">
        <f t="shared" si="9"/>
        <v>0</v>
      </c>
      <c r="V39" s="92" t="s">
        <v>41</v>
      </c>
      <c r="W39" s="93" t="s">
        <v>41</v>
      </c>
      <c r="X39" s="94">
        <v>1.3332999999999999</v>
      </c>
      <c r="Y39" s="88" t="b">
        <f t="shared" si="10"/>
        <v>0</v>
      </c>
      <c r="Z39" s="110" t="b">
        <f t="shared" si="15"/>
        <v>0</v>
      </c>
      <c r="AA39" s="101" t="b">
        <f t="shared" si="11"/>
        <v>0</v>
      </c>
    </row>
    <row r="40" spans="1:27" x14ac:dyDescent="0.25">
      <c r="A40" s="92" t="s">
        <v>41</v>
      </c>
      <c r="B40" s="93" t="s">
        <v>41</v>
      </c>
      <c r="C40" s="94">
        <v>1</v>
      </c>
      <c r="D40" s="88" t="b">
        <f t="shared" si="4"/>
        <v>0</v>
      </c>
      <c r="E40" s="110" t="b">
        <f t="shared" si="12"/>
        <v>0</v>
      </c>
      <c r="F40" s="101" t="b">
        <f t="shared" si="5"/>
        <v>0</v>
      </c>
      <c r="H40" s="92" t="s">
        <v>41</v>
      </c>
      <c r="I40" s="93" t="s">
        <v>41</v>
      </c>
      <c r="J40" s="94">
        <v>0.27272999999999997</v>
      </c>
      <c r="K40" s="88" t="b">
        <f t="shared" si="6"/>
        <v>0</v>
      </c>
      <c r="L40" s="110" t="b">
        <f t="shared" si="13"/>
        <v>0</v>
      </c>
      <c r="M40" s="101" t="b">
        <f t="shared" si="7"/>
        <v>1</v>
      </c>
      <c r="O40" s="92" t="s">
        <v>41</v>
      </c>
      <c r="P40" s="93" t="s">
        <v>41</v>
      </c>
      <c r="Q40" s="94">
        <v>1</v>
      </c>
      <c r="R40" s="88" t="b">
        <f t="shared" si="8"/>
        <v>0</v>
      </c>
      <c r="S40" s="110" t="b">
        <f t="shared" si="14"/>
        <v>0</v>
      </c>
      <c r="T40" s="101" t="b">
        <f t="shared" si="9"/>
        <v>0</v>
      </c>
      <c r="V40" s="92" t="s">
        <v>41</v>
      </c>
      <c r="W40" s="93" t="s">
        <v>41</v>
      </c>
      <c r="X40" s="94">
        <v>1.3332999999999999</v>
      </c>
      <c r="Y40" s="88" t="b">
        <f t="shared" si="10"/>
        <v>0</v>
      </c>
      <c r="Z40" s="110" t="b">
        <f t="shared" si="15"/>
        <v>0</v>
      </c>
      <c r="AA40" s="101" t="b">
        <f t="shared" si="11"/>
        <v>0</v>
      </c>
    </row>
    <row r="41" spans="1:27" x14ac:dyDescent="0.25">
      <c r="A41" s="92" t="s">
        <v>41</v>
      </c>
      <c r="B41" s="93" t="s">
        <v>41</v>
      </c>
      <c r="C41" s="94">
        <v>1</v>
      </c>
      <c r="D41" s="88" t="b">
        <f t="shared" si="4"/>
        <v>0</v>
      </c>
      <c r="E41" s="110" t="b">
        <f t="shared" si="12"/>
        <v>0</v>
      </c>
      <c r="F41" s="101" t="b">
        <f t="shared" si="5"/>
        <v>0</v>
      </c>
      <c r="H41" s="92" t="s">
        <v>41</v>
      </c>
      <c r="I41" s="93" t="s">
        <v>41</v>
      </c>
      <c r="J41" s="94">
        <v>0.27272999999999997</v>
      </c>
      <c r="K41" s="88" t="b">
        <f t="shared" si="6"/>
        <v>0</v>
      </c>
      <c r="L41" s="110" t="b">
        <f t="shared" si="13"/>
        <v>0</v>
      </c>
      <c r="M41" s="101" t="b">
        <f t="shared" si="7"/>
        <v>1</v>
      </c>
      <c r="O41" s="92" t="s">
        <v>41</v>
      </c>
      <c r="P41" s="93" t="s">
        <v>41</v>
      </c>
      <c r="Q41" s="94">
        <v>1</v>
      </c>
      <c r="R41" s="88" t="b">
        <f t="shared" si="8"/>
        <v>0</v>
      </c>
      <c r="S41" s="110" t="b">
        <f t="shared" si="14"/>
        <v>0</v>
      </c>
      <c r="T41" s="101" t="b">
        <f t="shared" si="9"/>
        <v>0</v>
      </c>
      <c r="V41" s="92" t="s">
        <v>41</v>
      </c>
      <c r="W41" s="93" t="s">
        <v>41</v>
      </c>
      <c r="X41" s="94">
        <v>1.3332999999999999</v>
      </c>
      <c r="Y41" s="88" t="b">
        <f t="shared" si="10"/>
        <v>0</v>
      </c>
      <c r="Z41" s="110" t="b">
        <f t="shared" si="15"/>
        <v>0</v>
      </c>
      <c r="AA41" s="101" t="b">
        <f t="shared" si="11"/>
        <v>0</v>
      </c>
    </row>
    <row r="42" spans="1:27" x14ac:dyDescent="0.25">
      <c r="A42" s="92" t="s">
        <v>41</v>
      </c>
      <c r="B42" s="93" t="s">
        <v>41</v>
      </c>
      <c r="C42" s="94">
        <v>1</v>
      </c>
      <c r="D42" s="88" t="b">
        <f t="shared" si="4"/>
        <v>0</v>
      </c>
      <c r="E42" s="110" t="b">
        <f t="shared" si="12"/>
        <v>0</v>
      </c>
      <c r="F42" s="101" t="b">
        <f t="shared" si="5"/>
        <v>0</v>
      </c>
      <c r="H42" s="92" t="s">
        <v>41</v>
      </c>
      <c r="I42" s="93" t="s">
        <v>41</v>
      </c>
      <c r="J42" s="94">
        <v>0.27272999999999997</v>
      </c>
      <c r="K42" s="88" t="b">
        <f t="shared" si="6"/>
        <v>0</v>
      </c>
      <c r="L42" s="110" t="b">
        <f t="shared" si="13"/>
        <v>0</v>
      </c>
      <c r="M42" s="101" t="b">
        <f t="shared" si="7"/>
        <v>1</v>
      </c>
      <c r="O42" s="92" t="s">
        <v>41</v>
      </c>
      <c r="P42" s="93" t="s">
        <v>41</v>
      </c>
      <c r="Q42" s="94">
        <v>1</v>
      </c>
      <c r="R42" s="88" t="b">
        <f t="shared" si="8"/>
        <v>0</v>
      </c>
      <c r="S42" s="110" t="b">
        <f t="shared" si="14"/>
        <v>0</v>
      </c>
      <c r="T42" s="101" t="b">
        <f t="shared" si="9"/>
        <v>0</v>
      </c>
      <c r="V42" s="92" t="s">
        <v>41</v>
      </c>
      <c r="W42" s="93" t="s">
        <v>41</v>
      </c>
      <c r="X42" s="94">
        <v>1.3332999999999999</v>
      </c>
      <c r="Y42" s="88" t="b">
        <f t="shared" si="10"/>
        <v>0</v>
      </c>
      <c r="Z42" s="110" t="b">
        <f t="shared" si="15"/>
        <v>0</v>
      </c>
      <c r="AA42" s="101" t="b">
        <f t="shared" si="11"/>
        <v>0</v>
      </c>
    </row>
    <row r="43" spans="1:27" x14ac:dyDescent="0.25">
      <c r="A43" s="92" t="s">
        <v>41</v>
      </c>
      <c r="B43" s="93" t="s">
        <v>41</v>
      </c>
      <c r="C43" s="94">
        <v>0.83333000000000002</v>
      </c>
      <c r="D43" s="88" t="b">
        <f t="shared" si="4"/>
        <v>0</v>
      </c>
      <c r="E43" s="110" t="b">
        <f t="shared" si="12"/>
        <v>0</v>
      </c>
      <c r="F43" s="101" t="b">
        <f t="shared" si="5"/>
        <v>0</v>
      </c>
      <c r="H43" s="92" t="s">
        <v>41</v>
      </c>
      <c r="I43" s="93" t="s">
        <v>41</v>
      </c>
      <c r="J43" s="94">
        <v>0.25</v>
      </c>
      <c r="K43" s="88" t="b">
        <f t="shared" si="6"/>
        <v>0</v>
      </c>
      <c r="L43" s="110" t="b">
        <f t="shared" si="13"/>
        <v>0</v>
      </c>
      <c r="M43" s="101" t="b">
        <f t="shared" si="7"/>
        <v>1</v>
      </c>
      <c r="O43" s="92" t="s">
        <v>41</v>
      </c>
      <c r="P43" s="93" t="s">
        <v>41</v>
      </c>
      <c r="Q43" s="94">
        <v>1</v>
      </c>
      <c r="R43" s="88" t="b">
        <f t="shared" si="8"/>
        <v>0</v>
      </c>
      <c r="S43" s="110" t="b">
        <f t="shared" si="14"/>
        <v>0</v>
      </c>
      <c r="T43" s="101" t="b">
        <f t="shared" si="9"/>
        <v>0</v>
      </c>
      <c r="V43" s="92" t="s">
        <v>41</v>
      </c>
      <c r="W43" s="93" t="s">
        <v>41</v>
      </c>
      <c r="X43" s="94">
        <v>1.3332999999999999</v>
      </c>
      <c r="Y43" s="88" t="b">
        <f t="shared" si="10"/>
        <v>0</v>
      </c>
      <c r="Z43" s="110" t="b">
        <f t="shared" si="15"/>
        <v>0</v>
      </c>
      <c r="AA43" s="101" t="b">
        <f t="shared" si="11"/>
        <v>0</v>
      </c>
    </row>
    <row r="44" spans="1:27" x14ac:dyDescent="0.25">
      <c r="A44" s="92" t="s">
        <v>41</v>
      </c>
      <c r="B44" s="93" t="s">
        <v>41</v>
      </c>
      <c r="C44" s="94">
        <v>1</v>
      </c>
      <c r="D44" s="88" t="b">
        <f t="shared" si="4"/>
        <v>0</v>
      </c>
      <c r="E44" s="110" t="b">
        <f t="shared" si="12"/>
        <v>0</v>
      </c>
      <c r="F44" s="101" t="b">
        <f t="shared" si="5"/>
        <v>0</v>
      </c>
      <c r="H44" s="92" t="s">
        <v>41</v>
      </c>
      <c r="I44" s="93" t="s">
        <v>41</v>
      </c>
      <c r="J44" s="94">
        <v>0.27272999999999997</v>
      </c>
      <c r="K44" s="88" t="b">
        <f t="shared" si="6"/>
        <v>0</v>
      </c>
      <c r="L44" s="110" t="b">
        <f t="shared" si="13"/>
        <v>0</v>
      </c>
      <c r="M44" s="101" t="b">
        <f t="shared" si="7"/>
        <v>1</v>
      </c>
      <c r="O44" s="92" t="s">
        <v>41</v>
      </c>
      <c r="P44" s="93" t="s">
        <v>41</v>
      </c>
      <c r="Q44" s="94">
        <v>1</v>
      </c>
      <c r="R44" s="88" t="b">
        <f t="shared" si="8"/>
        <v>0</v>
      </c>
      <c r="S44" s="110" t="b">
        <f t="shared" si="14"/>
        <v>0</v>
      </c>
      <c r="T44" s="101" t="b">
        <f t="shared" si="9"/>
        <v>0</v>
      </c>
      <c r="V44" s="92" t="s">
        <v>41</v>
      </c>
      <c r="W44" s="93" t="s">
        <v>41</v>
      </c>
      <c r="X44" s="94">
        <v>1.3332999999999999</v>
      </c>
      <c r="Y44" s="88" t="b">
        <f t="shared" si="10"/>
        <v>0</v>
      </c>
      <c r="Z44" s="110" t="b">
        <f t="shared" si="15"/>
        <v>0</v>
      </c>
      <c r="AA44" s="101" t="b">
        <f t="shared" si="11"/>
        <v>0</v>
      </c>
    </row>
    <row r="45" spans="1:27" x14ac:dyDescent="0.25">
      <c r="A45" s="92" t="s">
        <v>41</v>
      </c>
      <c r="B45" s="93" t="s">
        <v>41</v>
      </c>
      <c r="C45" s="94">
        <v>0.625</v>
      </c>
      <c r="D45" s="88" t="b">
        <f t="shared" si="4"/>
        <v>0</v>
      </c>
      <c r="E45" s="110" t="b">
        <f t="shared" si="12"/>
        <v>0</v>
      </c>
      <c r="F45" s="101" t="b">
        <f t="shared" si="5"/>
        <v>0</v>
      </c>
      <c r="H45" s="92" t="s">
        <v>41</v>
      </c>
      <c r="I45" s="93" t="s">
        <v>41</v>
      </c>
      <c r="J45" s="94">
        <v>0.21429000000000001</v>
      </c>
      <c r="K45" s="88" t="b">
        <f t="shared" si="6"/>
        <v>0</v>
      </c>
      <c r="L45" s="110" t="b">
        <f t="shared" si="13"/>
        <v>0</v>
      </c>
      <c r="M45" s="101" t="b">
        <f t="shared" si="7"/>
        <v>1</v>
      </c>
      <c r="O45" s="92" t="s">
        <v>41</v>
      </c>
      <c r="P45" s="93" t="s">
        <v>41</v>
      </c>
      <c r="Q45" s="94">
        <v>1</v>
      </c>
      <c r="R45" s="88" t="b">
        <f t="shared" si="8"/>
        <v>0</v>
      </c>
      <c r="S45" s="110" t="b">
        <f t="shared" si="14"/>
        <v>0</v>
      </c>
      <c r="T45" s="101" t="b">
        <f t="shared" si="9"/>
        <v>0</v>
      </c>
      <c r="V45" s="92" t="s">
        <v>41</v>
      </c>
      <c r="W45" s="93" t="s">
        <v>41</v>
      </c>
      <c r="X45" s="94">
        <v>1.3332999999999999</v>
      </c>
      <c r="Y45" s="88" t="b">
        <f t="shared" si="10"/>
        <v>0</v>
      </c>
      <c r="Z45" s="110" t="b">
        <f t="shared" si="15"/>
        <v>0</v>
      </c>
      <c r="AA45" s="101" t="b">
        <f t="shared" si="11"/>
        <v>0</v>
      </c>
    </row>
    <row r="46" spans="1:27" x14ac:dyDescent="0.25">
      <c r="A46" s="92" t="s">
        <v>41</v>
      </c>
      <c r="B46" s="93" t="s">
        <v>41</v>
      </c>
      <c r="C46" s="94">
        <v>0.625</v>
      </c>
      <c r="D46" s="88" t="b">
        <f t="shared" si="4"/>
        <v>0</v>
      </c>
      <c r="E46" s="110" t="b">
        <f t="shared" si="12"/>
        <v>0</v>
      </c>
      <c r="F46" s="101" t="b">
        <f t="shared" si="5"/>
        <v>0</v>
      </c>
      <c r="H46" s="92" t="s">
        <v>41</v>
      </c>
      <c r="I46" s="93" t="s">
        <v>41</v>
      </c>
      <c r="J46" s="94">
        <v>0.23077</v>
      </c>
      <c r="K46" s="88" t="b">
        <f t="shared" si="6"/>
        <v>0</v>
      </c>
      <c r="L46" s="110" t="b">
        <f t="shared" si="13"/>
        <v>0</v>
      </c>
      <c r="M46" s="101" t="b">
        <f t="shared" si="7"/>
        <v>1</v>
      </c>
      <c r="O46" s="92" t="s">
        <v>41</v>
      </c>
      <c r="P46" s="93" t="s">
        <v>41</v>
      </c>
      <c r="Q46" s="94">
        <v>0.8</v>
      </c>
      <c r="R46" s="88" t="b">
        <f t="shared" si="8"/>
        <v>0</v>
      </c>
      <c r="S46" s="110" t="b">
        <f t="shared" si="14"/>
        <v>0</v>
      </c>
      <c r="T46" s="101" t="b">
        <f t="shared" si="9"/>
        <v>0</v>
      </c>
      <c r="V46" s="92" t="s">
        <v>41</v>
      </c>
      <c r="W46" s="93" t="s">
        <v>41</v>
      </c>
      <c r="X46" s="94">
        <v>1.3332999999999999</v>
      </c>
      <c r="Y46" s="88" t="b">
        <f t="shared" si="10"/>
        <v>0</v>
      </c>
      <c r="Z46" s="110" t="b">
        <f t="shared" si="15"/>
        <v>0</v>
      </c>
      <c r="AA46" s="101" t="b">
        <f t="shared" si="11"/>
        <v>0</v>
      </c>
    </row>
    <row r="47" spans="1:27" ht="15.75" thickBot="1" x14ac:dyDescent="0.3">
      <c r="A47" s="95" t="s">
        <v>41</v>
      </c>
      <c r="B47" s="96" t="s">
        <v>41</v>
      </c>
      <c r="C47" s="97">
        <v>0.71428999999999998</v>
      </c>
      <c r="D47" s="88" t="b">
        <f t="shared" si="4"/>
        <v>0</v>
      </c>
      <c r="E47" s="110" t="b">
        <f t="shared" si="12"/>
        <v>0</v>
      </c>
      <c r="F47" s="101" t="b">
        <f t="shared" si="5"/>
        <v>0</v>
      </c>
      <c r="H47" s="95" t="s">
        <v>41</v>
      </c>
      <c r="I47" s="96" t="s">
        <v>41</v>
      </c>
      <c r="J47" s="97">
        <v>0.23077</v>
      </c>
      <c r="K47" s="88" t="b">
        <f t="shared" si="6"/>
        <v>0</v>
      </c>
      <c r="L47" s="110" t="b">
        <f t="shared" si="13"/>
        <v>0</v>
      </c>
      <c r="M47" s="101" t="b">
        <f t="shared" si="7"/>
        <v>1</v>
      </c>
      <c r="O47" s="95" t="s">
        <v>41</v>
      </c>
      <c r="P47" s="96" t="s">
        <v>41</v>
      </c>
      <c r="Q47" s="97">
        <v>1</v>
      </c>
      <c r="R47" s="88" t="b">
        <f t="shared" si="8"/>
        <v>0</v>
      </c>
      <c r="S47" s="110" t="b">
        <f t="shared" si="14"/>
        <v>0</v>
      </c>
      <c r="T47" s="101" t="b">
        <f t="shared" si="9"/>
        <v>0</v>
      </c>
      <c r="V47" s="95" t="s">
        <v>41</v>
      </c>
      <c r="W47" s="96" t="s">
        <v>41</v>
      </c>
      <c r="X47" s="97">
        <v>1.3332999999999999</v>
      </c>
      <c r="Y47" s="88" t="b">
        <f t="shared" si="10"/>
        <v>0</v>
      </c>
      <c r="Z47" s="110" t="b">
        <f t="shared" si="15"/>
        <v>0</v>
      </c>
      <c r="AA47" s="101" t="b">
        <f t="shared" si="11"/>
        <v>0</v>
      </c>
    </row>
    <row r="48" spans="1:27" x14ac:dyDescent="0.25">
      <c r="A48" s="89" t="s">
        <v>44</v>
      </c>
      <c r="B48" s="90" t="s">
        <v>44</v>
      </c>
      <c r="C48" s="91">
        <v>0.83333000000000002</v>
      </c>
      <c r="D48" s="88" t="b">
        <f t="shared" si="4"/>
        <v>0</v>
      </c>
      <c r="E48" s="109" t="b">
        <f t="shared" si="12"/>
        <v>0</v>
      </c>
      <c r="F48" s="102" t="b">
        <f t="shared" si="5"/>
        <v>0</v>
      </c>
      <c r="H48" s="89" t="s">
        <v>44</v>
      </c>
      <c r="I48" s="90" t="s">
        <v>44</v>
      </c>
      <c r="J48" s="91">
        <v>0.23077</v>
      </c>
      <c r="K48" s="88" t="b">
        <f t="shared" si="6"/>
        <v>0</v>
      </c>
      <c r="L48" s="109" t="b">
        <f t="shared" si="13"/>
        <v>0</v>
      </c>
      <c r="M48" s="102" t="b">
        <f t="shared" si="7"/>
        <v>1</v>
      </c>
      <c r="O48" s="89" t="s">
        <v>44</v>
      </c>
      <c r="P48" s="90" t="s">
        <v>44</v>
      </c>
      <c r="Q48" s="91">
        <v>0.8</v>
      </c>
      <c r="R48" s="88" t="b">
        <f t="shared" si="8"/>
        <v>0</v>
      </c>
      <c r="S48" s="109" t="b">
        <f t="shared" si="14"/>
        <v>0</v>
      </c>
      <c r="T48" s="102" t="b">
        <f t="shared" si="9"/>
        <v>0</v>
      </c>
      <c r="V48" s="89" t="s">
        <v>44</v>
      </c>
      <c r="W48" s="90" t="s">
        <v>44</v>
      </c>
      <c r="X48" s="91">
        <v>1.3332999999999999</v>
      </c>
      <c r="Y48" s="88" t="b">
        <f t="shared" si="10"/>
        <v>0</v>
      </c>
      <c r="Z48" s="109" t="b">
        <f t="shared" si="15"/>
        <v>0</v>
      </c>
      <c r="AA48" s="102" t="b">
        <f t="shared" si="11"/>
        <v>0</v>
      </c>
    </row>
    <row r="49" spans="1:27" x14ac:dyDescent="0.25">
      <c r="A49" s="92" t="s">
        <v>44</v>
      </c>
      <c r="B49" s="93" t="s">
        <v>44</v>
      </c>
      <c r="C49" s="94">
        <v>1</v>
      </c>
      <c r="D49" s="88" t="b">
        <f t="shared" si="4"/>
        <v>0</v>
      </c>
      <c r="E49" s="110" t="b">
        <f t="shared" si="12"/>
        <v>0</v>
      </c>
      <c r="F49" s="101" t="b">
        <f t="shared" si="5"/>
        <v>0</v>
      </c>
      <c r="H49" s="92" t="s">
        <v>44</v>
      </c>
      <c r="I49" s="93" t="s">
        <v>44</v>
      </c>
      <c r="J49" s="94">
        <v>0.23077</v>
      </c>
      <c r="K49" s="88" t="b">
        <f t="shared" si="6"/>
        <v>0</v>
      </c>
      <c r="L49" s="110" t="b">
        <f t="shared" si="13"/>
        <v>0</v>
      </c>
      <c r="M49" s="101" t="b">
        <f t="shared" si="7"/>
        <v>1</v>
      </c>
      <c r="O49" s="92" t="s">
        <v>44</v>
      </c>
      <c r="P49" s="93" t="s">
        <v>44</v>
      </c>
      <c r="Q49" s="94">
        <v>1</v>
      </c>
      <c r="R49" s="88" t="b">
        <f t="shared" si="8"/>
        <v>0</v>
      </c>
      <c r="S49" s="110" t="b">
        <f t="shared" si="14"/>
        <v>0</v>
      </c>
      <c r="T49" s="101" t="b">
        <f t="shared" si="9"/>
        <v>0</v>
      </c>
      <c r="V49" s="92" t="s">
        <v>44</v>
      </c>
      <c r="W49" s="93" t="s">
        <v>44</v>
      </c>
      <c r="X49" s="94">
        <v>1.3332999999999999</v>
      </c>
      <c r="Y49" s="88" t="b">
        <f t="shared" si="10"/>
        <v>0</v>
      </c>
      <c r="Z49" s="110" t="b">
        <f t="shared" si="15"/>
        <v>0</v>
      </c>
      <c r="AA49" s="101" t="b">
        <f t="shared" si="11"/>
        <v>0</v>
      </c>
    </row>
    <row r="50" spans="1:27" x14ac:dyDescent="0.25">
      <c r="A50" s="92" t="s">
        <v>44</v>
      </c>
      <c r="B50" s="93" t="s">
        <v>44</v>
      </c>
      <c r="C50" s="94">
        <v>1</v>
      </c>
      <c r="D50" s="88" t="b">
        <f t="shared" si="4"/>
        <v>0</v>
      </c>
      <c r="E50" s="110" t="b">
        <f t="shared" si="12"/>
        <v>0</v>
      </c>
      <c r="F50" s="101" t="b">
        <f t="shared" si="5"/>
        <v>0</v>
      </c>
      <c r="H50" s="92" t="s">
        <v>44</v>
      </c>
      <c r="I50" s="93" t="s">
        <v>44</v>
      </c>
      <c r="J50" s="94">
        <v>0.23077</v>
      </c>
      <c r="K50" s="88" t="b">
        <f t="shared" si="6"/>
        <v>0</v>
      </c>
      <c r="L50" s="110" t="b">
        <f t="shared" si="13"/>
        <v>0</v>
      </c>
      <c r="M50" s="101" t="b">
        <f t="shared" si="7"/>
        <v>1</v>
      </c>
      <c r="O50" s="92" t="s">
        <v>44</v>
      </c>
      <c r="P50" s="93" t="s">
        <v>44</v>
      </c>
      <c r="Q50" s="94">
        <v>1</v>
      </c>
      <c r="R50" s="88" t="b">
        <f t="shared" si="8"/>
        <v>0</v>
      </c>
      <c r="S50" s="110" t="b">
        <f t="shared" si="14"/>
        <v>0</v>
      </c>
      <c r="T50" s="101" t="b">
        <f t="shared" si="9"/>
        <v>0</v>
      </c>
      <c r="V50" s="92" t="s">
        <v>44</v>
      </c>
      <c r="W50" s="93" t="s">
        <v>44</v>
      </c>
      <c r="X50" s="94">
        <v>1.3332999999999999</v>
      </c>
      <c r="Y50" s="88" t="b">
        <f t="shared" si="10"/>
        <v>0</v>
      </c>
      <c r="Z50" s="110" t="b">
        <f t="shared" si="15"/>
        <v>0</v>
      </c>
      <c r="AA50" s="101" t="b">
        <f t="shared" si="11"/>
        <v>0</v>
      </c>
    </row>
    <row r="51" spans="1:27" x14ac:dyDescent="0.25">
      <c r="A51" s="92" t="s">
        <v>44</v>
      </c>
      <c r="B51" s="93" t="s">
        <v>44</v>
      </c>
      <c r="C51" s="94">
        <v>0.83333000000000002</v>
      </c>
      <c r="D51" s="88" t="b">
        <f t="shared" si="4"/>
        <v>0</v>
      </c>
      <c r="E51" s="110" t="b">
        <f t="shared" si="12"/>
        <v>0</v>
      </c>
      <c r="F51" s="101" t="b">
        <f t="shared" si="5"/>
        <v>0</v>
      </c>
      <c r="H51" s="92" t="s">
        <v>44</v>
      </c>
      <c r="I51" s="93" t="s">
        <v>44</v>
      </c>
      <c r="J51" s="94">
        <v>0.23077</v>
      </c>
      <c r="K51" s="88" t="b">
        <f t="shared" si="6"/>
        <v>0</v>
      </c>
      <c r="L51" s="110" t="b">
        <f t="shared" si="13"/>
        <v>0</v>
      </c>
      <c r="M51" s="101" t="b">
        <f t="shared" si="7"/>
        <v>1</v>
      </c>
      <c r="O51" s="92" t="s">
        <v>44</v>
      </c>
      <c r="P51" s="93" t="s">
        <v>44</v>
      </c>
      <c r="Q51" s="94">
        <v>0.8</v>
      </c>
      <c r="R51" s="88" t="b">
        <f t="shared" si="8"/>
        <v>0</v>
      </c>
      <c r="S51" s="110" t="b">
        <f t="shared" si="14"/>
        <v>0</v>
      </c>
      <c r="T51" s="101" t="b">
        <f t="shared" si="9"/>
        <v>0</v>
      </c>
      <c r="V51" s="92" t="s">
        <v>44</v>
      </c>
      <c r="W51" s="93" t="s">
        <v>44</v>
      </c>
      <c r="X51" s="94">
        <v>1.3332999999999999</v>
      </c>
      <c r="Y51" s="88" t="b">
        <f t="shared" si="10"/>
        <v>0</v>
      </c>
      <c r="Z51" s="110" t="b">
        <f t="shared" si="15"/>
        <v>0</v>
      </c>
      <c r="AA51" s="101" t="b">
        <f t="shared" si="11"/>
        <v>0</v>
      </c>
    </row>
    <row r="52" spans="1:27" x14ac:dyDescent="0.25">
      <c r="A52" s="92" t="s">
        <v>44</v>
      </c>
      <c r="B52" s="93" t="s">
        <v>44</v>
      </c>
      <c r="C52" s="94">
        <v>0.625</v>
      </c>
      <c r="D52" s="88" t="b">
        <f t="shared" si="4"/>
        <v>0</v>
      </c>
      <c r="E52" s="110" t="b">
        <f t="shared" si="12"/>
        <v>0</v>
      </c>
      <c r="F52" s="101" t="b">
        <f t="shared" si="5"/>
        <v>0</v>
      </c>
      <c r="H52" s="92" t="s">
        <v>44</v>
      </c>
      <c r="I52" s="93" t="s">
        <v>44</v>
      </c>
      <c r="J52" s="94">
        <v>0.2</v>
      </c>
      <c r="K52" s="88" t="b">
        <f t="shared" si="6"/>
        <v>0</v>
      </c>
      <c r="L52" s="110" t="b">
        <f t="shared" si="13"/>
        <v>0</v>
      </c>
      <c r="M52" s="101" t="b">
        <f t="shared" si="7"/>
        <v>1</v>
      </c>
      <c r="O52" s="92" t="s">
        <v>44</v>
      </c>
      <c r="P52" s="93" t="s">
        <v>44</v>
      </c>
      <c r="Q52" s="94">
        <v>0.8</v>
      </c>
      <c r="R52" s="88" t="b">
        <f t="shared" si="8"/>
        <v>0</v>
      </c>
      <c r="S52" s="110" t="b">
        <f t="shared" si="14"/>
        <v>0</v>
      </c>
      <c r="T52" s="101" t="b">
        <f t="shared" si="9"/>
        <v>0</v>
      </c>
      <c r="V52" s="92" t="s">
        <v>44</v>
      </c>
      <c r="W52" s="93" t="s">
        <v>44</v>
      </c>
      <c r="X52" s="94">
        <v>1.3332999999999999</v>
      </c>
      <c r="Y52" s="88" t="b">
        <f t="shared" si="10"/>
        <v>0</v>
      </c>
      <c r="Z52" s="110" t="b">
        <f t="shared" si="15"/>
        <v>0</v>
      </c>
      <c r="AA52" s="101" t="b">
        <f t="shared" si="11"/>
        <v>0</v>
      </c>
    </row>
    <row r="53" spans="1:27" x14ac:dyDescent="0.25">
      <c r="A53" s="92" t="s">
        <v>44</v>
      </c>
      <c r="B53" s="93" t="s">
        <v>44</v>
      </c>
      <c r="C53" s="94">
        <v>0.71428999999999998</v>
      </c>
      <c r="D53" s="88" t="b">
        <f t="shared" si="4"/>
        <v>0</v>
      </c>
      <c r="E53" s="110" t="b">
        <f t="shared" si="12"/>
        <v>0</v>
      </c>
      <c r="F53" s="101" t="b">
        <f t="shared" si="5"/>
        <v>0</v>
      </c>
      <c r="H53" s="92" t="s">
        <v>44</v>
      </c>
      <c r="I53" s="93" t="s">
        <v>44</v>
      </c>
      <c r="J53" s="94">
        <v>0.2</v>
      </c>
      <c r="K53" s="88" t="b">
        <f t="shared" si="6"/>
        <v>0</v>
      </c>
      <c r="L53" s="110" t="b">
        <f t="shared" si="13"/>
        <v>0</v>
      </c>
      <c r="M53" s="101" t="b">
        <f t="shared" si="7"/>
        <v>1</v>
      </c>
      <c r="O53" s="92" t="s">
        <v>44</v>
      </c>
      <c r="P53" s="93" t="s">
        <v>44</v>
      </c>
      <c r="Q53" s="94">
        <v>1</v>
      </c>
      <c r="R53" s="88" t="b">
        <f t="shared" si="8"/>
        <v>0</v>
      </c>
      <c r="S53" s="110" t="b">
        <f t="shared" si="14"/>
        <v>0</v>
      </c>
      <c r="T53" s="101" t="b">
        <f t="shared" si="9"/>
        <v>0</v>
      </c>
      <c r="V53" s="92" t="s">
        <v>44</v>
      </c>
      <c r="W53" s="93" t="s">
        <v>44</v>
      </c>
      <c r="X53" s="94">
        <v>1.3332999999999999</v>
      </c>
      <c r="Y53" s="88" t="b">
        <f t="shared" si="10"/>
        <v>0</v>
      </c>
      <c r="Z53" s="110" t="b">
        <f t="shared" si="15"/>
        <v>0</v>
      </c>
      <c r="AA53" s="101" t="b">
        <f t="shared" si="11"/>
        <v>0</v>
      </c>
    </row>
    <row r="54" spans="1:27" x14ac:dyDescent="0.25">
      <c r="A54" s="92" t="s">
        <v>44</v>
      </c>
      <c r="B54" s="93" t="s">
        <v>44</v>
      </c>
      <c r="C54" s="94">
        <v>1</v>
      </c>
      <c r="D54" s="88" t="b">
        <f t="shared" si="4"/>
        <v>0</v>
      </c>
      <c r="E54" s="110" t="b">
        <f t="shared" si="12"/>
        <v>0</v>
      </c>
      <c r="F54" s="101" t="b">
        <f t="shared" si="5"/>
        <v>0</v>
      </c>
      <c r="H54" s="92" t="s">
        <v>44</v>
      </c>
      <c r="I54" s="93" t="s">
        <v>44</v>
      </c>
      <c r="J54" s="94">
        <v>0.23077</v>
      </c>
      <c r="K54" s="88" t="b">
        <f t="shared" si="6"/>
        <v>0</v>
      </c>
      <c r="L54" s="110" t="b">
        <f t="shared" si="13"/>
        <v>0</v>
      </c>
      <c r="M54" s="101" t="b">
        <f t="shared" si="7"/>
        <v>1</v>
      </c>
      <c r="O54" s="92" t="s">
        <v>44</v>
      </c>
      <c r="P54" s="93" t="s">
        <v>44</v>
      </c>
      <c r="Q54" s="94">
        <v>1</v>
      </c>
      <c r="R54" s="88" t="b">
        <f t="shared" si="8"/>
        <v>0</v>
      </c>
      <c r="S54" s="110" t="b">
        <f t="shared" si="14"/>
        <v>0</v>
      </c>
      <c r="T54" s="101" t="b">
        <f t="shared" si="9"/>
        <v>0</v>
      </c>
      <c r="V54" s="92" t="s">
        <v>44</v>
      </c>
      <c r="W54" s="93" t="s">
        <v>44</v>
      </c>
      <c r="X54" s="94">
        <v>1.3332999999999999</v>
      </c>
      <c r="Y54" s="88" t="b">
        <f t="shared" si="10"/>
        <v>0</v>
      </c>
      <c r="Z54" s="110" t="b">
        <f t="shared" si="15"/>
        <v>0</v>
      </c>
      <c r="AA54" s="101" t="b">
        <f t="shared" si="11"/>
        <v>0</v>
      </c>
    </row>
    <row r="55" spans="1:27" x14ac:dyDescent="0.25">
      <c r="A55" s="92" t="s">
        <v>44</v>
      </c>
      <c r="B55" s="93" t="s">
        <v>44</v>
      </c>
      <c r="C55" s="94">
        <v>0.83333000000000002</v>
      </c>
      <c r="D55" s="88" t="b">
        <f t="shared" si="4"/>
        <v>0</v>
      </c>
      <c r="E55" s="110" t="b">
        <f t="shared" si="12"/>
        <v>0</v>
      </c>
      <c r="F55" s="101" t="b">
        <f t="shared" si="5"/>
        <v>0</v>
      </c>
      <c r="H55" s="92" t="s">
        <v>44</v>
      </c>
      <c r="I55" s="93" t="s">
        <v>44</v>
      </c>
      <c r="J55" s="94">
        <v>0.23077</v>
      </c>
      <c r="K55" s="88" t="b">
        <f t="shared" si="6"/>
        <v>0</v>
      </c>
      <c r="L55" s="110" t="b">
        <f t="shared" si="13"/>
        <v>0</v>
      </c>
      <c r="M55" s="101" t="b">
        <f t="shared" si="7"/>
        <v>1</v>
      </c>
      <c r="O55" s="92" t="s">
        <v>44</v>
      </c>
      <c r="P55" s="93" t="s">
        <v>44</v>
      </c>
      <c r="Q55" s="94">
        <v>0.8</v>
      </c>
      <c r="R55" s="88" t="b">
        <f t="shared" si="8"/>
        <v>0</v>
      </c>
      <c r="S55" s="110" t="b">
        <f t="shared" si="14"/>
        <v>0</v>
      </c>
      <c r="T55" s="101" t="b">
        <f t="shared" si="9"/>
        <v>0</v>
      </c>
      <c r="V55" s="92" t="s">
        <v>44</v>
      </c>
      <c r="W55" s="93" t="s">
        <v>44</v>
      </c>
      <c r="X55" s="94">
        <v>1.3332999999999999</v>
      </c>
      <c r="Y55" s="88" t="b">
        <f t="shared" si="10"/>
        <v>0</v>
      </c>
      <c r="Z55" s="110" t="b">
        <f t="shared" si="15"/>
        <v>0</v>
      </c>
      <c r="AA55" s="101" t="b">
        <f t="shared" si="11"/>
        <v>0</v>
      </c>
    </row>
    <row r="56" spans="1:27" x14ac:dyDescent="0.25">
      <c r="A56" s="92" t="s">
        <v>44</v>
      </c>
      <c r="B56" s="93" t="s">
        <v>44</v>
      </c>
      <c r="C56" s="94">
        <v>0.625</v>
      </c>
      <c r="D56" s="88" t="b">
        <f t="shared" si="4"/>
        <v>0</v>
      </c>
      <c r="E56" s="110" t="b">
        <f t="shared" si="12"/>
        <v>0</v>
      </c>
      <c r="F56" s="101" t="b">
        <f t="shared" si="5"/>
        <v>0</v>
      </c>
      <c r="H56" s="92" t="s">
        <v>44</v>
      </c>
      <c r="I56" s="93" t="s">
        <v>44</v>
      </c>
      <c r="J56" s="94">
        <v>0.2</v>
      </c>
      <c r="K56" s="88" t="b">
        <f t="shared" si="6"/>
        <v>0</v>
      </c>
      <c r="L56" s="110" t="b">
        <f t="shared" si="13"/>
        <v>0</v>
      </c>
      <c r="M56" s="101" t="b">
        <f t="shared" si="7"/>
        <v>1</v>
      </c>
      <c r="O56" s="92" t="s">
        <v>44</v>
      </c>
      <c r="P56" s="93" t="s">
        <v>44</v>
      </c>
      <c r="Q56" s="94">
        <v>0.8</v>
      </c>
      <c r="R56" s="88" t="b">
        <f t="shared" si="8"/>
        <v>0</v>
      </c>
      <c r="S56" s="110" t="b">
        <f t="shared" si="14"/>
        <v>0</v>
      </c>
      <c r="T56" s="101" t="b">
        <f t="shared" si="9"/>
        <v>0</v>
      </c>
      <c r="V56" s="92" t="s">
        <v>44</v>
      </c>
      <c r="W56" s="93" t="s">
        <v>44</v>
      </c>
      <c r="X56" s="94">
        <v>1.3332999999999999</v>
      </c>
      <c r="Y56" s="88" t="b">
        <f t="shared" si="10"/>
        <v>0</v>
      </c>
      <c r="Z56" s="110" t="b">
        <f t="shared" si="15"/>
        <v>0</v>
      </c>
      <c r="AA56" s="101" t="b">
        <f t="shared" si="11"/>
        <v>0</v>
      </c>
    </row>
    <row r="57" spans="1:27" ht="15.75" thickBot="1" x14ac:dyDescent="0.3">
      <c r="A57" s="95" t="s">
        <v>44</v>
      </c>
      <c r="B57" s="96" t="s">
        <v>44</v>
      </c>
      <c r="C57" s="97">
        <v>0.83333000000000002</v>
      </c>
      <c r="D57" s="88" t="b">
        <f t="shared" si="4"/>
        <v>0</v>
      </c>
      <c r="E57" s="111" t="b">
        <f t="shared" si="12"/>
        <v>0</v>
      </c>
      <c r="F57" s="103" t="b">
        <f t="shared" si="5"/>
        <v>0</v>
      </c>
      <c r="H57" s="95" t="s">
        <v>44</v>
      </c>
      <c r="I57" s="96" t="s">
        <v>44</v>
      </c>
      <c r="J57" s="97">
        <v>0.23077</v>
      </c>
      <c r="K57" s="88" t="b">
        <f t="shared" si="6"/>
        <v>0</v>
      </c>
      <c r="L57" s="111" t="b">
        <f t="shared" si="13"/>
        <v>0</v>
      </c>
      <c r="M57" s="103" t="b">
        <f t="shared" si="7"/>
        <v>1</v>
      </c>
      <c r="O57" s="95" t="s">
        <v>44</v>
      </c>
      <c r="P57" s="96" t="s">
        <v>44</v>
      </c>
      <c r="Q57" s="97">
        <v>0.8</v>
      </c>
      <c r="R57" s="88" t="b">
        <f t="shared" si="8"/>
        <v>0</v>
      </c>
      <c r="S57" s="111" t="b">
        <f t="shared" si="14"/>
        <v>0</v>
      </c>
      <c r="T57" s="103" t="b">
        <f t="shared" si="9"/>
        <v>0</v>
      </c>
      <c r="V57" s="95" t="s">
        <v>44</v>
      </c>
      <c r="W57" s="96" t="s">
        <v>44</v>
      </c>
      <c r="X57" s="97">
        <v>1.3332999999999999</v>
      </c>
      <c r="Y57" s="88" t="b">
        <f t="shared" si="10"/>
        <v>0</v>
      </c>
      <c r="Z57" s="111" t="b">
        <f t="shared" si="15"/>
        <v>0</v>
      </c>
      <c r="AA57" s="103" t="b">
        <f t="shared" si="11"/>
        <v>0</v>
      </c>
    </row>
    <row r="58" spans="1:27" x14ac:dyDescent="0.25">
      <c r="A58" s="89" t="s">
        <v>45</v>
      </c>
      <c r="B58" s="90" t="s">
        <v>45</v>
      </c>
      <c r="C58" s="91">
        <v>1</v>
      </c>
      <c r="D58" s="88" t="b">
        <f t="shared" si="4"/>
        <v>0</v>
      </c>
      <c r="E58" s="110" t="b">
        <f t="shared" si="12"/>
        <v>0</v>
      </c>
      <c r="F58" s="101" t="b">
        <f t="shared" si="5"/>
        <v>0</v>
      </c>
      <c r="H58" s="89" t="s">
        <v>45</v>
      </c>
      <c r="I58" s="90" t="s">
        <v>42</v>
      </c>
      <c r="J58" s="91">
        <v>0.23077</v>
      </c>
      <c r="K58" s="88" t="b">
        <f t="shared" si="6"/>
        <v>1</v>
      </c>
      <c r="L58" s="110" t="b">
        <f t="shared" si="13"/>
        <v>0</v>
      </c>
      <c r="M58" s="101" t="b">
        <f t="shared" si="7"/>
        <v>0</v>
      </c>
      <c r="O58" s="89" t="s">
        <v>45</v>
      </c>
      <c r="P58" s="90" t="s">
        <v>45</v>
      </c>
      <c r="Q58" s="91">
        <v>1</v>
      </c>
      <c r="R58" s="88" t="b">
        <f t="shared" si="8"/>
        <v>0</v>
      </c>
      <c r="S58" s="110" t="b">
        <f t="shared" si="14"/>
        <v>0</v>
      </c>
      <c r="T58" s="101" t="b">
        <f t="shared" si="9"/>
        <v>0</v>
      </c>
      <c r="V58" s="89" t="s">
        <v>45</v>
      </c>
      <c r="W58" s="90" t="s">
        <v>45</v>
      </c>
      <c r="X58" s="91">
        <v>1.3332999999999999</v>
      </c>
      <c r="Y58" s="88" t="b">
        <f t="shared" si="10"/>
        <v>0</v>
      </c>
      <c r="Z58" s="110" t="b">
        <f t="shared" si="15"/>
        <v>0</v>
      </c>
      <c r="AA58" s="101" t="b">
        <f t="shared" si="11"/>
        <v>0</v>
      </c>
    </row>
    <row r="59" spans="1:27" x14ac:dyDescent="0.25">
      <c r="A59" s="92" t="s">
        <v>45</v>
      </c>
      <c r="B59" s="93" t="s">
        <v>45</v>
      </c>
      <c r="C59" s="94">
        <v>1</v>
      </c>
      <c r="D59" s="88" t="b">
        <f t="shared" si="4"/>
        <v>0</v>
      </c>
      <c r="E59" s="110" t="b">
        <f t="shared" si="12"/>
        <v>0</v>
      </c>
      <c r="F59" s="101" t="b">
        <f t="shared" si="5"/>
        <v>0</v>
      </c>
      <c r="H59" s="92" t="s">
        <v>45</v>
      </c>
      <c r="I59" s="93" t="s">
        <v>42</v>
      </c>
      <c r="J59" s="94">
        <v>0.2</v>
      </c>
      <c r="K59" s="88" t="b">
        <f t="shared" si="6"/>
        <v>1</v>
      </c>
      <c r="L59" s="110" t="b">
        <f t="shared" si="13"/>
        <v>0</v>
      </c>
      <c r="M59" s="101" t="b">
        <f t="shared" si="7"/>
        <v>0</v>
      </c>
      <c r="O59" s="92" t="s">
        <v>45</v>
      </c>
      <c r="P59" s="93" t="s">
        <v>45</v>
      </c>
      <c r="Q59" s="94">
        <v>1</v>
      </c>
      <c r="R59" s="88" t="b">
        <f t="shared" si="8"/>
        <v>0</v>
      </c>
      <c r="S59" s="110" t="b">
        <f t="shared" si="14"/>
        <v>0</v>
      </c>
      <c r="T59" s="101" t="b">
        <f t="shared" si="9"/>
        <v>0</v>
      </c>
      <c r="V59" s="92" t="s">
        <v>45</v>
      </c>
      <c r="W59" s="93" t="s">
        <v>45</v>
      </c>
      <c r="X59" s="94">
        <v>1.3332999999999999</v>
      </c>
      <c r="Y59" s="88" t="b">
        <f t="shared" si="10"/>
        <v>0</v>
      </c>
      <c r="Z59" s="110" t="b">
        <f t="shared" si="15"/>
        <v>0</v>
      </c>
      <c r="AA59" s="101" t="b">
        <f t="shared" si="11"/>
        <v>0</v>
      </c>
    </row>
    <row r="60" spans="1:27" x14ac:dyDescent="0.25">
      <c r="A60" s="92" t="s">
        <v>45</v>
      </c>
      <c r="B60" s="93" t="s">
        <v>45</v>
      </c>
      <c r="C60" s="94">
        <v>0.83333000000000002</v>
      </c>
      <c r="D60" s="88" t="b">
        <f t="shared" si="4"/>
        <v>0</v>
      </c>
      <c r="E60" s="110" t="b">
        <f t="shared" si="12"/>
        <v>0</v>
      </c>
      <c r="F60" s="101" t="b">
        <f t="shared" si="5"/>
        <v>0</v>
      </c>
      <c r="H60" s="92" t="s">
        <v>45</v>
      </c>
      <c r="I60" s="93" t="s">
        <v>42</v>
      </c>
      <c r="J60" s="94">
        <v>0.2</v>
      </c>
      <c r="K60" s="88" t="b">
        <f t="shared" si="6"/>
        <v>1</v>
      </c>
      <c r="L60" s="110" t="b">
        <f t="shared" si="13"/>
        <v>0</v>
      </c>
      <c r="M60" s="101" t="b">
        <f t="shared" si="7"/>
        <v>0</v>
      </c>
      <c r="O60" s="92" t="s">
        <v>45</v>
      </c>
      <c r="P60" s="93" t="s">
        <v>45</v>
      </c>
      <c r="Q60" s="94">
        <v>1</v>
      </c>
      <c r="R60" s="88" t="b">
        <f t="shared" si="8"/>
        <v>0</v>
      </c>
      <c r="S60" s="110" t="b">
        <f t="shared" si="14"/>
        <v>0</v>
      </c>
      <c r="T60" s="101" t="b">
        <f t="shared" si="9"/>
        <v>0</v>
      </c>
      <c r="V60" s="92" t="s">
        <v>45</v>
      </c>
      <c r="W60" s="93" t="s">
        <v>45</v>
      </c>
      <c r="X60" s="94">
        <v>1.3332999999999999</v>
      </c>
      <c r="Y60" s="88" t="b">
        <f t="shared" si="10"/>
        <v>0</v>
      </c>
      <c r="Z60" s="110" t="b">
        <f t="shared" si="15"/>
        <v>0</v>
      </c>
      <c r="AA60" s="101" t="b">
        <f t="shared" si="11"/>
        <v>0</v>
      </c>
    </row>
    <row r="61" spans="1:27" x14ac:dyDescent="0.25">
      <c r="A61" s="92" t="s">
        <v>45</v>
      </c>
      <c r="B61" s="93" t="s">
        <v>45</v>
      </c>
      <c r="C61" s="94">
        <v>0.625</v>
      </c>
      <c r="D61" s="88" t="b">
        <f t="shared" si="4"/>
        <v>0</v>
      </c>
      <c r="E61" s="110" t="b">
        <f t="shared" si="12"/>
        <v>0</v>
      </c>
      <c r="F61" s="101" t="b">
        <f t="shared" si="5"/>
        <v>0</v>
      </c>
      <c r="H61" s="92" t="s">
        <v>45</v>
      </c>
      <c r="I61" s="93" t="s">
        <v>42</v>
      </c>
      <c r="J61" s="94">
        <v>0.21429000000000001</v>
      </c>
      <c r="K61" s="88" t="b">
        <f t="shared" si="6"/>
        <v>1</v>
      </c>
      <c r="L61" s="110" t="b">
        <f t="shared" si="13"/>
        <v>0</v>
      </c>
      <c r="M61" s="101" t="b">
        <f t="shared" si="7"/>
        <v>0</v>
      </c>
      <c r="O61" s="92" t="s">
        <v>45</v>
      </c>
      <c r="P61" s="93" t="s">
        <v>45</v>
      </c>
      <c r="Q61" s="94">
        <v>0.66666999999999998</v>
      </c>
      <c r="R61" s="88" t="b">
        <f t="shared" si="8"/>
        <v>0</v>
      </c>
      <c r="S61" s="110" t="b">
        <f t="shared" si="14"/>
        <v>0</v>
      </c>
      <c r="T61" s="101" t="b">
        <f t="shared" si="9"/>
        <v>0</v>
      </c>
      <c r="V61" s="92" t="s">
        <v>45</v>
      </c>
      <c r="W61" s="93" t="s">
        <v>45</v>
      </c>
      <c r="X61" s="94">
        <v>1</v>
      </c>
      <c r="Y61" s="88" t="b">
        <f t="shared" si="10"/>
        <v>0</v>
      </c>
      <c r="Z61" s="110" t="b">
        <f t="shared" si="15"/>
        <v>0</v>
      </c>
      <c r="AA61" s="101" t="b">
        <f t="shared" si="11"/>
        <v>0</v>
      </c>
    </row>
    <row r="62" spans="1:27" x14ac:dyDescent="0.25">
      <c r="A62" s="92" t="s">
        <v>45</v>
      </c>
      <c r="B62" s="93" t="s">
        <v>45</v>
      </c>
      <c r="C62" s="94">
        <v>0.83333000000000002</v>
      </c>
      <c r="D62" s="88" t="b">
        <f t="shared" si="4"/>
        <v>0</v>
      </c>
      <c r="E62" s="110" t="b">
        <f t="shared" si="12"/>
        <v>0</v>
      </c>
      <c r="F62" s="101" t="b">
        <f t="shared" si="5"/>
        <v>0</v>
      </c>
      <c r="H62" s="92" t="s">
        <v>45</v>
      </c>
      <c r="I62" s="93" t="s">
        <v>45</v>
      </c>
      <c r="J62" s="94">
        <v>0.2</v>
      </c>
      <c r="K62" s="88" t="b">
        <f t="shared" si="6"/>
        <v>0</v>
      </c>
      <c r="L62" s="110" t="b">
        <f t="shared" si="13"/>
        <v>0</v>
      </c>
      <c r="M62" s="101" t="b">
        <f t="shared" si="7"/>
        <v>1</v>
      </c>
      <c r="O62" s="92" t="s">
        <v>45</v>
      </c>
      <c r="P62" s="93" t="s">
        <v>45</v>
      </c>
      <c r="Q62" s="94">
        <v>0.8</v>
      </c>
      <c r="R62" s="88" t="b">
        <f t="shared" si="8"/>
        <v>0</v>
      </c>
      <c r="S62" s="110" t="b">
        <f t="shared" si="14"/>
        <v>0</v>
      </c>
      <c r="T62" s="101" t="b">
        <f t="shared" si="9"/>
        <v>0</v>
      </c>
      <c r="V62" s="92" t="s">
        <v>45</v>
      </c>
      <c r="W62" s="93" t="s">
        <v>45</v>
      </c>
      <c r="X62" s="94">
        <v>1</v>
      </c>
      <c r="Y62" s="88" t="b">
        <f t="shared" si="10"/>
        <v>0</v>
      </c>
      <c r="Z62" s="110" t="b">
        <f t="shared" si="15"/>
        <v>0</v>
      </c>
      <c r="AA62" s="101" t="b">
        <f t="shared" si="11"/>
        <v>0</v>
      </c>
    </row>
    <row r="63" spans="1:27" x14ac:dyDescent="0.25">
      <c r="A63" s="92" t="s">
        <v>45</v>
      </c>
      <c r="B63" s="93" t="s">
        <v>45</v>
      </c>
      <c r="C63" s="94">
        <v>0.71428999999999998</v>
      </c>
      <c r="D63" s="88" t="b">
        <f t="shared" si="4"/>
        <v>0</v>
      </c>
      <c r="E63" s="110" t="b">
        <f t="shared" si="12"/>
        <v>0</v>
      </c>
      <c r="F63" s="101" t="b">
        <f t="shared" si="5"/>
        <v>0</v>
      </c>
      <c r="H63" s="92" t="s">
        <v>45</v>
      </c>
      <c r="I63" s="93" t="s">
        <v>42</v>
      </c>
      <c r="J63" s="94">
        <v>0.25</v>
      </c>
      <c r="K63" s="88" t="b">
        <f t="shared" si="6"/>
        <v>1</v>
      </c>
      <c r="L63" s="110" t="b">
        <f t="shared" si="13"/>
        <v>0</v>
      </c>
      <c r="M63" s="101" t="b">
        <f t="shared" si="7"/>
        <v>0</v>
      </c>
      <c r="O63" s="92" t="s">
        <v>45</v>
      </c>
      <c r="P63" s="93" t="s">
        <v>45</v>
      </c>
      <c r="Q63" s="94">
        <v>0.8</v>
      </c>
      <c r="R63" s="88" t="b">
        <f t="shared" si="8"/>
        <v>0</v>
      </c>
      <c r="S63" s="110" t="b">
        <f t="shared" si="14"/>
        <v>0</v>
      </c>
      <c r="T63" s="101" t="b">
        <f t="shared" si="9"/>
        <v>0</v>
      </c>
      <c r="V63" s="92" t="s">
        <v>45</v>
      </c>
      <c r="W63" s="93" t="s">
        <v>45</v>
      </c>
      <c r="X63" s="94">
        <v>1.3332999999999999</v>
      </c>
      <c r="Y63" s="88" t="b">
        <f t="shared" si="10"/>
        <v>0</v>
      </c>
      <c r="Z63" s="110" t="b">
        <f t="shared" si="15"/>
        <v>0</v>
      </c>
      <c r="AA63" s="101" t="b">
        <f t="shared" si="11"/>
        <v>0</v>
      </c>
    </row>
    <row r="64" spans="1:27" x14ac:dyDescent="0.25">
      <c r="A64" s="92" t="s">
        <v>45</v>
      </c>
      <c r="B64" s="93" t="s">
        <v>45</v>
      </c>
      <c r="C64" s="94">
        <v>0.83333000000000002</v>
      </c>
      <c r="D64" s="88" t="b">
        <f t="shared" si="4"/>
        <v>0</v>
      </c>
      <c r="E64" s="110" t="b">
        <f t="shared" si="12"/>
        <v>0</v>
      </c>
      <c r="F64" s="101" t="b">
        <f t="shared" si="5"/>
        <v>0</v>
      </c>
      <c r="H64" s="92" t="s">
        <v>45</v>
      </c>
      <c r="I64" s="93" t="s">
        <v>42</v>
      </c>
      <c r="J64" s="94">
        <v>0.21429000000000001</v>
      </c>
      <c r="K64" s="88" t="b">
        <f t="shared" si="6"/>
        <v>1</v>
      </c>
      <c r="L64" s="110" t="b">
        <f t="shared" si="13"/>
        <v>0</v>
      </c>
      <c r="M64" s="101" t="b">
        <f t="shared" si="7"/>
        <v>0</v>
      </c>
      <c r="O64" s="92" t="s">
        <v>45</v>
      </c>
      <c r="P64" s="93" t="s">
        <v>45</v>
      </c>
      <c r="Q64" s="94">
        <v>0.8</v>
      </c>
      <c r="R64" s="88" t="b">
        <f t="shared" si="8"/>
        <v>0</v>
      </c>
      <c r="S64" s="110" t="b">
        <f t="shared" si="14"/>
        <v>0</v>
      </c>
      <c r="T64" s="101" t="b">
        <f t="shared" si="9"/>
        <v>0</v>
      </c>
      <c r="V64" s="92" t="s">
        <v>45</v>
      </c>
      <c r="W64" s="93" t="s">
        <v>45</v>
      </c>
      <c r="X64" s="94">
        <v>1</v>
      </c>
      <c r="Y64" s="88" t="b">
        <f t="shared" si="10"/>
        <v>0</v>
      </c>
      <c r="Z64" s="110" t="b">
        <f t="shared" si="15"/>
        <v>0</v>
      </c>
      <c r="AA64" s="101" t="b">
        <f t="shared" si="11"/>
        <v>0</v>
      </c>
    </row>
    <row r="65" spans="1:27" x14ac:dyDescent="0.25">
      <c r="A65" s="92" t="s">
        <v>45</v>
      </c>
      <c r="B65" s="93" t="s">
        <v>45</v>
      </c>
      <c r="C65" s="94">
        <v>0.71428999999999998</v>
      </c>
      <c r="D65" s="88" t="b">
        <f t="shared" si="4"/>
        <v>0</v>
      </c>
      <c r="E65" s="110" t="b">
        <f t="shared" si="12"/>
        <v>0</v>
      </c>
      <c r="F65" s="101" t="b">
        <f t="shared" si="5"/>
        <v>0</v>
      </c>
      <c r="H65" s="92" t="s">
        <v>45</v>
      </c>
      <c r="I65" s="93" t="s">
        <v>42</v>
      </c>
      <c r="J65" s="94">
        <v>0.23077</v>
      </c>
      <c r="K65" s="88" t="b">
        <f t="shared" si="6"/>
        <v>1</v>
      </c>
      <c r="L65" s="110" t="b">
        <f t="shared" si="13"/>
        <v>0</v>
      </c>
      <c r="M65" s="101" t="b">
        <f t="shared" si="7"/>
        <v>0</v>
      </c>
      <c r="O65" s="92" t="s">
        <v>45</v>
      </c>
      <c r="P65" s="93" t="s">
        <v>45</v>
      </c>
      <c r="Q65" s="94">
        <v>0.8</v>
      </c>
      <c r="R65" s="88" t="b">
        <f t="shared" si="8"/>
        <v>0</v>
      </c>
      <c r="S65" s="110" t="b">
        <f t="shared" si="14"/>
        <v>0</v>
      </c>
      <c r="T65" s="101" t="b">
        <f t="shared" si="9"/>
        <v>0</v>
      </c>
      <c r="V65" s="92" t="s">
        <v>45</v>
      </c>
      <c r="W65" s="93" t="s">
        <v>45</v>
      </c>
      <c r="X65" s="94">
        <v>1</v>
      </c>
      <c r="Y65" s="88" t="b">
        <f t="shared" si="10"/>
        <v>0</v>
      </c>
      <c r="Z65" s="110" t="b">
        <f t="shared" si="15"/>
        <v>0</v>
      </c>
      <c r="AA65" s="101" t="b">
        <f t="shared" si="11"/>
        <v>0</v>
      </c>
    </row>
    <row r="66" spans="1:27" x14ac:dyDescent="0.25">
      <c r="A66" s="92" t="s">
        <v>45</v>
      </c>
      <c r="B66" s="93" t="s">
        <v>45</v>
      </c>
      <c r="C66" s="94">
        <v>0.71428999999999998</v>
      </c>
      <c r="D66" s="88" t="b">
        <f t="shared" si="4"/>
        <v>0</v>
      </c>
      <c r="E66" s="110" t="b">
        <f t="shared" si="12"/>
        <v>0</v>
      </c>
      <c r="F66" s="101" t="b">
        <f t="shared" si="5"/>
        <v>0</v>
      </c>
      <c r="H66" s="92" t="s">
        <v>45</v>
      </c>
      <c r="I66" s="93" t="s">
        <v>45</v>
      </c>
      <c r="J66" s="94">
        <v>0.1875</v>
      </c>
      <c r="K66" s="88" t="b">
        <f t="shared" si="6"/>
        <v>0</v>
      </c>
      <c r="L66" s="110" t="b">
        <f t="shared" si="13"/>
        <v>0</v>
      </c>
      <c r="M66" s="101" t="b">
        <f t="shared" si="7"/>
        <v>1</v>
      </c>
      <c r="O66" s="92" t="s">
        <v>45</v>
      </c>
      <c r="P66" s="93" t="s">
        <v>45</v>
      </c>
      <c r="Q66" s="94">
        <v>0.8</v>
      </c>
      <c r="R66" s="88" t="b">
        <f t="shared" si="8"/>
        <v>0</v>
      </c>
      <c r="S66" s="110" t="b">
        <f t="shared" si="14"/>
        <v>0</v>
      </c>
      <c r="T66" s="101" t="b">
        <f t="shared" si="9"/>
        <v>0</v>
      </c>
      <c r="V66" s="92" t="s">
        <v>45</v>
      </c>
      <c r="W66" s="93" t="s">
        <v>45</v>
      </c>
      <c r="X66" s="94">
        <v>1</v>
      </c>
      <c r="Y66" s="88" t="b">
        <f t="shared" si="10"/>
        <v>0</v>
      </c>
      <c r="Z66" s="110" t="b">
        <f t="shared" si="15"/>
        <v>0</v>
      </c>
      <c r="AA66" s="101" t="b">
        <f t="shared" si="11"/>
        <v>0</v>
      </c>
    </row>
    <row r="67" spans="1:27" ht="15.75" thickBot="1" x14ac:dyDescent="0.3">
      <c r="A67" s="95" t="s">
        <v>45</v>
      </c>
      <c r="B67" s="96" t="s">
        <v>45</v>
      </c>
      <c r="C67" s="97">
        <v>0.83333000000000002</v>
      </c>
      <c r="D67" s="88" t="b">
        <f t="shared" si="4"/>
        <v>0</v>
      </c>
      <c r="E67" s="110" t="b">
        <f t="shared" si="12"/>
        <v>0</v>
      </c>
      <c r="F67" s="101" t="b">
        <f t="shared" si="5"/>
        <v>0</v>
      </c>
      <c r="H67" s="95" t="s">
        <v>45</v>
      </c>
      <c r="I67" s="96" t="s">
        <v>45</v>
      </c>
      <c r="J67" s="97">
        <v>0.2</v>
      </c>
      <c r="K67" s="88" t="b">
        <f t="shared" si="6"/>
        <v>0</v>
      </c>
      <c r="L67" s="110" t="b">
        <f t="shared" si="13"/>
        <v>0</v>
      </c>
      <c r="M67" s="101" t="b">
        <f t="shared" si="7"/>
        <v>1</v>
      </c>
      <c r="O67" s="95" t="s">
        <v>45</v>
      </c>
      <c r="P67" s="96" t="s">
        <v>45</v>
      </c>
      <c r="Q67" s="97">
        <v>0.8</v>
      </c>
      <c r="R67" s="88" t="b">
        <f t="shared" si="8"/>
        <v>0</v>
      </c>
      <c r="S67" s="110" t="b">
        <f t="shared" si="14"/>
        <v>0</v>
      </c>
      <c r="T67" s="101" t="b">
        <f t="shared" si="9"/>
        <v>0</v>
      </c>
      <c r="V67" s="95" t="s">
        <v>45</v>
      </c>
      <c r="W67" s="96" t="s">
        <v>45</v>
      </c>
      <c r="X67" s="97">
        <v>1</v>
      </c>
      <c r="Y67" s="88" t="b">
        <f t="shared" si="10"/>
        <v>0</v>
      </c>
      <c r="Z67" s="110" t="b">
        <f t="shared" si="15"/>
        <v>0</v>
      </c>
      <c r="AA67" s="101" t="b">
        <f t="shared" si="11"/>
        <v>0</v>
      </c>
    </row>
    <row r="68" spans="1:27" x14ac:dyDescent="0.25">
      <c r="A68" s="89" t="s">
        <v>46</v>
      </c>
      <c r="B68" s="90" t="s">
        <v>46</v>
      </c>
      <c r="C68" s="91">
        <v>0.83333000000000002</v>
      </c>
      <c r="D68" s="88" t="b">
        <f t="shared" si="4"/>
        <v>0</v>
      </c>
      <c r="E68" s="109" t="b">
        <f t="shared" si="12"/>
        <v>0</v>
      </c>
      <c r="F68" s="102" t="b">
        <f t="shared" si="5"/>
        <v>0</v>
      </c>
      <c r="H68" s="89" t="s">
        <v>46</v>
      </c>
      <c r="I68" s="90" t="s">
        <v>40</v>
      </c>
      <c r="J68" s="91">
        <v>0.17646999999999999</v>
      </c>
      <c r="K68" s="88" t="b">
        <f t="shared" si="6"/>
        <v>1</v>
      </c>
      <c r="L68" s="109" t="b">
        <f t="shared" si="13"/>
        <v>0</v>
      </c>
      <c r="M68" s="102" t="b">
        <f t="shared" si="7"/>
        <v>0</v>
      </c>
      <c r="O68" s="89" t="s">
        <v>46</v>
      </c>
      <c r="P68" s="90" t="s">
        <v>46</v>
      </c>
      <c r="Q68" s="91">
        <v>0.8</v>
      </c>
      <c r="R68" s="88" t="b">
        <f t="shared" si="8"/>
        <v>0</v>
      </c>
      <c r="S68" s="109" t="b">
        <f t="shared" si="14"/>
        <v>0</v>
      </c>
      <c r="T68" s="102" t="b">
        <f t="shared" si="9"/>
        <v>0</v>
      </c>
      <c r="V68" s="89" t="s">
        <v>46</v>
      </c>
      <c r="W68" s="90" t="s">
        <v>46</v>
      </c>
      <c r="X68" s="91">
        <v>1.3332999999999999</v>
      </c>
      <c r="Y68" s="88" t="b">
        <f t="shared" si="10"/>
        <v>0</v>
      </c>
      <c r="Z68" s="109" t="b">
        <f t="shared" si="15"/>
        <v>0</v>
      </c>
      <c r="AA68" s="102" t="b">
        <f t="shared" si="11"/>
        <v>0</v>
      </c>
    </row>
    <row r="69" spans="1:27" x14ac:dyDescent="0.25">
      <c r="A69" s="92" t="s">
        <v>46</v>
      </c>
      <c r="B69" s="93" t="s">
        <v>46</v>
      </c>
      <c r="C69" s="94">
        <v>0.71428999999999998</v>
      </c>
      <c r="D69" s="88" t="b">
        <f t="shared" si="4"/>
        <v>0</v>
      </c>
      <c r="E69" s="110" t="b">
        <f t="shared" si="12"/>
        <v>0</v>
      </c>
      <c r="F69" s="101" t="b">
        <f t="shared" si="5"/>
        <v>0</v>
      </c>
      <c r="H69" s="92" t="s">
        <v>46</v>
      </c>
      <c r="I69" s="93" t="s">
        <v>46</v>
      </c>
      <c r="J69" s="94">
        <v>0.17646999999999999</v>
      </c>
      <c r="K69" s="88" t="b">
        <f t="shared" si="6"/>
        <v>0</v>
      </c>
      <c r="L69" s="110" t="b">
        <f t="shared" si="13"/>
        <v>0</v>
      </c>
      <c r="M69" s="101" t="b">
        <f t="shared" si="7"/>
        <v>1</v>
      </c>
      <c r="O69" s="92" t="s">
        <v>46</v>
      </c>
      <c r="P69" s="93" t="s">
        <v>46</v>
      </c>
      <c r="Q69" s="94">
        <v>0.66666999999999998</v>
      </c>
      <c r="R69" s="88" t="b">
        <f t="shared" si="8"/>
        <v>0</v>
      </c>
      <c r="S69" s="110" t="b">
        <f t="shared" si="14"/>
        <v>0</v>
      </c>
      <c r="T69" s="101" t="b">
        <f t="shared" si="9"/>
        <v>0</v>
      </c>
      <c r="V69" s="92" t="s">
        <v>46</v>
      </c>
      <c r="W69" s="93" t="s">
        <v>46</v>
      </c>
      <c r="X69" s="94">
        <v>1.3332999999999999</v>
      </c>
      <c r="Y69" s="88" t="b">
        <f t="shared" si="10"/>
        <v>0</v>
      </c>
      <c r="Z69" s="110" t="b">
        <f t="shared" si="15"/>
        <v>0</v>
      </c>
      <c r="AA69" s="101" t="b">
        <f t="shared" si="11"/>
        <v>0</v>
      </c>
    </row>
    <row r="70" spans="1:27" x14ac:dyDescent="0.25">
      <c r="A70" s="92" t="s">
        <v>46</v>
      </c>
      <c r="B70" s="93" t="s">
        <v>46</v>
      </c>
      <c r="C70" s="94">
        <v>0.625</v>
      </c>
      <c r="D70" s="88" t="b">
        <f t="shared" si="4"/>
        <v>0</v>
      </c>
      <c r="E70" s="110" t="b">
        <f t="shared" si="12"/>
        <v>0</v>
      </c>
      <c r="F70" s="101" t="b">
        <f t="shared" si="5"/>
        <v>0</v>
      </c>
      <c r="H70" s="92" t="s">
        <v>46</v>
      </c>
      <c r="I70" s="93" t="s">
        <v>46</v>
      </c>
      <c r="J70" s="94">
        <v>0.17646999999999999</v>
      </c>
      <c r="K70" s="88" t="b">
        <f t="shared" si="6"/>
        <v>0</v>
      </c>
      <c r="L70" s="110" t="b">
        <f t="shared" si="13"/>
        <v>0</v>
      </c>
      <c r="M70" s="101" t="b">
        <f t="shared" si="7"/>
        <v>1</v>
      </c>
      <c r="O70" s="92" t="s">
        <v>46</v>
      </c>
      <c r="P70" s="93" t="s">
        <v>46</v>
      </c>
      <c r="Q70" s="94">
        <v>0.57142999999999999</v>
      </c>
      <c r="R70" s="88" t="b">
        <f t="shared" si="8"/>
        <v>0</v>
      </c>
      <c r="S70" s="110" t="b">
        <f t="shared" si="14"/>
        <v>0</v>
      </c>
      <c r="T70" s="101" t="b">
        <f t="shared" si="9"/>
        <v>0</v>
      </c>
      <c r="V70" s="92" t="s">
        <v>46</v>
      </c>
      <c r="W70" s="93" t="s">
        <v>46</v>
      </c>
      <c r="X70" s="94">
        <v>1.3332999999999999</v>
      </c>
      <c r="Y70" s="88" t="b">
        <f t="shared" si="10"/>
        <v>0</v>
      </c>
      <c r="Z70" s="110" t="b">
        <f t="shared" si="15"/>
        <v>0</v>
      </c>
      <c r="AA70" s="101" t="b">
        <f t="shared" si="11"/>
        <v>0</v>
      </c>
    </row>
    <row r="71" spans="1:27" x14ac:dyDescent="0.25">
      <c r="A71" s="92" t="s">
        <v>46</v>
      </c>
      <c r="B71" s="93" t="s">
        <v>46</v>
      </c>
      <c r="C71" s="94">
        <v>0.41666999999999998</v>
      </c>
      <c r="D71" s="88" t="b">
        <f t="shared" si="4"/>
        <v>0</v>
      </c>
      <c r="E71" s="110" t="b">
        <f t="shared" si="12"/>
        <v>0</v>
      </c>
      <c r="F71" s="101" t="b">
        <f t="shared" si="5"/>
        <v>1</v>
      </c>
      <c r="H71" s="92" t="s">
        <v>46</v>
      </c>
      <c r="I71" s="93" t="s">
        <v>46</v>
      </c>
      <c r="J71" s="94">
        <v>0.17646999999999999</v>
      </c>
      <c r="K71" s="88" t="b">
        <f t="shared" si="6"/>
        <v>0</v>
      </c>
      <c r="L71" s="110" t="b">
        <f t="shared" si="13"/>
        <v>0</v>
      </c>
      <c r="M71" s="101" t="b">
        <f t="shared" si="7"/>
        <v>1</v>
      </c>
      <c r="O71" s="92" t="s">
        <v>46</v>
      </c>
      <c r="P71" s="93" t="s">
        <v>46</v>
      </c>
      <c r="Q71" s="94">
        <v>0.36364000000000002</v>
      </c>
      <c r="R71" s="88" t="b">
        <f t="shared" si="8"/>
        <v>0</v>
      </c>
      <c r="S71" s="110" t="b">
        <f t="shared" si="14"/>
        <v>0</v>
      </c>
      <c r="T71" s="101" t="b">
        <f t="shared" si="9"/>
        <v>1</v>
      </c>
      <c r="V71" s="92" t="s">
        <v>46</v>
      </c>
      <c r="W71" s="93" t="s">
        <v>49</v>
      </c>
      <c r="X71" s="94">
        <v>0.5</v>
      </c>
      <c r="Y71" s="88" t="b">
        <f t="shared" si="10"/>
        <v>1</v>
      </c>
      <c r="Z71" s="110" t="b">
        <f t="shared" si="15"/>
        <v>0</v>
      </c>
      <c r="AA71" s="101" t="b">
        <f t="shared" si="11"/>
        <v>0</v>
      </c>
    </row>
    <row r="72" spans="1:27" x14ac:dyDescent="0.25">
      <c r="A72" s="92" t="s">
        <v>46</v>
      </c>
      <c r="B72" s="93" t="s">
        <v>46</v>
      </c>
      <c r="C72" s="94">
        <v>0.41666999999999998</v>
      </c>
      <c r="D72" s="88" t="b">
        <f t="shared" si="4"/>
        <v>0</v>
      </c>
      <c r="E72" s="110" t="b">
        <f t="shared" si="12"/>
        <v>0</v>
      </c>
      <c r="F72" s="101" t="b">
        <f t="shared" si="5"/>
        <v>1</v>
      </c>
      <c r="H72" s="92" t="s">
        <v>46</v>
      </c>
      <c r="I72" s="93" t="s">
        <v>46</v>
      </c>
      <c r="J72" s="94">
        <v>0.17646999999999999</v>
      </c>
      <c r="K72" s="88" t="b">
        <f t="shared" si="6"/>
        <v>0</v>
      </c>
      <c r="L72" s="110" t="b">
        <f t="shared" si="13"/>
        <v>0</v>
      </c>
      <c r="M72" s="101" t="b">
        <f t="shared" si="7"/>
        <v>1</v>
      </c>
      <c r="O72" s="92" t="s">
        <v>46</v>
      </c>
      <c r="P72" s="93" t="s">
        <v>46</v>
      </c>
      <c r="Q72" s="94">
        <v>0.36364000000000002</v>
      </c>
      <c r="R72" s="88" t="b">
        <f t="shared" si="8"/>
        <v>0</v>
      </c>
      <c r="S72" s="110" t="b">
        <f t="shared" si="14"/>
        <v>0</v>
      </c>
      <c r="T72" s="101" t="b">
        <f t="shared" si="9"/>
        <v>1</v>
      </c>
      <c r="V72" s="92" t="s">
        <v>46</v>
      </c>
      <c r="W72" s="93" t="s">
        <v>49</v>
      </c>
      <c r="X72" s="94">
        <v>0.5</v>
      </c>
      <c r="Y72" s="88" t="b">
        <f t="shared" si="10"/>
        <v>1</v>
      </c>
      <c r="Z72" s="110" t="b">
        <f t="shared" si="15"/>
        <v>0</v>
      </c>
      <c r="AA72" s="101" t="b">
        <f t="shared" si="11"/>
        <v>0</v>
      </c>
    </row>
    <row r="73" spans="1:27" x14ac:dyDescent="0.25">
      <c r="A73" s="92" t="s">
        <v>46</v>
      </c>
      <c r="B73" s="93" t="s">
        <v>46</v>
      </c>
      <c r="C73" s="94">
        <v>0.71428999999999998</v>
      </c>
      <c r="D73" s="88" t="b">
        <f t="shared" ref="D73:D107" si="16">B73&lt;&gt;A73</f>
        <v>0</v>
      </c>
      <c r="E73" s="110" t="b">
        <f t="shared" si="12"/>
        <v>0</v>
      </c>
      <c r="F73" s="101" t="b">
        <f t="shared" ref="F73:F107" si="17">(AND(B73=A73,C73&lt;$B$3))</f>
        <v>0</v>
      </c>
      <c r="H73" s="92" t="s">
        <v>46</v>
      </c>
      <c r="I73" s="93" t="s">
        <v>46</v>
      </c>
      <c r="J73" s="94">
        <v>0.17646999999999999</v>
      </c>
      <c r="K73" s="88" t="b">
        <f t="shared" ref="K73:K107" si="18">I73&lt;&gt;H73</f>
        <v>0</v>
      </c>
      <c r="L73" s="110" t="b">
        <f t="shared" si="13"/>
        <v>0</v>
      </c>
      <c r="M73" s="101" t="b">
        <f t="shared" ref="M73:M107" si="19">(AND(I73=H73,J73&lt;$B$3))</f>
        <v>1</v>
      </c>
      <c r="O73" s="92" t="s">
        <v>46</v>
      </c>
      <c r="P73" s="93" t="s">
        <v>46</v>
      </c>
      <c r="Q73" s="94">
        <v>0.66666999999999998</v>
      </c>
      <c r="R73" s="88" t="b">
        <f t="shared" ref="R73:R107" si="20">P73&lt;&gt;O73</f>
        <v>0</v>
      </c>
      <c r="S73" s="110" t="b">
        <f t="shared" si="14"/>
        <v>0</v>
      </c>
      <c r="T73" s="101" t="b">
        <f t="shared" ref="T73:T107" si="21">(AND(P73=O73,Q73&lt;$B$3))</f>
        <v>0</v>
      </c>
      <c r="V73" s="92" t="s">
        <v>46</v>
      </c>
      <c r="W73" s="93" t="s">
        <v>46</v>
      </c>
      <c r="X73" s="94">
        <v>1.3332999999999999</v>
      </c>
      <c r="Y73" s="88" t="b">
        <f t="shared" ref="Y73:Y107" si="22">W73&lt;&gt;V73</f>
        <v>0</v>
      </c>
      <c r="Z73" s="110" t="b">
        <f t="shared" si="15"/>
        <v>0</v>
      </c>
      <c r="AA73" s="101" t="b">
        <f t="shared" ref="AA73:AA107" si="23">(AND(W73=V73,X73&lt;$B$3))</f>
        <v>0</v>
      </c>
    </row>
    <row r="74" spans="1:27" x14ac:dyDescent="0.25">
      <c r="A74" s="92" t="s">
        <v>46</v>
      </c>
      <c r="B74" s="93" t="s">
        <v>46</v>
      </c>
      <c r="C74" s="94">
        <v>0.71428999999999998</v>
      </c>
      <c r="D74" s="88" t="b">
        <f t="shared" si="16"/>
        <v>0</v>
      </c>
      <c r="E74" s="110" t="b">
        <f t="shared" si="12"/>
        <v>0</v>
      </c>
      <c r="F74" s="101" t="b">
        <f t="shared" si="17"/>
        <v>0</v>
      </c>
      <c r="H74" s="92" t="s">
        <v>46</v>
      </c>
      <c r="I74" s="93" t="s">
        <v>46</v>
      </c>
      <c r="J74" s="94">
        <v>0.17646999999999999</v>
      </c>
      <c r="K74" s="88" t="b">
        <f t="shared" si="18"/>
        <v>0</v>
      </c>
      <c r="L74" s="110" t="b">
        <f t="shared" si="13"/>
        <v>0</v>
      </c>
      <c r="M74" s="101" t="b">
        <f t="shared" si="19"/>
        <v>1</v>
      </c>
      <c r="O74" s="92" t="s">
        <v>46</v>
      </c>
      <c r="P74" s="93" t="s">
        <v>46</v>
      </c>
      <c r="Q74" s="94">
        <v>0.66666999999999998</v>
      </c>
      <c r="R74" s="88" t="b">
        <f t="shared" si="20"/>
        <v>0</v>
      </c>
      <c r="S74" s="110" t="b">
        <f t="shared" si="14"/>
        <v>0</v>
      </c>
      <c r="T74" s="101" t="b">
        <f t="shared" si="21"/>
        <v>0</v>
      </c>
      <c r="V74" s="92" t="s">
        <v>46</v>
      </c>
      <c r="W74" s="93" t="s">
        <v>46</v>
      </c>
      <c r="X74" s="94">
        <v>1.3332999999999999</v>
      </c>
      <c r="Y74" s="88" t="b">
        <f t="shared" si="22"/>
        <v>0</v>
      </c>
      <c r="Z74" s="110" t="b">
        <f t="shared" si="15"/>
        <v>0</v>
      </c>
      <c r="AA74" s="101" t="b">
        <f t="shared" si="23"/>
        <v>0</v>
      </c>
    </row>
    <row r="75" spans="1:27" x14ac:dyDescent="0.25">
      <c r="A75" s="92" t="s">
        <v>46</v>
      </c>
      <c r="B75" s="93" t="s">
        <v>46</v>
      </c>
      <c r="C75" s="94">
        <v>0.71428999999999998</v>
      </c>
      <c r="D75" s="88" t="b">
        <f t="shared" si="16"/>
        <v>0</v>
      </c>
      <c r="E75" s="110" t="b">
        <f t="shared" si="12"/>
        <v>0</v>
      </c>
      <c r="F75" s="101" t="b">
        <f t="shared" si="17"/>
        <v>0</v>
      </c>
      <c r="H75" s="92" t="s">
        <v>46</v>
      </c>
      <c r="I75" s="93" t="s">
        <v>46</v>
      </c>
      <c r="J75" s="94">
        <v>0.17646999999999999</v>
      </c>
      <c r="K75" s="88" t="b">
        <f t="shared" si="18"/>
        <v>0</v>
      </c>
      <c r="L75" s="110" t="b">
        <f t="shared" si="13"/>
        <v>0</v>
      </c>
      <c r="M75" s="101" t="b">
        <f t="shared" si="19"/>
        <v>1</v>
      </c>
      <c r="O75" s="92" t="s">
        <v>46</v>
      </c>
      <c r="P75" s="93" t="s">
        <v>46</v>
      </c>
      <c r="Q75" s="94">
        <v>0.66666999999999998</v>
      </c>
      <c r="R75" s="88" t="b">
        <f t="shared" si="20"/>
        <v>0</v>
      </c>
      <c r="S75" s="110" t="b">
        <f t="shared" si="14"/>
        <v>0</v>
      </c>
      <c r="T75" s="101" t="b">
        <f t="shared" si="21"/>
        <v>0</v>
      </c>
      <c r="V75" s="92" t="s">
        <v>46</v>
      </c>
      <c r="W75" s="93" t="s">
        <v>46</v>
      </c>
      <c r="X75" s="94">
        <v>1.3332999999999999</v>
      </c>
      <c r="Y75" s="88" t="b">
        <f t="shared" si="22"/>
        <v>0</v>
      </c>
      <c r="Z75" s="110" t="b">
        <f t="shared" si="15"/>
        <v>0</v>
      </c>
      <c r="AA75" s="101" t="b">
        <f t="shared" si="23"/>
        <v>0</v>
      </c>
    </row>
    <row r="76" spans="1:27" x14ac:dyDescent="0.25">
      <c r="A76" s="92" t="s">
        <v>46</v>
      </c>
      <c r="B76" s="93" t="s">
        <v>46</v>
      </c>
      <c r="C76" s="94">
        <v>0.625</v>
      </c>
      <c r="D76" s="88" t="b">
        <f t="shared" si="16"/>
        <v>0</v>
      </c>
      <c r="E76" s="110" t="b">
        <f t="shared" ref="E76:E107" si="24">(AND(B76&lt;&gt;A76,C76&gt;$B$3))</f>
        <v>0</v>
      </c>
      <c r="F76" s="101" t="b">
        <f t="shared" si="17"/>
        <v>0</v>
      </c>
      <c r="H76" s="92" t="s">
        <v>46</v>
      </c>
      <c r="I76" s="93" t="s">
        <v>46</v>
      </c>
      <c r="J76" s="94">
        <v>0.16667000000000001</v>
      </c>
      <c r="K76" s="88" t="b">
        <f t="shared" si="18"/>
        <v>0</v>
      </c>
      <c r="L76" s="110" t="b">
        <f t="shared" ref="L76:L107" si="25">(AND(I76&lt;&gt;H76,J76&gt;$B$3))</f>
        <v>0</v>
      </c>
      <c r="M76" s="101" t="b">
        <f t="shared" si="19"/>
        <v>1</v>
      </c>
      <c r="O76" s="92" t="s">
        <v>46</v>
      </c>
      <c r="P76" s="93" t="s">
        <v>46</v>
      </c>
      <c r="Q76" s="94">
        <v>0.66666999999999998</v>
      </c>
      <c r="R76" s="88" t="b">
        <f t="shared" si="20"/>
        <v>0</v>
      </c>
      <c r="S76" s="110" t="b">
        <f t="shared" ref="S76:S107" si="26">(AND(P76&lt;&gt;O76,Q76&gt;$B$3))</f>
        <v>0</v>
      </c>
      <c r="T76" s="101" t="b">
        <f t="shared" si="21"/>
        <v>0</v>
      </c>
      <c r="V76" s="92" t="s">
        <v>46</v>
      </c>
      <c r="W76" s="93" t="s">
        <v>46</v>
      </c>
      <c r="X76" s="94">
        <v>1.3332999999999999</v>
      </c>
      <c r="Y76" s="88" t="b">
        <f t="shared" si="22"/>
        <v>0</v>
      </c>
      <c r="Z76" s="110" t="b">
        <f t="shared" ref="Z76:Z107" si="27">(AND(W76&lt;&gt;V76,X76&gt;$B$3))</f>
        <v>0</v>
      </c>
      <c r="AA76" s="101" t="b">
        <f t="shared" si="23"/>
        <v>0</v>
      </c>
    </row>
    <row r="77" spans="1:27" ht="15.75" thickBot="1" x14ac:dyDescent="0.3">
      <c r="A77" s="95" t="s">
        <v>46</v>
      </c>
      <c r="B77" s="96" t="s">
        <v>46</v>
      </c>
      <c r="C77" s="97">
        <v>0.83333000000000002</v>
      </c>
      <c r="D77" s="88" t="b">
        <f t="shared" si="16"/>
        <v>0</v>
      </c>
      <c r="E77" s="111" t="b">
        <f t="shared" si="24"/>
        <v>0</v>
      </c>
      <c r="F77" s="103" t="b">
        <f t="shared" si="17"/>
        <v>0</v>
      </c>
      <c r="H77" s="95" t="s">
        <v>46</v>
      </c>
      <c r="I77" s="96" t="s">
        <v>46</v>
      </c>
      <c r="J77" s="97">
        <v>0.17646999999999999</v>
      </c>
      <c r="K77" s="88" t="b">
        <f t="shared" si="18"/>
        <v>0</v>
      </c>
      <c r="L77" s="111" t="b">
        <f t="shared" si="25"/>
        <v>0</v>
      </c>
      <c r="M77" s="103" t="b">
        <f t="shared" si="19"/>
        <v>1</v>
      </c>
      <c r="O77" s="95" t="s">
        <v>46</v>
      </c>
      <c r="P77" s="96" t="s">
        <v>46</v>
      </c>
      <c r="Q77" s="97">
        <v>0.8</v>
      </c>
      <c r="R77" s="88" t="b">
        <f t="shared" si="20"/>
        <v>0</v>
      </c>
      <c r="S77" s="111" t="b">
        <f t="shared" si="26"/>
        <v>0</v>
      </c>
      <c r="T77" s="103" t="b">
        <f t="shared" si="21"/>
        <v>0</v>
      </c>
      <c r="V77" s="95" t="s">
        <v>46</v>
      </c>
      <c r="W77" s="96" t="s">
        <v>46</v>
      </c>
      <c r="X77" s="97">
        <v>1.3332999999999999</v>
      </c>
      <c r="Y77" s="88" t="b">
        <f t="shared" si="22"/>
        <v>0</v>
      </c>
      <c r="Z77" s="111" t="b">
        <f t="shared" si="27"/>
        <v>0</v>
      </c>
      <c r="AA77" s="103" t="b">
        <f t="shared" si="23"/>
        <v>0</v>
      </c>
    </row>
    <row r="78" spans="1:27" x14ac:dyDescent="0.25">
      <c r="A78" s="89" t="s">
        <v>47</v>
      </c>
      <c r="B78" s="90" t="s">
        <v>47</v>
      </c>
      <c r="C78" s="91">
        <v>1</v>
      </c>
      <c r="D78" s="88" t="b">
        <f t="shared" si="16"/>
        <v>0</v>
      </c>
      <c r="E78" s="110" t="b">
        <f t="shared" si="24"/>
        <v>0</v>
      </c>
      <c r="F78" s="101" t="b">
        <f t="shared" si="17"/>
        <v>0</v>
      </c>
      <c r="H78" s="89" t="s">
        <v>47</v>
      </c>
      <c r="I78" s="90" t="s">
        <v>42</v>
      </c>
      <c r="J78" s="91">
        <v>0.17646999999999999</v>
      </c>
      <c r="K78" s="88" t="b">
        <f t="shared" si="18"/>
        <v>1</v>
      </c>
      <c r="L78" s="110" t="b">
        <f t="shared" si="25"/>
        <v>0</v>
      </c>
      <c r="M78" s="101" t="b">
        <f t="shared" si="19"/>
        <v>0</v>
      </c>
      <c r="O78" s="89" t="s">
        <v>47</v>
      </c>
      <c r="P78" s="90" t="s">
        <v>47</v>
      </c>
      <c r="Q78" s="91">
        <v>1</v>
      </c>
      <c r="R78" s="88" t="b">
        <f t="shared" si="20"/>
        <v>0</v>
      </c>
      <c r="S78" s="110" t="b">
        <f t="shared" si="26"/>
        <v>0</v>
      </c>
      <c r="T78" s="101" t="b">
        <f t="shared" si="21"/>
        <v>0</v>
      </c>
      <c r="V78" s="89" t="s">
        <v>47</v>
      </c>
      <c r="W78" s="90" t="s">
        <v>47</v>
      </c>
      <c r="X78" s="91">
        <v>1.3332999999999999</v>
      </c>
      <c r="Y78" s="88" t="b">
        <f t="shared" si="22"/>
        <v>0</v>
      </c>
      <c r="Z78" s="110" t="b">
        <f t="shared" si="27"/>
        <v>0</v>
      </c>
      <c r="AA78" s="101" t="b">
        <f t="shared" si="23"/>
        <v>0</v>
      </c>
    </row>
    <row r="79" spans="1:27" x14ac:dyDescent="0.25">
      <c r="A79" s="92" t="s">
        <v>47</v>
      </c>
      <c r="B79" s="93" t="s">
        <v>47</v>
      </c>
      <c r="C79" s="94">
        <v>1</v>
      </c>
      <c r="D79" s="88" t="b">
        <f t="shared" si="16"/>
        <v>0</v>
      </c>
      <c r="E79" s="110" t="b">
        <f t="shared" si="24"/>
        <v>0</v>
      </c>
      <c r="F79" s="101" t="b">
        <f t="shared" si="17"/>
        <v>0</v>
      </c>
      <c r="H79" s="92" t="s">
        <v>47</v>
      </c>
      <c r="I79" s="93" t="s">
        <v>42</v>
      </c>
      <c r="J79" s="94">
        <v>0.1875</v>
      </c>
      <c r="K79" s="88" t="b">
        <f t="shared" si="18"/>
        <v>1</v>
      </c>
      <c r="L79" s="110" t="b">
        <f t="shared" si="25"/>
        <v>0</v>
      </c>
      <c r="M79" s="101" t="b">
        <f t="shared" si="19"/>
        <v>0</v>
      </c>
      <c r="O79" s="92" t="s">
        <v>47</v>
      </c>
      <c r="P79" s="93" t="s">
        <v>47</v>
      </c>
      <c r="Q79" s="94">
        <v>1</v>
      </c>
      <c r="R79" s="88" t="b">
        <f t="shared" si="20"/>
        <v>0</v>
      </c>
      <c r="S79" s="110" t="b">
        <f t="shared" si="26"/>
        <v>0</v>
      </c>
      <c r="T79" s="101" t="b">
        <f t="shared" si="21"/>
        <v>0</v>
      </c>
      <c r="V79" s="92" t="s">
        <v>47</v>
      </c>
      <c r="W79" s="93" t="s">
        <v>47</v>
      </c>
      <c r="X79" s="94">
        <v>1.3332999999999999</v>
      </c>
      <c r="Y79" s="88" t="b">
        <f t="shared" si="22"/>
        <v>0</v>
      </c>
      <c r="Z79" s="110" t="b">
        <f t="shared" si="27"/>
        <v>0</v>
      </c>
      <c r="AA79" s="101" t="b">
        <f t="shared" si="23"/>
        <v>0</v>
      </c>
    </row>
    <row r="80" spans="1:27" x14ac:dyDescent="0.25">
      <c r="A80" s="92" t="s">
        <v>47</v>
      </c>
      <c r="B80" s="93" t="s">
        <v>47</v>
      </c>
      <c r="C80" s="94">
        <v>0.83333000000000002</v>
      </c>
      <c r="D80" s="88" t="b">
        <f t="shared" si="16"/>
        <v>0</v>
      </c>
      <c r="E80" s="110" t="b">
        <f t="shared" si="24"/>
        <v>0</v>
      </c>
      <c r="F80" s="101" t="b">
        <f t="shared" si="17"/>
        <v>0</v>
      </c>
      <c r="H80" s="92" t="s">
        <v>47</v>
      </c>
      <c r="I80" s="93" t="s">
        <v>45</v>
      </c>
      <c r="J80" s="94">
        <v>0.17646999999999999</v>
      </c>
      <c r="K80" s="88" t="b">
        <f t="shared" si="18"/>
        <v>1</v>
      </c>
      <c r="L80" s="110" t="b">
        <f t="shared" si="25"/>
        <v>0</v>
      </c>
      <c r="M80" s="101" t="b">
        <f t="shared" si="19"/>
        <v>0</v>
      </c>
      <c r="O80" s="92" t="s">
        <v>47</v>
      </c>
      <c r="P80" s="93" t="s">
        <v>47</v>
      </c>
      <c r="Q80" s="94">
        <v>1</v>
      </c>
      <c r="R80" s="88" t="b">
        <f t="shared" si="20"/>
        <v>0</v>
      </c>
      <c r="S80" s="110" t="b">
        <f t="shared" si="26"/>
        <v>0</v>
      </c>
      <c r="T80" s="101" t="b">
        <f t="shared" si="21"/>
        <v>0</v>
      </c>
      <c r="V80" s="92" t="s">
        <v>47</v>
      </c>
      <c r="W80" s="93" t="s">
        <v>47</v>
      </c>
      <c r="X80" s="94">
        <v>1.3332999999999999</v>
      </c>
      <c r="Y80" s="88" t="b">
        <f t="shared" si="22"/>
        <v>0</v>
      </c>
      <c r="Z80" s="110" t="b">
        <f t="shared" si="27"/>
        <v>0</v>
      </c>
      <c r="AA80" s="101" t="b">
        <f t="shared" si="23"/>
        <v>0</v>
      </c>
    </row>
    <row r="81" spans="1:27" x14ac:dyDescent="0.25">
      <c r="A81" s="92" t="s">
        <v>47</v>
      </c>
      <c r="B81" s="93" t="s">
        <v>47</v>
      </c>
      <c r="C81" s="94">
        <v>1</v>
      </c>
      <c r="D81" s="88" t="b">
        <f t="shared" si="16"/>
        <v>0</v>
      </c>
      <c r="E81" s="110" t="b">
        <f t="shared" si="24"/>
        <v>0</v>
      </c>
      <c r="F81" s="101" t="b">
        <f t="shared" si="17"/>
        <v>0</v>
      </c>
      <c r="H81" s="92" t="s">
        <v>47</v>
      </c>
      <c r="I81" s="93" t="s">
        <v>42</v>
      </c>
      <c r="J81" s="94">
        <v>0.1875</v>
      </c>
      <c r="K81" s="88" t="b">
        <f t="shared" si="18"/>
        <v>1</v>
      </c>
      <c r="L81" s="110" t="b">
        <f t="shared" si="25"/>
        <v>0</v>
      </c>
      <c r="M81" s="101" t="b">
        <f t="shared" si="19"/>
        <v>0</v>
      </c>
      <c r="O81" s="92" t="s">
        <v>47</v>
      </c>
      <c r="P81" s="93" t="s">
        <v>47</v>
      </c>
      <c r="Q81" s="94">
        <v>1</v>
      </c>
      <c r="R81" s="88" t="b">
        <f t="shared" si="20"/>
        <v>0</v>
      </c>
      <c r="S81" s="110" t="b">
        <f t="shared" si="26"/>
        <v>0</v>
      </c>
      <c r="T81" s="101" t="b">
        <f t="shared" si="21"/>
        <v>0</v>
      </c>
      <c r="V81" s="92" t="s">
        <v>47</v>
      </c>
      <c r="W81" s="93" t="s">
        <v>47</v>
      </c>
      <c r="X81" s="94">
        <v>1.3332999999999999</v>
      </c>
      <c r="Y81" s="88" t="b">
        <f t="shared" si="22"/>
        <v>0</v>
      </c>
      <c r="Z81" s="110" t="b">
        <f t="shared" si="27"/>
        <v>0</v>
      </c>
      <c r="AA81" s="101" t="b">
        <f t="shared" si="23"/>
        <v>0</v>
      </c>
    </row>
    <row r="82" spans="1:27" x14ac:dyDescent="0.25">
      <c r="A82" s="92" t="s">
        <v>47</v>
      </c>
      <c r="B82" s="93" t="s">
        <v>45</v>
      </c>
      <c r="C82" s="94">
        <v>0.71428999999999998</v>
      </c>
      <c r="D82" s="88" t="b">
        <f t="shared" si="16"/>
        <v>1</v>
      </c>
      <c r="E82" s="110" t="b">
        <f t="shared" si="24"/>
        <v>1</v>
      </c>
      <c r="F82" s="101" t="b">
        <f t="shared" si="17"/>
        <v>0</v>
      </c>
      <c r="H82" s="92" t="s">
        <v>47</v>
      </c>
      <c r="I82" s="93" t="s">
        <v>42</v>
      </c>
      <c r="J82" s="94">
        <v>0.17646999999999999</v>
      </c>
      <c r="K82" s="88" t="b">
        <f t="shared" si="18"/>
        <v>1</v>
      </c>
      <c r="L82" s="110" t="b">
        <f t="shared" si="25"/>
        <v>0</v>
      </c>
      <c r="M82" s="101" t="b">
        <f t="shared" si="19"/>
        <v>0</v>
      </c>
      <c r="O82" s="92" t="s">
        <v>47</v>
      </c>
      <c r="P82" s="93" t="s">
        <v>45</v>
      </c>
      <c r="Q82" s="94">
        <v>0.8</v>
      </c>
      <c r="R82" s="88" t="b">
        <f t="shared" si="20"/>
        <v>1</v>
      </c>
      <c r="S82" s="110" t="b">
        <f t="shared" si="26"/>
        <v>1</v>
      </c>
      <c r="T82" s="101" t="b">
        <f t="shared" si="21"/>
        <v>0</v>
      </c>
      <c r="V82" s="92" t="s">
        <v>47</v>
      </c>
      <c r="W82" s="93" t="s">
        <v>45</v>
      </c>
      <c r="X82" s="94">
        <v>1</v>
      </c>
      <c r="Y82" s="88" t="b">
        <f t="shared" si="22"/>
        <v>1</v>
      </c>
      <c r="Z82" s="110" t="b">
        <f t="shared" si="27"/>
        <v>1</v>
      </c>
      <c r="AA82" s="101" t="b">
        <f t="shared" si="23"/>
        <v>0</v>
      </c>
    </row>
    <row r="83" spans="1:27" x14ac:dyDescent="0.25">
      <c r="A83" s="92" t="s">
        <v>47</v>
      </c>
      <c r="B83" s="93" t="s">
        <v>47</v>
      </c>
      <c r="C83" s="94">
        <v>1</v>
      </c>
      <c r="D83" s="88" t="b">
        <f t="shared" si="16"/>
        <v>0</v>
      </c>
      <c r="E83" s="110" t="b">
        <f t="shared" si="24"/>
        <v>0</v>
      </c>
      <c r="F83" s="101" t="b">
        <f t="shared" si="17"/>
        <v>0</v>
      </c>
      <c r="H83" s="92" t="s">
        <v>47</v>
      </c>
      <c r="I83" s="93" t="s">
        <v>42</v>
      </c>
      <c r="J83" s="94">
        <v>0.2</v>
      </c>
      <c r="K83" s="88" t="b">
        <f t="shared" si="18"/>
        <v>1</v>
      </c>
      <c r="L83" s="110" t="b">
        <f t="shared" si="25"/>
        <v>0</v>
      </c>
      <c r="M83" s="101" t="b">
        <f t="shared" si="19"/>
        <v>0</v>
      </c>
      <c r="O83" s="92" t="s">
        <v>47</v>
      </c>
      <c r="P83" s="93" t="s">
        <v>47</v>
      </c>
      <c r="Q83" s="94">
        <v>1</v>
      </c>
      <c r="R83" s="88" t="b">
        <f t="shared" si="20"/>
        <v>0</v>
      </c>
      <c r="S83" s="110" t="b">
        <f t="shared" si="26"/>
        <v>0</v>
      </c>
      <c r="T83" s="101" t="b">
        <f t="shared" si="21"/>
        <v>0</v>
      </c>
      <c r="V83" s="92" t="s">
        <v>47</v>
      </c>
      <c r="W83" s="93" t="s">
        <v>47</v>
      </c>
      <c r="X83" s="94">
        <v>1.3332999999999999</v>
      </c>
      <c r="Y83" s="88" t="b">
        <f t="shared" si="22"/>
        <v>0</v>
      </c>
      <c r="Z83" s="110" t="b">
        <f t="shared" si="27"/>
        <v>0</v>
      </c>
      <c r="AA83" s="101" t="b">
        <f t="shared" si="23"/>
        <v>0</v>
      </c>
    </row>
    <row r="84" spans="1:27" x14ac:dyDescent="0.25">
      <c r="A84" s="92" t="s">
        <v>47</v>
      </c>
      <c r="B84" s="93" t="s">
        <v>47</v>
      </c>
      <c r="C84" s="94">
        <v>1</v>
      </c>
      <c r="D84" s="88" t="b">
        <f t="shared" si="16"/>
        <v>0</v>
      </c>
      <c r="E84" s="110" t="b">
        <f t="shared" si="24"/>
        <v>0</v>
      </c>
      <c r="F84" s="101" t="b">
        <f t="shared" si="17"/>
        <v>0</v>
      </c>
      <c r="H84" s="92" t="s">
        <v>47</v>
      </c>
      <c r="I84" s="93" t="s">
        <v>42</v>
      </c>
      <c r="J84" s="94">
        <v>0.17646999999999999</v>
      </c>
      <c r="K84" s="88" t="b">
        <f t="shared" si="18"/>
        <v>1</v>
      </c>
      <c r="L84" s="110" t="b">
        <f t="shared" si="25"/>
        <v>0</v>
      </c>
      <c r="M84" s="101" t="b">
        <f t="shared" si="19"/>
        <v>0</v>
      </c>
      <c r="O84" s="92" t="s">
        <v>47</v>
      </c>
      <c r="P84" s="93" t="s">
        <v>47</v>
      </c>
      <c r="Q84" s="94">
        <v>1</v>
      </c>
      <c r="R84" s="88" t="b">
        <f t="shared" si="20"/>
        <v>0</v>
      </c>
      <c r="S84" s="110" t="b">
        <f t="shared" si="26"/>
        <v>0</v>
      </c>
      <c r="T84" s="101" t="b">
        <f t="shared" si="21"/>
        <v>0</v>
      </c>
      <c r="V84" s="92" t="s">
        <v>47</v>
      </c>
      <c r="W84" s="93" t="s">
        <v>47</v>
      </c>
      <c r="X84" s="94">
        <v>1.3332999999999999</v>
      </c>
      <c r="Y84" s="88" t="b">
        <f t="shared" si="22"/>
        <v>0</v>
      </c>
      <c r="Z84" s="110" t="b">
        <f t="shared" si="27"/>
        <v>0</v>
      </c>
      <c r="AA84" s="101" t="b">
        <f t="shared" si="23"/>
        <v>0</v>
      </c>
    </row>
    <row r="85" spans="1:27" x14ac:dyDescent="0.25">
      <c r="A85" s="92" t="s">
        <v>47</v>
      </c>
      <c r="B85" s="93" t="s">
        <v>47</v>
      </c>
      <c r="C85" s="94">
        <v>0.83333000000000002</v>
      </c>
      <c r="D85" s="88" t="b">
        <f t="shared" si="16"/>
        <v>0</v>
      </c>
      <c r="E85" s="110" t="b">
        <f t="shared" si="24"/>
        <v>0</v>
      </c>
      <c r="F85" s="101" t="b">
        <f t="shared" si="17"/>
        <v>0</v>
      </c>
      <c r="H85" s="92" t="s">
        <v>47</v>
      </c>
      <c r="I85" s="93" t="s">
        <v>42</v>
      </c>
      <c r="J85" s="94">
        <v>0.17646999999999999</v>
      </c>
      <c r="K85" s="88" t="b">
        <f t="shared" si="18"/>
        <v>1</v>
      </c>
      <c r="L85" s="110" t="b">
        <f t="shared" si="25"/>
        <v>0</v>
      </c>
      <c r="M85" s="101" t="b">
        <f t="shared" si="19"/>
        <v>0</v>
      </c>
      <c r="O85" s="92" t="s">
        <v>47</v>
      </c>
      <c r="P85" s="93" t="s">
        <v>47</v>
      </c>
      <c r="Q85" s="94">
        <v>1</v>
      </c>
      <c r="R85" s="88" t="b">
        <f t="shared" si="20"/>
        <v>0</v>
      </c>
      <c r="S85" s="110" t="b">
        <f t="shared" si="26"/>
        <v>0</v>
      </c>
      <c r="T85" s="101" t="b">
        <f t="shared" si="21"/>
        <v>0</v>
      </c>
      <c r="V85" s="92" t="s">
        <v>47</v>
      </c>
      <c r="W85" s="93" t="s">
        <v>47</v>
      </c>
      <c r="X85" s="94">
        <v>1.3332999999999999</v>
      </c>
      <c r="Y85" s="88" t="b">
        <f t="shared" si="22"/>
        <v>0</v>
      </c>
      <c r="Z85" s="110" t="b">
        <f t="shared" si="27"/>
        <v>0</v>
      </c>
      <c r="AA85" s="101" t="b">
        <f t="shared" si="23"/>
        <v>0</v>
      </c>
    </row>
    <row r="86" spans="1:27" x14ac:dyDescent="0.25">
      <c r="A86" s="92" t="s">
        <v>47</v>
      </c>
      <c r="B86" s="93" t="s">
        <v>47</v>
      </c>
      <c r="C86" s="94">
        <v>0.83333000000000002</v>
      </c>
      <c r="D86" s="88" t="b">
        <f t="shared" si="16"/>
        <v>0</v>
      </c>
      <c r="E86" s="110" t="b">
        <f t="shared" si="24"/>
        <v>0</v>
      </c>
      <c r="F86" s="101" t="b">
        <f t="shared" si="17"/>
        <v>0</v>
      </c>
      <c r="H86" s="92" t="s">
        <v>47</v>
      </c>
      <c r="I86" s="93" t="s">
        <v>42</v>
      </c>
      <c r="J86" s="94">
        <v>0.17646999999999999</v>
      </c>
      <c r="K86" s="88" t="b">
        <f t="shared" si="18"/>
        <v>1</v>
      </c>
      <c r="L86" s="110" t="b">
        <f t="shared" si="25"/>
        <v>0</v>
      </c>
      <c r="M86" s="101" t="b">
        <f t="shared" si="19"/>
        <v>0</v>
      </c>
      <c r="O86" s="92" t="s">
        <v>47</v>
      </c>
      <c r="P86" s="93" t="s">
        <v>47</v>
      </c>
      <c r="Q86" s="94">
        <v>1</v>
      </c>
      <c r="R86" s="88" t="b">
        <f t="shared" si="20"/>
        <v>0</v>
      </c>
      <c r="S86" s="110" t="b">
        <f t="shared" si="26"/>
        <v>0</v>
      </c>
      <c r="T86" s="101" t="b">
        <f t="shared" si="21"/>
        <v>0</v>
      </c>
      <c r="V86" s="92" t="s">
        <v>47</v>
      </c>
      <c r="W86" s="93" t="s">
        <v>47</v>
      </c>
      <c r="X86" s="94">
        <v>1.3332999999999999</v>
      </c>
      <c r="Y86" s="88" t="b">
        <f t="shared" si="22"/>
        <v>0</v>
      </c>
      <c r="Z86" s="110" t="b">
        <f t="shared" si="27"/>
        <v>0</v>
      </c>
      <c r="AA86" s="101" t="b">
        <f t="shared" si="23"/>
        <v>0</v>
      </c>
    </row>
    <row r="87" spans="1:27" ht="15.75" thickBot="1" x14ac:dyDescent="0.3">
      <c r="A87" s="95" t="s">
        <v>47</v>
      </c>
      <c r="B87" s="96" t="s">
        <v>47</v>
      </c>
      <c r="C87" s="97">
        <v>1</v>
      </c>
      <c r="D87" s="88" t="b">
        <f t="shared" si="16"/>
        <v>0</v>
      </c>
      <c r="E87" s="110" t="b">
        <f t="shared" si="24"/>
        <v>0</v>
      </c>
      <c r="F87" s="101" t="b">
        <f t="shared" si="17"/>
        <v>0</v>
      </c>
      <c r="H87" s="95" t="s">
        <v>47</v>
      </c>
      <c r="I87" s="96" t="s">
        <v>42</v>
      </c>
      <c r="J87" s="97">
        <v>0.2</v>
      </c>
      <c r="K87" s="88" t="b">
        <f t="shared" si="18"/>
        <v>1</v>
      </c>
      <c r="L87" s="110" t="b">
        <f t="shared" si="25"/>
        <v>0</v>
      </c>
      <c r="M87" s="101" t="b">
        <f t="shared" si="19"/>
        <v>0</v>
      </c>
      <c r="O87" s="95" t="s">
        <v>47</v>
      </c>
      <c r="P87" s="96" t="s">
        <v>47</v>
      </c>
      <c r="Q87" s="97">
        <v>1</v>
      </c>
      <c r="R87" s="88" t="b">
        <f t="shared" si="20"/>
        <v>0</v>
      </c>
      <c r="S87" s="110" t="b">
        <f t="shared" si="26"/>
        <v>0</v>
      </c>
      <c r="T87" s="101" t="b">
        <f t="shared" si="21"/>
        <v>0</v>
      </c>
      <c r="V87" s="95" t="s">
        <v>47</v>
      </c>
      <c r="W87" s="96" t="s">
        <v>47</v>
      </c>
      <c r="X87" s="97">
        <v>1.3332999999999999</v>
      </c>
      <c r="Y87" s="88" t="b">
        <f t="shared" si="22"/>
        <v>0</v>
      </c>
      <c r="Z87" s="110" t="b">
        <f t="shared" si="27"/>
        <v>0</v>
      </c>
      <c r="AA87" s="101" t="b">
        <f t="shared" si="23"/>
        <v>0</v>
      </c>
    </row>
    <row r="88" spans="1:27" x14ac:dyDescent="0.25">
      <c r="A88" s="89" t="s">
        <v>48</v>
      </c>
      <c r="B88" s="90" t="s">
        <v>48</v>
      </c>
      <c r="C88" s="91">
        <v>0.83333000000000002</v>
      </c>
      <c r="D88" s="88" t="b">
        <f t="shared" si="16"/>
        <v>0</v>
      </c>
      <c r="E88" s="109" t="b">
        <f t="shared" si="24"/>
        <v>0</v>
      </c>
      <c r="F88" s="102" t="b">
        <f t="shared" si="17"/>
        <v>0</v>
      </c>
      <c r="H88" s="89" t="s">
        <v>48</v>
      </c>
      <c r="I88" s="90" t="s">
        <v>40</v>
      </c>
      <c r="J88" s="91">
        <v>0.14285999999999999</v>
      </c>
      <c r="K88" s="88" t="b">
        <f t="shared" si="18"/>
        <v>1</v>
      </c>
      <c r="L88" s="109" t="b">
        <f t="shared" si="25"/>
        <v>0</v>
      </c>
      <c r="M88" s="102" t="b">
        <f t="shared" si="19"/>
        <v>0</v>
      </c>
      <c r="O88" s="89" t="s">
        <v>48</v>
      </c>
      <c r="P88" s="90" t="s">
        <v>48</v>
      </c>
      <c r="Q88" s="91">
        <v>0.8</v>
      </c>
      <c r="R88" s="88" t="b">
        <f t="shared" si="20"/>
        <v>0</v>
      </c>
      <c r="S88" s="109" t="b">
        <f t="shared" si="26"/>
        <v>0</v>
      </c>
      <c r="T88" s="102" t="b">
        <f t="shared" si="21"/>
        <v>0</v>
      </c>
      <c r="V88" s="89" t="s">
        <v>48</v>
      </c>
      <c r="W88" s="90" t="s">
        <v>48</v>
      </c>
      <c r="X88" s="91">
        <v>1.3332999999999999</v>
      </c>
      <c r="Y88" s="88" t="b">
        <f t="shared" si="22"/>
        <v>0</v>
      </c>
      <c r="Z88" s="109" t="b">
        <f t="shared" si="27"/>
        <v>0</v>
      </c>
      <c r="AA88" s="102" t="b">
        <f t="shared" si="23"/>
        <v>0</v>
      </c>
    </row>
    <row r="89" spans="1:27" x14ac:dyDescent="0.25">
      <c r="A89" s="92" t="s">
        <v>48</v>
      </c>
      <c r="B89" s="93" t="s">
        <v>48</v>
      </c>
      <c r="C89" s="94">
        <v>0.71428999999999998</v>
      </c>
      <c r="D89" s="88" t="b">
        <f t="shared" si="16"/>
        <v>0</v>
      </c>
      <c r="E89" s="110" t="b">
        <f t="shared" si="24"/>
        <v>0</v>
      </c>
      <c r="F89" s="101" t="b">
        <f t="shared" si="17"/>
        <v>0</v>
      </c>
      <c r="H89" s="92" t="s">
        <v>48</v>
      </c>
      <c r="I89" s="93" t="s">
        <v>40</v>
      </c>
      <c r="J89" s="94">
        <v>0.1875</v>
      </c>
      <c r="K89" s="88" t="b">
        <f t="shared" si="18"/>
        <v>1</v>
      </c>
      <c r="L89" s="110" t="b">
        <f t="shared" si="25"/>
        <v>0</v>
      </c>
      <c r="M89" s="101" t="b">
        <f t="shared" si="19"/>
        <v>0</v>
      </c>
      <c r="O89" s="92" t="s">
        <v>48</v>
      </c>
      <c r="P89" s="93" t="s">
        <v>48</v>
      </c>
      <c r="Q89" s="94">
        <v>0.66666999999999998</v>
      </c>
      <c r="R89" s="88" t="b">
        <f t="shared" si="20"/>
        <v>0</v>
      </c>
      <c r="S89" s="110" t="b">
        <f t="shared" si="26"/>
        <v>0</v>
      </c>
      <c r="T89" s="101" t="b">
        <f t="shared" si="21"/>
        <v>0</v>
      </c>
      <c r="V89" s="92" t="s">
        <v>48</v>
      </c>
      <c r="W89" s="93" t="s">
        <v>48</v>
      </c>
      <c r="X89" s="94">
        <v>1</v>
      </c>
      <c r="Y89" s="88" t="b">
        <f t="shared" si="22"/>
        <v>0</v>
      </c>
      <c r="Z89" s="110" t="b">
        <f t="shared" si="27"/>
        <v>0</v>
      </c>
      <c r="AA89" s="101" t="b">
        <f t="shared" si="23"/>
        <v>0</v>
      </c>
    </row>
    <row r="90" spans="1:27" x14ac:dyDescent="0.25">
      <c r="A90" s="92" t="s">
        <v>48</v>
      </c>
      <c r="B90" s="93" t="s">
        <v>48</v>
      </c>
      <c r="C90" s="94">
        <v>1</v>
      </c>
      <c r="D90" s="88" t="b">
        <f t="shared" si="16"/>
        <v>0</v>
      </c>
      <c r="E90" s="110" t="b">
        <f t="shared" si="24"/>
        <v>0</v>
      </c>
      <c r="F90" s="101" t="b">
        <f t="shared" si="17"/>
        <v>0</v>
      </c>
      <c r="H90" s="92" t="s">
        <v>48</v>
      </c>
      <c r="I90" s="93" t="s">
        <v>44</v>
      </c>
      <c r="J90" s="94">
        <v>0.15789</v>
      </c>
      <c r="K90" s="88" t="b">
        <f t="shared" si="18"/>
        <v>1</v>
      </c>
      <c r="L90" s="110" t="b">
        <f t="shared" si="25"/>
        <v>0</v>
      </c>
      <c r="M90" s="101" t="b">
        <f t="shared" si="19"/>
        <v>0</v>
      </c>
      <c r="O90" s="92" t="s">
        <v>48</v>
      </c>
      <c r="P90" s="93" t="s">
        <v>48</v>
      </c>
      <c r="Q90" s="94">
        <v>1</v>
      </c>
      <c r="R90" s="88" t="b">
        <f t="shared" si="20"/>
        <v>0</v>
      </c>
      <c r="S90" s="110" t="b">
        <f t="shared" si="26"/>
        <v>0</v>
      </c>
      <c r="T90" s="101" t="b">
        <f t="shared" si="21"/>
        <v>0</v>
      </c>
      <c r="V90" s="92" t="s">
        <v>48</v>
      </c>
      <c r="W90" s="93" t="s">
        <v>48</v>
      </c>
      <c r="X90" s="94">
        <v>1.3332999999999999</v>
      </c>
      <c r="Y90" s="88" t="b">
        <f t="shared" si="22"/>
        <v>0</v>
      </c>
      <c r="Z90" s="110" t="b">
        <f t="shared" si="27"/>
        <v>0</v>
      </c>
      <c r="AA90" s="101" t="b">
        <f t="shared" si="23"/>
        <v>0</v>
      </c>
    </row>
    <row r="91" spans="1:27" x14ac:dyDescent="0.25">
      <c r="A91" s="92" t="s">
        <v>48</v>
      </c>
      <c r="B91" s="93" t="s">
        <v>48</v>
      </c>
      <c r="C91" s="94">
        <v>1</v>
      </c>
      <c r="D91" s="88" t="b">
        <f t="shared" si="16"/>
        <v>0</v>
      </c>
      <c r="E91" s="110" t="b">
        <f t="shared" si="24"/>
        <v>0</v>
      </c>
      <c r="F91" s="101" t="b">
        <f t="shared" si="17"/>
        <v>0</v>
      </c>
      <c r="H91" s="92" t="s">
        <v>48</v>
      </c>
      <c r="I91" s="93" t="s">
        <v>40</v>
      </c>
      <c r="J91" s="94">
        <v>0.16667000000000001</v>
      </c>
      <c r="K91" s="88" t="b">
        <f t="shared" si="18"/>
        <v>1</v>
      </c>
      <c r="L91" s="110" t="b">
        <f t="shared" si="25"/>
        <v>0</v>
      </c>
      <c r="M91" s="101" t="b">
        <f t="shared" si="19"/>
        <v>0</v>
      </c>
      <c r="O91" s="92" t="s">
        <v>48</v>
      </c>
      <c r="P91" s="93" t="s">
        <v>48</v>
      </c>
      <c r="Q91" s="94">
        <v>1</v>
      </c>
      <c r="R91" s="88" t="b">
        <f t="shared" si="20"/>
        <v>0</v>
      </c>
      <c r="S91" s="110" t="b">
        <f t="shared" si="26"/>
        <v>0</v>
      </c>
      <c r="T91" s="101" t="b">
        <f t="shared" si="21"/>
        <v>0</v>
      </c>
      <c r="V91" s="92" t="s">
        <v>48</v>
      </c>
      <c r="W91" s="93" t="s">
        <v>48</v>
      </c>
      <c r="X91" s="94">
        <v>1.3332999999999999</v>
      </c>
      <c r="Y91" s="88" t="b">
        <f t="shared" si="22"/>
        <v>0</v>
      </c>
      <c r="Z91" s="110" t="b">
        <f t="shared" si="27"/>
        <v>0</v>
      </c>
      <c r="AA91" s="101" t="b">
        <f t="shared" si="23"/>
        <v>0</v>
      </c>
    </row>
    <row r="92" spans="1:27" x14ac:dyDescent="0.25">
      <c r="A92" s="92" t="s">
        <v>48</v>
      </c>
      <c r="B92" s="93" t="s">
        <v>48</v>
      </c>
      <c r="C92" s="94">
        <v>1</v>
      </c>
      <c r="D92" s="88" t="b">
        <f t="shared" si="16"/>
        <v>0</v>
      </c>
      <c r="E92" s="110" t="b">
        <f t="shared" si="24"/>
        <v>0</v>
      </c>
      <c r="F92" s="101" t="b">
        <f t="shared" si="17"/>
        <v>0</v>
      </c>
      <c r="H92" s="92" t="s">
        <v>48</v>
      </c>
      <c r="I92" s="93" t="s">
        <v>44</v>
      </c>
      <c r="J92" s="94">
        <v>0.15789</v>
      </c>
      <c r="K92" s="88" t="b">
        <f t="shared" si="18"/>
        <v>1</v>
      </c>
      <c r="L92" s="110" t="b">
        <f t="shared" si="25"/>
        <v>0</v>
      </c>
      <c r="M92" s="101" t="b">
        <f t="shared" si="19"/>
        <v>0</v>
      </c>
      <c r="O92" s="92" t="s">
        <v>48</v>
      </c>
      <c r="P92" s="93" t="s">
        <v>48</v>
      </c>
      <c r="Q92" s="94">
        <v>1</v>
      </c>
      <c r="R92" s="88" t="b">
        <f t="shared" si="20"/>
        <v>0</v>
      </c>
      <c r="S92" s="110" t="b">
        <f t="shared" si="26"/>
        <v>0</v>
      </c>
      <c r="T92" s="101" t="b">
        <f t="shared" si="21"/>
        <v>0</v>
      </c>
      <c r="V92" s="92" t="s">
        <v>48</v>
      </c>
      <c r="W92" s="93" t="s">
        <v>48</v>
      </c>
      <c r="X92" s="94">
        <v>1.3332999999999999</v>
      </c>
      <c r="Y92" s="88" t="b">
        <f t="shared" si="22"/>
        <v>0</v>
      </c>
      <c r="Z92" s="110" t="b">
        <f t="shared" si="27"/>
        <v>0</v>
      </c>
      <c r="AA92" s="101" t="b">
        <f t="shared" si="23"/>
        <v>0</v>
      </c>
    </row>
    <row r="93" spans="1:27" x14ac:dyDescent="0.25">
      <c r="A93" s="92" t="s">
        <v>48</v>
      </c>
      <c r="B93" s="93" t="s">
        <v>48</v>
      </c>
      <c r="C93" s="94">
        <v>1</v>
      </c>
      <c r="D93" s="88" t="b">
        <f t="shared" si="16"/>
        <v>0</v>
      </c>
      <c r="E93" s="110" t="b">
        <f t="shared" si="24"/>
        <v>0</v>
      </c>
      <c r="F93" s="101" t="b">
        <f t="shared" si="17"/>
        <v>0</v>
      </c>
      <c r="H93" s="92" t="s">
        <v>48</v>
      </c>
      <c r="I93" s="93" t="s">
        <v>43</v>
      </c>
      <c r="J93" s="94">
        <v>0.14285999999999999</v>
      </c>
      <c r="K93" s="88" t="b">
        <f t="shared" si="18"/>
        <v>1</v>
      </c>
      <c r="L93" s="110" t="b">
        <f t="shared" si="25"/>
        <v>0</v>
      </c>
      <c r="M93" s="101" t="b">
        <f t="shared" si="19"/>
        <v>0</v>
      </c>
      <c r="O93" s="92" t="s">
        <v>48</v>
      </c>
      <c r="P93" s="93" t="s">
        <v>48</v>
      </c>
      <c r="Q93" s="94">
        <v>1</v>
      </c>
      <c r="R93" s="88" t="b">
        <f t="shared" si="20"/>
        <v>0</v>
      </c>
      <c r="S93" s="110" t="b">
        <f t="shared" si="26"/>
        <v>0</v>
      </c>
      <c r="T93" s="101" t="b">
        <f t="shared" si="21"/>
        <v>0</v>
      </c>
      <c r="V93" s="92" t="s">
        <v>48</v>
      </c>
      <c r="W93" s="93" t="s">
        <v>48</v>
      </c>
      <c r="X93" s="94">
        <v>1.3332999999999999</v>
      </c>
      <c r="Y93" s="88" t="b">
        <f t="shared" si="22"/>
        <v>0</v>
      </c>
      <c r="Z93" s="110" t="b">
        <f t="shared" si="27"/>
        <v>0</v>
      </c>
      <c r="AA93" s="101" t="b">
        <f t="shared" si="23"/>
        <v>0</v>
      </c>
    </row>
    <row r="94" spans="1:27" x14ac:dyDescent="0.25">
      <c r="A94" s="92" t="s">
        <v>48</v>
      </c>
      <c r="B94" s="93" t="s">
        <v>48</v>
      </c>
      <c r="C94" s="94">
        <v>0.83333000000000002</v>
      </c>
      <c r="D94" s="88" t="b">
        <f t="shared" si="16"/>
        <v>0</v>
      </c>
      <c r="E94" s="110" t="b">
        <f t="shared" si="24"/>
        <v>0</v>
      </c>
      <c r="F94" s="101" t="b">
        <f t="shared" si="17"/>
        <v>0</v>
      </c>
      <c r="H94" s="92" t="s">
        <v>48</v>
      </c>
      <c r="I94" s="93" t="s">
        <v>44</v>
      </c>
      <c r="J94" s="94">
        <v>0.14285999999999999</v>
      </c>
      <c r="K94" s="88" t="b">
        <f t="shared" si="18"/>
        <v>1</v>
      </c>
      <c r="L94" s="110" t="b">
        <f t="shared" si="25"/>
        <v>0</v>
      </c>
      <c r="M94" s="101" t="b">
        <f t="shared" si="19"/>
        <v>0</v>
      </c>
      <c r="O94" s="92" t="s">
        <v>48</v>
      </c>
      <c r="P94" s="93" t="s">
        <v>48</v>
      </c>
      <c r="Q94" s="94">
        <v>0.8</v>
      </c>
      <c r="R94" s="88" t="b">
        <f t="shared" si="20"/>
        <v>0</v>
      </c>
      <c r="S94" s="110" t="b">
        <f t="shared" si="26"/>
        <v>0</v>
      </c>
      <c r="T94" s="101" t="b">
        <f t="shared" si="21"/>
        <v>0</v>
      </c>
      <c r="V94" s="92" t="s">
        <v>48</v>
      </c>
      <c r="W94" s="93" t="s">
        <v>48</v>
      </c>
      <c r="X94" s="94">
        <v>1.3332999999999999</v>
      </c>
      <c r="Y94" s="88" t="b">
        <f t="shared" si="22"/>
        <v>0</v>
      </c>
      <c r="Z94" s="110" t="b">
        <f t="shared" si="27"/>
        <v>0</v>
      </c>
      <c r="AA94" s="101" t="b">
        <f t="shared" si="23"/>
        <v>0</v>
      </c>
    </row>
    <row r="95" spans="1:27" x14ac:dyDescent="0.25">
      <c r="A95" s="92" t="s">
        <v>48</v>
      </c>
      <c r="B95" s="93" t="s">
        <v>48</v>
      </c>
      <c r="C95" s="94">
        <v>1</v>
      </c>
      <c r="D95" s="88" t="b">
        <f t="shared" si="16"/>
        <v>0</v>
      </c>
      <c r="E95" s="110" t="b">
        <f t="shared" si="24"/>
        <v>0</v>
      </c>
      <c r="F95" s="101" t="b">
        <f t="shared" si="17"/>
        <v>0</v>
      </c>
      <c r="H95" s="92" t="s">
        <v>48</v>
      </c>
      <c r="I95" s="93" t="s">
        <v>40</v>
      </c>
      <c r="J95" s="94">
        <v>0.17646999999999999</v>
      </c>
      <c r="K95" s="88" t="b">
        <f t="shared" si="18"/>
        <v>1</v>
      </c>
      <c r="L95" s="110" t="b">
        <f t="shared" si="25"/>
        <v>0</v>
      </c>
      <c r="M95" s="101" t="b">
        <f t="shared" si="19"/>
        <v>0</v>
      </c>
      <c r="O95" s="92" t="s">
        <v>48</v>
      </c>
      <c r="P95" s="93" t="s">
        <v>48</v>
      </c>
      <c r="Q95" s="94">
        <v>1</v>
      </c>
      <c r="R95" s="88" t="b">
        <f t="shared" si="20"/>
        <v>0</v>
      </c>
      <c r="S95" s="110" t="b">
        <f t="shared" si="26"/>
        <v>0</v>
      </c>
      <c r="T95" s="101" t="b">
        <f t="shared" si="21"/>
        <v>0</v>
      </c>
      <c r="V95" s="92" t="s">
        <v>48</v>
      </c>
      <c r="W95" s="93" t="s">
        <v>48</v>
      </c>
      <c r="X95" s="94">
        <v>1.3332999999999999</v>
      </c>
      <c r="Y95" s="88" t="b">
        <f t="shared" si="22"/>
        <v>0</v>
      </c>
      <c r="Z95" s="110" t="b">
        <f t="shared" si="27"/>
        <v>0</v>
      </c>
      <c r="AA95" s="101" t="b">
        <f t="shared" si="23"/>
        <v>0</v>
      </c>
    </row>
    <row r="96" spans="1:27" x14ac:dyDescent="0.25">
      <c r="A96" s="92" t="s">
        <v>48</v>
      </c>
      <c r="B96" s="93" t="s">
        <v>48</v>
      </c>
      <c r="C96" s="94">
        <v>0.625</v>
      </c>
      <c r="D96" s="88" t="b">
        <f t="shared" si="16"/>
        <v>0</v>
      </c>
      <c r="E96" s="110" t="b">
        <f t="shared" si="24"/>
        <v>0</v>
      </c>
      <c r="F96" s="101" t="b">
        <f t="shared" si="17"/>
        <v>0</v>
      </c>
      <c r="H96" s="92" t="s">
        <v>48</v>
      </c>
      <c r="I96" s="93" t="s">
        <v>40</v>
      </c>
      <c r="J96" s="94">
        <v>0.15</v>
      </c>
      <c r="K96" s="88" t="b">
        <f t="shared" si="18"/>
        <v>1</v>
      </c>
      <c r="L96" s="110" t="b">
        <f t="shared" si="25"/>
        <v>0</v>
      </c>
      <c r="M96" s="101" t="b">
        <f t="shared" si="19"/>
        <v>0</v>
      </c>
      <c r="O96" s="92" t="s">
        <v>48</v>
      </c>
      <c r="P96" s="93" t="s">
        <v>48</v>
      </c>
      <c r="Q96" s="94">
        <v>0.57142999999999999</v>
      </c>
      <c r="R96" s="88" t="b">
        <f t="shared" si="20"/>
        <v>0</v>
      </c>
      <c r="S96" s="110" t="b">
        <f t="shared" si="26"/>
        <v>0</v>
      </c>
      <c r="T96" s="101" t="b">
        <f t="shared" si="21"/>
        <v>0</v>
      </c>
      <c r="V96" s="92" t="s">
        <v>48</v>
      </c>
      <c r="W96" s="93" t="s">
        <v>48</v>
      </c>
      <c r="X96" s="94">
        <v>1</v>
      </c>
      <c r="Y96" s="88" t="b">
        <f t="shared" si="22"/>
        <v>0</v>
      </c>
      <c r="Z96" s="110" t="b">
        <f t="shared" si="27"/>
        <v>0</v>
      </c>
      <c r="AA96" s="101" t="b">
        <f t="shared" si="23"/>
        <v>0</v>
      </c>
    </row>
    <row r="97" spans="1:27" ht="15.75" thickBot="1" x14ac:dyDescent="0.3">
      <c r="A97" s="95" t="s">
        <v>48</v>
      </c>
      <c r="B97" s="96" t="s">
        <v>48</v>
      </c>
      <c r="C97" s="97">
        <v>0.83333000000000002</v>
      </c>
      <c r="D97" s="88" t="b">
        <f t="shared" si="16"/>
        <v>0</v>
      </c>
      <c r="E97" s="111" t="b">
        <f t="shared" si="24"/>
        <v>0</v>
      </c>
      <c r="F97" s="103" t="b">
        <f t="shared" si="17"/>
        <v>0</v>
      </c>
      <c r="H97" s="95" t="s">
        <v>48</v>
      </c>
      <c r="I97" s="96" t="s">
        <v>42</v>
      </c>
      <c r="J97" s="97">
        <v>0.15</v>
      </c>
      <c r="K97" s="88" t="b">
        <f t="shared" si="18"/>
        <v>1</v>
      </c>
      <c r="L97" s="111" t="b">
        <f t="shared" si="25"/>
        <v>0</v>
      </c>
      <c r="M97" s="103" t="b">
        <f t="shared" si="19"/>
        <v>0</v>
      </c>
      <c r="O97" s="95" t="s">
        <v>48</v>
      </c>
      <c r="P97" s="96" t="s">
        <v>48</v>
      </c>
      <c r="Q97" s="97">
        <v>0.8</v>
      </c>
      <c r="R97" s="88" t="b">
        <f t="shared" si="20"/>
        <v>0</v>
      </c>
      <c r="S97" s="111" t="b">
        <f t="shared" si="26"/>
        <v>0</v>
      </c>
      <c r="T97" s="103" t="b">
        <f t="shared" si="21"/>
        <v>0</v>
      </c>
      <c r="V97" s="95" t="s">
        <v>48</v>
      </c>
      <c r="W97" s="96" t="s">
        <v>48</v>
      </c>
      <c r="X97" s="97">
        <v>1.3332999999999999</v>
      </c>
      <c r="Y97" s="88" t="b">
        <f t="shared" si="22"/>
        <v>0</v>
      </c>
      <c r="Z97" s="111" t="b">
        <f t="shared" si="27"/>
        <v>0</v>
      </c>
      <c r="AA97" s="103" t="b">
        <f t="shared" si="23"/>
        <v>0</v>
      </c>
    </row>
    <row r="98" spans="1:27" x14ac:dyDescent="0.25">
      <c r="A98" s="89" t="s">
        <v>49</v>
      </c>
      <c r="B98" s="90" t="s">
        <v>43</v>
      </c>
      <c r="C98" s="91">
        <v>0.45455000000000001</v>
      </c>
      <c r="D98" s="88" t="b">
        <f t="shared" si="16"/>
        <v>1</v>
      </c>
      <c r="E98" s="109" t="b">
        <f t="shared" si="24"/>
        <v>0</v>
      </c>
      <c r="F98" s="102" t="b">
        <f t="shared" si="17"/>
        <v>0</v>
      </c>
      <c r="H98" s="89" t="s">
        <v>49</v>
      </c>
      <c r="I98" s="90" t="s">
        <v>42</v>
      </c>
      <c r="J98" s="91">
        <v>0.23077</v>
      </c>
      <c r="K98" s="88" t="b">
        <f t="shared" si="18"/>
        <v>1</v>
      </c>
      <c r="L98" s="109" t="b">
        <f t="shared" si="25"/>
        <v>0</v>
      </c>
      <c r="M98" s="102" t="b">
        <f t="shared" si="19"/>
        <v>0</v>
      </c>
      <c r="O98" s="89" t="s">
        <v>49</v>
      </c>
      <c r="P98" s="90" t="s">
        <v>43</v>
      </c>
      <c r="Q98" s="91">
        <v>0.5</v>
      </c>
      <c r="R98" s="88" t="b">
        <f t="shared" si="20"/>
        <v>1</v>
      </c>
      <c r="S98" s="109" t="b">
        <f t="shared" si="26"/>
        <v>0</v>
      </c>
      <c r="T98" s="102" t="b">
        <f t="shared" si="21"/>
        <v>0</v>
      </c>
      <c r="V98" s="89" t="s">
        <v>49</v>
      </c>
      <c r="W98" s="90" t="s">
        <v>43</v>
      </c>
      <c r="X98" s="91">
        <v>0.8</v>
      </c>
      <c r="Y98" s="88" t="b">
        <f t="shared" si="22"/>
        <v>1</v>
      </c>
      <c r="Z98" s="109" t="b">
        <f t="shared" si="27"/>
        <v>1</v>
      </c>
      <c r="AA98" s="102" t="b">
        <f t="shared" si="23"/>
        <v>0</v>
      </c>
    </row>
    <row r="99" spans="1:27" x14ac:dyDescent="0.25">
      <c r="A99" s="92" t="s">
        <v>49</v>
      </c>
      <c r="B99" s="93" t="s">
        <v>49</v>
      </c>
      <c r="C99" s="94">
        <v>0.83333000000000002</v>
      </c>
      <c r="D99" s="88" t="b">
        <f t="shared" si="16"/>
        <v>0</v>
      </c>
      <c r="E99" s="110" t="b">
        <f t="shared" si="24"/>
        <v>0</v>
      </c>
      <c r="F99" s="101" t="b">
        <f t="shared" si="17"/>
        <v>0</v>
      </c>
      <c r="H99" s="92" t="s">
        <v>49</v>
      </c>
      <c r="I99" s="93" t="s">
        <v>43</v>
      </c>
      <c r="J99" s="94">
        <v>0.23077</v>
      </c>
      <c r="K99" s="88" t="b">
        <f t="shared" si="18"/>
        <v>1</v>
      </c>
      <c r="L99" s="110" t="b">
        <f t="shared" si="25"/>
        <v>0</v>
      </c>
      <c r="M99" s="101" t="b">
        <f t="shared" si="19"/>
        <v>0</v>
      </c>
      <c r="O99" s="92" t="s">
        <v>49</v>
      </c>
      <c r="P99" s="93" t="s">
        <v>49</v>
      </c>
      <c r="Q99" s="94">
        <v>0.8</v>
      </c>
      <c r="R99" s="88" t="b">
        <f t="shared" si="20"/>
        <v>0</v>
      </c>
      <c r="S99" s="110" t="b">
        <f t="shared" si="26"/>
        <v>0</v>
      </c>
      <c r="T99" s="101" t="b">
        <f t="shared" si="21"/>
        <v>0</v>
      </c>
      <c r="V99" s="92" t="s">
        <v>49</v>
      </c>
      <c r="W99" s="93" t="s">
        <v>49</v>
      </c>
      <c r="X99" s="94">
        <v>1.3332999999999999</v>
      </c>
      <c r="Y99" s="88" t="b">
        <f t="shared" si="22"/>
        <v>0</v>
      </c>
      <c r="Z99" s="110" t="b">
        <f t="shared" si="27"/>
        <v>0</v>
      </c>
      <c r="AA99" s="101" t="b">
        <f t="shared" si="23"/>
        <v>0</v>
      </c>
    </row>
    <row r="100" spans="1:27" x14ac:dyDescent="0.25">
      <c r="A100" s="92" t="s">
        <v>49</v>
      </c>
      <c r="B100" s="93" t="s">
        <v>49</v>
      </c>
      <c r="C100" s="94">
        <v>0.625</v>
      </c>
      <c r="D100" s="88" t="b">
        <f t="shared" si="16"/>
        <v>0</v>
      </c>
      <c r="E100" s="110" t="b">
        <f t="shared" si="24"/>
        <v>0</v>
      </c>
      <c r="F100" s="101" t="b">
        <f t="shared" si="17"/>
        <v>0</v>
      </c>
      <c r="H100" s="92" t="s">
        <v>49</v>
      </c>
      <c r="I100" s="93" t="s">
        <v>42</v>
      </c>
      <c r="J100" s="94">
        <v>0.21429000000000001</v>
      </c>
      <c r="K100" s="88" t="b">
        <f t="shared" si="18"/>
        <v>1</v>
      </c>
      <c r="L100" s="110" t="b">
        <f t="shared" si="25"/>
        <v>0</v>
      </c>
      <c r="M100" s="101" t="b">
        <f t="shared" si="19"/>
        <v>0</v>
      </c>
      <c r="O100" s="92" t="s">
        <v>49</v>
      </c>
      <c r="P100" s="93" t="s">
        <v>49</v>
      </c>
      <c r="Q100" s="94">
        <v>0.57142999999999999</v>
      </c>
      <c r="R100" s="88" t="b">
        <f t="shared" si="20"/>
        <v>0</v>
      </c>
      <c r="S100" s="110" t="b">
        <f t="shared" si="26"/>
        <v>0</v>
      </c>
      <c r="T100" s="101" t="b">
        <f t="shared" si="21"/>
        <v>0</v>
      </c>
      <c r="V100" s="92" t="s">
        <v>49</v>
      </c>
      <c r="W100" s="93" t="s">
        <v>49</v>
      </c>
      <c r="X100" s="94">
        <v>1.3332999999999999</v>
      </c>
      <c r="Y100" s="88" t="b">
        <f t="shared" si="22"/>
        <v>0</v>
      </c>
      <c r="Z100" s="110" t="b">
        <f t="shared" si="27"/>
        <v>0</v>
      </c>
      <c r="AA100" s="101" t="b">
        <f t="shared" si="23"/>
        <v>0</v>
      </c>
    </row>
    <row r="101" spans="1:27" x14ac:dyDescent="0.25">
      <c r="A101" s="92" t="s">
        <v>49</v>
      </c>
      <c r="B101" s="93" t="s">
        <v>43</v>
      </c>
      <c r="C101" s="94">
        <v>0.45455000000000001</v>
      </c>
      <c r="D101" s="88" t="b">
        <f t="shared" si="16"/>
        <v>1</v>
      </c>
      <c r="E101" s="110" t="b">
        <f t="shared" si="24"/>
        <v>0</v>
      </c>
      <c r="F101" s="101" t="b">
        <f t="shared" si="17"/>
        <v>0</v>
      </c>
      <c r="H101" s="92" t="s">
        <v>49</v>
      </c>
      <c r="I101" s="93" t="s">
        <v>43</v>
      </c>
      <c r="J101" s="94">
        <v>0.23077</v>
      </c>
      <c r="K101" s="88" t="b">
        <f t="shared" si="18"/>
        <v>1</v>
      </c>
      <c r="L101" s="110" t="b">
        <f t="shared" si="25"/>
        <v>0</v>
      </c>
      <c r="M101" s="101" t="b">
        <f t="shared" si="19"/>
        <v>0</v>
      </c>
      <c r="O101" s="92" t="s">
        <v>49</v>
      </c>
      <c r="P101" s="93" t="s">
        <v>43</v>
      </c>
      <c r="Q101" s="94">
        <v>0.5</v>
      </c>
      <c r="R101" s="88" t="b">
        <f t="shared" si="20"/>
        <v>1</v>
      </c>
      <c r="S101" s="110" t="b">
        <f t="shared" si="26"/>
        <v>0</v>
      </c>
      <c r="T101" s="101" t="b">
        <f t="shared" si="21"/>
        <v>0</v>
      </c>
      <c r="V101" s="92" t="s">
        <v>49</v>
      </c>
      <c r="W101" s="93" t="s">
        <v>43</v>
      </c>
      <c r="X101" s="94">
        <v>0.57142999999999999</v>
      </c>
      <c r="Y101" s="88" t="b">
        <f t="shared" si="22"/>
        <v>1</v>
      </c>
      <c r="Z101" s="110" t="b">
        <f t="shared" si="27"/>
        <v>1</v>
      </c>
      <c r="AA101" s="101" t="b">
        <f t="shared" si="23"/>
        <v>0</v>
      </c>
    </row>
    <row r="102" spans="1:27" x14ac:dyDescent="0.25">
      <c r="A102" s="92" t="s">
        <v>49</v>
      </c>
      <c r="B102" s="93" t="s">
        <v>42</v>
      </c>
      <c r="C102" s="94">
        <v>0.35714000000000001</v>
      </c>
      <c r="D102" s="88" t="b">
        <f t="shared" si="16"/>
        <v>1</v>
      </c>
      <c r="E102" s="110" t="b">
        <f t="shared" si="24"/>
        <v>0</v>
      </c>
      <c r="F102" s="101" t="b">
        <f t="shared" si="17"/>
        <v>0</v>
      </c>
      <c r="H102" s="92" t="s">
        <v>49</v>
      </c>
      <c r="I102" s="93" t="s">
        <v>42</v>
      </c>
      <c r="J102" s="94">
        <v>0.25</v>
      </c>
      <c r="K102" s="88" t="b">
        <f t="shared" si="18"/>
        <v>1</v>
      </c>
      <c r="L102" s="110" t="b">
        <f t="shared" si="25"/>
        <v>0</v>
      </c>
      <c r="M102" s="101" t="b">
        <f t="shared" si="19"/>
        <v>0</v>
      </c>
      <c r="O102" s="92" t="s">
        <v>49</v>
      </c>
      <c r="P102" s="93" t="s">
        <v>43</v>
      </c>
      <c r="Q102" s="94">
        <v>0.36364000000000002</v>
      </c>
      <c r="R102" s="88" t="b">
        <f t="shared" si="20"/>
        <v>1</v>
      </c>
      <c r="S102" s="110" t="b">
        <f t="shared" si="26"/>
        <v>0</v>
      </c>
      <c r="T102" s="101" t="b">
        <f t="shared" si="21"/>
        <v>0</v>
      </c>
      <c r="V102" s="92" t="s">
        <v>49</v>
      </c>
      <c r="W102" s="93" t="s">
        <v>49</v>
      </c>
      <c r="X102" s="94">
        <v>0.66666999999999998</v>
      </c>
      <c r="Y102" s="88" t="b">
        <f t="shared" si="22"/>
        <v>0</v>
      </c>
      <c r="Z102" s="110" t="b">
        <f t="shared" si="27"/>
        <v>0</v>
      </c>
      <c r="AA102" s="101" t="b">
        <f t="shared" si="23"/>
        <v>0</v>
      </c>
    </row>
    <row r="103" spans="1:27" x14ac:dyDescent="0.25">
      <c r="A103" s="92" t="s">
        <v>49</v>
      </c>
      <c r="B103" s="93" t="s">
        <v>42</v>
      </c>
      <c r="C103" s="94">
        <v>0.55556000000000005</v>
      </c>
      <c r="D103" s="88" t="b">
        <f t="shared" si="16"/>
        <v>1</v>
      </c>
      <c r="E103" s="110" t="b">
        <f t="shared" si="24"/>
        <v>1</v>
      </c>
      <c r="F103" s="101" t="b">
        <f t="shared" si="17"/>
        <v>0</v>
      </c>
      <c r="H103" s="92" t="s">
        <v>49</v>
      </c>
      <c r="I103" s="93" t="s">
        <v>42</v>
      </c>
      <c r="J103" s="94">
        <v>0.33333000000000002</v>
      </c>
      <c r="K103" s="88" t="b">
        <f t="shared" si="18"/>
        <v>1</v>
      </c>
      <c r="L103" s="110" t="b">
        <f t="shared" si="25"/>
        <v>0</v>
      </c>
      <c r="M103" s="101" t="b">
        <f t="shared" si="19"/>
        <v>0</v>
      </c>
      <c r="O103" s="92" t="s">
        <v>49</v>
      </c>
      <c r="P103" s="93" t="s">
        <v>42</v>
      </c>
      <c r="Q103" s="94">
        <v>0.66666999999999998</v>
      </c>
      <c r="R103" s="88" t="b">
        <f t="shared" si="20"/>
        <v>1</v>
      </c>
      <c r="S103" s="110" t="b">
        <f t="shared" si="26"/>
        <v>1</v>
      </c>
      <c r="T103" s="101" t="b">
        <f t="shared" si="21"/>
        <v>0</v>
      </c>
      <c r="V103" s="92" t="s">
        <v>49</v>
      </c>
      <c r="W103" s="93" t="s">
        <v>42</v>
      </c>
      <c r="X103" s="94">
        <v>1</v>
      </c>
      <c r="Y103" s="88" t="b">
        <f t="shared" si="22"/>
        <v>1</v>
      </c>
      <c r="Z103" s="110" t="b">
        <f t="shared" si="27"/>
        <v>1</v>
      </c>
      <c r="AA103" s="101" t="b">
        <f t="shared" si="23"/>
        <v>0</v>
      </c>
    </row>
    <row r="104" spans="1:27" x14ac:dyDescent="0.25">
      <c r="A104" s="92" t="s">
        <v>49</v>
      </c>
      <c r="B104" s="93" t="s">
        <v>42</v>
      </c>
      <c r="C104" s="94">
        <v>0.71428999999999998</v>
      </c>
      <c r="D104" s="88" t="b">
        <f t="shared" si="16"/>
        <v>1</v>
      </c>
      <c r="E104" s="110" t="b">
        <f t="shared" si="24"/>
        <v>1</v>
      </c>
      <c r="F104" s="101" t="b">
        <f t="shared" si="17"/>
        <v>0</v>
      </c>
      <c r="H104" s="92" t="s">
        <v>49</v>
      </c>
      <c r="I104" s="93" t="s">
        <v>42</v>
      </c>
      <c r="J104" s="94">
        <v>0.33333000000000002</v>
      </c>
      <c r="K104" s="88" t="b">
        <f t="shared" si="18"/>
        <v>1</v>
      </c>
      <c r="L104" s="110" t="b">
        <f t="shared" si="25"/>
        <v>0</v>
      </c>
      <c r="M104" s="101" t="b">
        <f t="shared" si="19"/>
        <v>0</v>
      </c>
      <c r="O104" s="92" t="s">
        <v>49</v>
      </c>
      <c r="P104" s="93" t="s">
        <v>42</v>
      </c>
      <c r="Q104" s="94">
        <v>0.66666999999999998</v>
      </c>
      <c r="R104" s="88" t="b">
        <f t="shared" si="20"/>
        <v>1</v>
      </c>
      <c r="S104" s="110" t="b">
        <f t="shared" si="26"/>
        <v>1</v>
      </c>
      <c r="T104" s="101" t="b">
        <f t="shared" si="21"/>
        <v>0</v>
      </c>
      <c r="V104" s="92" t="s">
        <v>49</v>
      </c>
      <c r="W104" s="93" t="s">
        <v>42</v>
      </c>
      <c r="X104" s="94">
        <v>0.8</v>
      </c>
      <c r="Y104" s="88" t="b">
        <f t="shared" si="22"/>
        <v>1</v>
      </c>
      <c r="Z104" s="110" t="b">
        <f t="shared" si="27"/>
        <v>1</v>
      </c>
      <c r="AA104" s="101" t="b">
        <f t="shared" si="23"/>
        <v>0</v>
      </c>
    </row>
    <row r="105" spans="1:27" x14ac:dyDescent="0.25">
      <c r="A105" s="92" t="s">
        <v>49</v>
      </c>
      <c r="B105" s="93" t="s">
        <v>49</v>
      </c>
      <c r="C105" s="94">
        <v>0.625</v>
      </c>
      <c r="D105" s="88" t="b">
        <f t="shared" si="16"/>
        <v>0</v>
      </c>
      <c r="E105" s="110" t="b">
        <f t="shared" si="24"/>
        <v>0</v>
      </c>
      <c r="F105" s="101" t="b">
        <f t="shared" si="17"/>
        <v>0</v>
      </c>
      <c r="H105" s="92" t="s">
        <v>49</v>
      </c>
      <c r="I105" s="93" t="s">
        <v>42</v>
      </c>
      <c r="J105" s="94">
        <v>0.25</v>
      </c>
      <c r="K105" s="88" t="b">
        <f t="shared" si="18"/>
        <v>1</v>
      </c>
      <c r="L105" s="110" t="b">
        <f t="shared" si="25"/>
        <v>0</v>
      </c>
      <c r="M105" s="101" t="b">
        <f t="shared" si="19"/>
        <v>0</v>
      </c>
      <c r="O105" s="92" t="s">
        <v>49</v>
      </c>
      <c r="P105" s="93" t="s">
        <v>49</v>
      </c>
      <c r="Q105" s="94">
        <v>0.57142999999999999</v>
      </c>
      <c r="R105" s="88" t="b">
        <f t="shared" si="20"/>
        <v>0</v>
      </c>
      <c r="S105" s="110" t="b">
        <f t="shared" si="26"/>
        <v>0</v>
      </c>
      <c r="T105" s="101" t="b">
        <f t="shared" si="21"/>
        <v>0</v>
      </c>
      <c r="V105" s="92" t="s">
        <v>49</v>
      </c>
      <c r="W105" s="93" t="s">
        <v>49</v>
      </c>
      <c r="X105" s="94">
        <v>0.66666999999999998</v>
      </c>
      <c r="Y105" s="88" t="b">
        <f t="shared" si="22"/>
        <v>0</v>
      </c>
      <c r="Z105" s="110" t="b">
        <f t="shared" si="27"/>
        <v>0</v>
      </c>
      <c r="AA105" s="101" t="b">
        <f t="shared" si="23"/>
        <v>0</v>
      </c>
    </row>
    <row r="106" spans="1:27" x14ac:dyDescent="0.25">
      <c r="A106" s="92" t="s">
        <v>49</v>
      </c>
      <c r="B106" s="93" t="s">
        <v>49</v>
      </c>
      <c r="C106" s="94">
        <v>0.71428999999999998</v>
      </c>
      <c r="D106" s="88" t="b">
        <f t="shared" si="16"/>
        <v>0</v>
      </c>
      <c r="E106" s="110" t="b">
        <f t="shared" si="24"/>
        <v>0</v>
      </c>
      <c r="F106" s="101" t="b">
        <f t="shared" si="17"/>
        <v>0</v>
      </c>
      <c r="H106" s="92" t="s">
        <v>49</v>
      </c>
      <c r="I106" s="93" t="s">
        <v>42</v>
      </c>
      <c r="J106" s="94">
        <v>0.21429000000000001</v>
      </c>
      <c r="K106" s="88" t="b">
        <f t="shared" si="18"/>
        <v>1</v>
      </c>
      <c r="L106" s="110" t="b">
        <f t="shared" si="25"/>
        <v>0</v>
      </c>
      <c r="M106" s="101" t="b">
        <f t="shared" si="19"/>
        <v>0</v>
      </c>
      <c r="O106" s="92" t="s">
        <v>49</v>
      </c>
      <c r="P106" s="93" t="s">
        <v>49</v>
      </c>
      <c r="Q106" s="94">
        <v>0.66666999999999998</v>
      </c>
      <c r="R106" s="88" t="b">
        <f t="shared" si="20"/>
        <v>0</v>
      </c>
      <c r="S106" s="110" t="b">
        <f t="shared" si="26"/>
        <v>0</v>
      </c>
      <c r="T106" s="101" t="b">
        <f t="shared" si="21"/>
        <v>0</v>
      </c>
      <c r="V106" s="92" t="s">
        <v>49</v>
      </c>
      <c r="W106" s="93" t="s">
        <v>49</v>
      </c>
      <c r="X106" s="94">
        <v>1</v>
      </c>
      <c r="Y106" s="88" t="b">
        <f t="shared" si="22"/>
        <v>0</v>
      </c>
      <c r="Z106" s="110" t="b">
        <f t="shared" si="27"/>
        <v>0</v>
      </c>
      <c r="AA106" s="101" t="b">
        <f t="shared" si="23"/>
        <v>0</v>
      </c>
    </row>
    <row r="107" spans="1:27" ht="15.75" thickBot="1" x14ac:dyDescent="0.3">
      <c r="A107" s="95" t="s">
        <v>49</v>
      </c>
      <c r="B107" s="96" t="s">
        <v>43</v>
      </c>
      <c r="C107" s="97">
        <v>0.45455000000000001</v>
      </c>
      <c r="D107" s="88" t="b">
        <f t="shared" si="16"/>
        <v>1</v>
      </c>
      <c r="E107" s="111" t="b">
        <f t="shared" si="24"/>
        <v>0</v>
      </c>
      <c r="F107" s="103" t="b">
        <f t="shared" si="17"/>
        <v>0</v>
      </c>
      <c r="H107" s="95" t="s">
        <v>49</v>
      </c>
      <c r="I107" s="96" t="s">
        <v>43</v>
      </c>
      <c r="J107" s="97">
        <v>0.25</v>
      </c>
      <c r="K107" s="88" t="b">
        <f t="shared" si="18"/>
        <v>1</v>
      </c>
      <c r="L107" s="111" t="b">
        <f t="shared" si="25"/>
        <v>0</v>
      </c>
      <c r="M107" s="103" t="b">
        <f t="shared" si="19"/>
        <v>0</v>
      </c>
      <c r="O107" s="95" t="s">
        <v>49</v>
      </c>
      <c r="P107" s="96" t="s">
        <v>43</v>
      </c>
      <c r="Q107" s="97">
        <v>0.44444</v>
      </c>
      <c r="R107" s="88" t="b">
        <f t="shared" si="20"/>
        <v>1</v>
      </c>
      <c r="S107" s="111" t="b">
        <f t="shared" si="26"/>
        <v>0</v>
      </c>
      <c r="T107" s="103" t="b">
        <f t="shared" si="21"/>
        <v>0</v>
      </c>
      <c r="V107" s="95" t="s">
        <v>49</v>
      </c>
      <c r="W107" s="96" t="s">
        <v>43</v>
      </c>
      <c r="X107" s="97">
        <v>0.8</v>
      </c>
      <c r="Y107" s="88" t="b">
        <f t="shared" si="22"/>
        <v>1</v>
      </c>
      <c r="Z107" s="111" t="b">
        <f t="shared" si="27"/>
        <v>1</v>
      </c>
      <c r="AA107" s="103" t="b">
        <f t="shared" si="23"/>
        <v>0</v>
      </c>
    </row>
  </sheetData>
  <mergeCells count="4">
    <mergeCell ref="C6:D6"/>
    <mergeCell ref="J6:K6"/>
    <mergeCell ref="Q6:R6"/>
    <mergeCell ref="X6:Y6"/>
  </mergeCells>
  <conditionalFormatting sqref="B8:B107">
    <cfRule type="expression" dxfId="7" priority="24">
      <formula>$A8=$B8</formula>
    </cfRule>
  </conditionalFormatting>
  <conditionalFormatting sqref="A8:F107">
    <cfRule type="expression" dxfId="6" priority="23">
      <formula>OR(ISERR(A8),A8=FALSE)</formula>
    </cfRule>
  </conditionalFormatting>
  <conditionalFormatting sqref="C8:F107">
    <cfRule type="colorScale" priority="22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5" priority="12">
      <formula>H8=I8</formula>
    </cfRule>
  </conditionalFormatting>
  <conditionalFormatting sqref="H8:M107">
    <cfRule type="expression" dxfId="4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3" priority="8">
      <formula>O8=P8</formula>
    </cfRule>
  </conditionalFormatting>
  <conditionalFormatting sqref="O8:T107">
    <cfRule type="expression" dxfId="2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" priority="4">
      <formula>V8=W8</formula>
    </cfRule>
  </conditionalFormatting>
  <conditionalFormatting sqref="V8:AA107">
    <cfRule type="expression" dxfId="0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LPC - covariance</vt:lpstr>
      <vt:lpstr>LPC - euclidean</vt:lpstr>
      <vt:lpstr>LPCC - covariance</vt:lpstr>
      <vt:lpstr>LPCC - euclidean</vt:lpstr>
      <vt:lpstr>LPCC Array - LPCC DTW</vt:lpstr>
      <vt:lpstr>Detail 1</vt:lpstr>
      <vt:lpstr>Confidence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2014-12-04T20:34:11Z</dcterms:created>
  <dcterms:modified xsi:type="dcterms:W3CDTF">2014-12-08T07:18:17Z</dcterms:modified>
</cp:coreProperties>
</file>