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matlab\VCR-MENU\testing\ExcelData\"/>
    </mc:Choice>
  </mc:AlternateContent>
  <bookViews>
    <workbookView xWindow="0" yWindow="0" windowWidth="23370" windowHeight="10755"/>
  </bookViews>
  <sheets>
    <sheet name="Summary" sheetId="3" r:id="rId1"/>
    <sheet name="LPC - covariance" sheetId="7" r:id="rId2"/>
    <sheet name="LPC - euclidean" sheetId="8" r:id="rId3"/>
    <sheet name="LPCC - covariance" sheetId="9" r:id="rId4"/>
    <sheet name="LPCC - euclidean" sheetId="10" r:id="rId5"/>
    <sheet name="LPCC Array - LPCC DTW" sheetId="11" r:id="rId6"/>
    <sheet name="Detail 1" sheetId="1" r:id="rId7"/>
    <sheet name="Confidence Test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11" l="1"/>
  <c r="W105" i="11" s="1"/>
  <c r="U105" i="11"/>
  <c r="M105" i="11"/>
  <c r="N105" i="11" s="1"/>
  <c r="V104" i="11"/>
  <c r="W104" i="11" s="1"/>
  <c r="U104" i="11"/>
  <c r="N104" i="11"/>
  <c r="M104" i="11"/>
  <c r="V103" i="11"/>
  <c r="W103" i="11" s="1"/>
  <c r="U103" i="11"/>
  <c r="N103" i="11"/>
  <c r="M103" i="11"/>
  <c r="V102" i="11"/>
  <c r="W102" i="11" s="1"/>
  <c r="U102" i="11"/>
  <c r="M102" i="11"/>
  <c r="N102" i="11" s="1"/>
  <c r="V101" i="11"/>
  <c r="W101" i="11" s="1"/>
  <c r="U101" i="11"/>
  <c r="M101" i="11"/>
  <c r="N101" i="11" s="1"/>
  <c r="V100" i="11"/>
  <c r="W100" i="11" s="1"/>
  <c r="U100" i="11"/>
  <c r="N100" i="11"/>
  <c r="M100" i="11"/>
  <c r="V99" i="11"/>
  <c r="W99" i="11" s="1"/>
  <c r="U99" i="11"/>
  <c r="N99" i="11"/>
  <c r="M99" i="11"/>
  <c r="V98" i="11"/>
  <c r="W98" i="11" s="1"/>
  <c r="U98" i="11"/>
  <c r="M98" i="11"/>
  <c r="N98" i="11" s="1"/>
  <c r="V97" i="11"/>
  <c r="W97" i="11" s="1"/>
  <c r="U97" i="11"/>
  <c r="M97" i="11"/>
  <c r="N97" i="11" s="1"/>
  <c r="V96" i="11"/>
  <c r="W96" i="11" s="1"/>
  <c r="U96" i="11"/>
  <c r="N96" i="11"/>
  <c r="O105" i="11" s="1"/>
  <c r="R15" i="11" s="1"/>
  <c r="M96" i="11"/>
  <c r="V95" i="11"/>
  <c r="W95" i="11" s="1"/>
  <c r="U95" i="11"/>
  <c r="M95" i="11"/>
  <c r="N95" i="11" s="1"/>
  <c r="V94" i="11"/>
  <c r="W94" i="11" s="1"/>
  <c r="U94" i="11"/>
  <c r="M94" i="11"/>
  <c r="N94" i="11" s="1"/>
  <c r="V93" i="11"/>
  <c r="W93" i="11" s="1"/>
  <c r="U93" i="11"/>
  <c r="N93" i="11"/>
  <c r="M93" i="11"/>
  <c r="V92" i="11"/>
  <c r="W92" i="11" s="1"/>
  <c r="U92" i="11"/>
  <c r="N92" i="11"/>
  <c r="M92" i="11"/>
  <c r="V91" i="11"/>
  <c r="W91" i="11" s="1"/>
  <c r="U91" i="11"/>
  <c r="M91" i="11"/>
  <c r="N91" i="11" s="1"/>
  <c r="V90" i="11"/>
  <c r="W90" i="11" s="1"/>
  <c r="U90" i="11"/>
  <c r="M90" i="11"/>
  <c r="N90" i="11" s="1"/>
  <c r="V89" i="11"/>
  <c r="W89" i="11" s="1"/>
  <c r="U89" i="11"/>
  <c r="N89" i="11"/>
  <c r="M89" i="11"/>
  <c r="V88" i="11"/>
  <c r="W88" i="11" s="1"/>
  <c r="U88" i="11"/>
  <c r="N88" i="11"/>
  <c r="M88" i="11"/>
  <c r="V87" i="11"/>
  <c r="W87" i="11" s="1"/>
  <c r="U87" i="11"/>
  <c r="M87" i="11"/>
  <c r="N87" i="11" s="1"/>
  <c r="V86" i="11"/>
  <c r="W86" i="11" s="1"/>
  <c r="U86" i="11"/>
  <c r="M86" i="11"/>
  <c r="N86" i="11" s="1"/>
  <c r="V85" i="11"/>
  <c r="W85" i="11" s="1"/>
  <c r="U85" i="11"/>
  <c r="N85" i="11"/>
  <c r="M85" i="11"/>
  <c r="V84" i="11"/>
  <c r="W84" i="11" s="1"/>
  <c r="U84" i="11"/>
  <c r="M84" i="11"/>
  <c r="N84" i="11" s="1"/>
  <c r="V83" i="11"/>
  <c r="W83" i="11" s="1"/>
  <c r="U83" i="11"/>
  <c r="M83" i="11"/>
  <c r="N83" i="11" s="1"/>
  <c r="V82" i="11"/>
  <c r="W82" i="11" s="1"/>
  <c r="U82" i="11"/>
  <c r="N82" i="11"/>
  <c r="M82" i="11"/>
  <c r="V81" i="11"/>
  <c r="W81" i="11" s="1"/>
  <c r="U81" i="11"/>
  <c r="N81" i="11"/>
  <c r="M81" i="11"/>
  <c r="V80" i="11"/>
  <c r="W80" i="11" s="1"/>
  <c r="U80" i="11"/>
  <c r="M80" i="11"/>
  <c r="N80" i="11" s="1"/>
  <c r="V79" i="11"/>
  <c r="W79" i="11" s="1"/>
  <c r="U79" i="11"/>
  <c r="M79" i="11"/>
  <c r="N79" i="11" s="1"/>
  <c r="V78" i="11"/>
  <c r="W78" i="11" s="1"/>
  <c r="U78" i="11"/>
  <c r="N78" i="11"/>
  <c r="M78" i="11"/>
  <c r="V77" i="11"/>
  <c r="W77" i="11" s="1"/>
  <c r="U77" i="11"/>
  <c r="N77" i="11"/>
  <c r="M77" i="11"/>
  <c r="V76" i="11"/>
  <c r="W76" i="11" s="1"/>
  <c r="U76" i="11"/>
  <c r="M76" i="11"/>
  <c r="N76" i="11" s="1"/>
  <c r="V75" i="11"/>
  <c r="W75" i="11" s="1"/>
  <c r="U75" i="11"/>
  <c r="N75" i="11"/>
  <c r="M75" i="11"/>
  <c r="V74" i="11"/>
  <c r="W74" i="11" s="1"/>
  <c r="U74" i="11"/>
  <c r="N74" i="11"/>
  <c r="M74" i="11"/>
  <c r="V73" i="11"/>
  <c r="W73" i="11" s="1"/>
  <c r="U73" i="11"/>
  <c r="M73" i="11"/>
  <c r="N73" i="11" s="1"/>
  <c r="V72" i="11"/>
  <c r="W72" i="11" s="1"/>
  <c r="U72" i="11"/>
  <c r="M72" i="11"/>
  <c r="N72" i="11" s="1"/>
  <c r="V71" i="11"/>
  <c r="W71" i="11" s="1"/>
  <c r="U71" i="11"/>
  <c r="N71" i="11"/>
  <c r="M71" i="11"/>
  <c r="V70" i="11"/>
  <c r="W70" i="11" s="1"/>
  <c r="U70" i="11"/>
  <c r="N70" i="11"/>
  <c r="M70" i="11"/>
  <c r="V69" i="11"/>
  <c r="W69" i="11" s="1"/>
  <c r="U69" i="11"/>
  <c r="M69" i="11"/>
  <c r="N69" i="11" s="1"/>
  <c r="V68" i="11"/>
  <c r="W68" i="11" s="1"/>
  <c r="U68" i="11"/>
  <c r="M68" i="11"/>
  <c r="N68" i="11" s="1"/>
  <c r="V67" i="11"/>
  <c r="W67" i="11" s="1"/>
  <c r="U67" i="11"/>
  <c r="N67" i="11"/>
  <c r="M67" i="11"/>
  <c r="V66" i="11"/>
  <c r="W66" i="11" s="1"/>
  <c r="U66" i="11"/>
  <c r="N66" i="11"/>
  <c r="M66" i="11"/>
  <c r="V65" i="11"/>
  <c r="W65" i="11" s="1"/>
  <c r="U65" i="11"/>
  <c r="M65" i="11"/>
  <c r="N65" i="11" s="1"/>
  <c r="V64" i="11"/>
  <c r="W64" i="11" s="1"/>
  <c r="U64" i="11"/>
  <c r="N64" i="11"/>
  <c r="M64" i="11"/>
  <c r="V63" i="11"/>
  <c r="W63" i="11" s="1"/>
  <c r="U63" i="11"/>
  <c r="N63" i="11"/>
  <c r="M63" i="11"/>
  <c r="V62" i="11"/>
  <c r="W62" i="11" s="1"/>
  <c r="U62" i="11"/>
  <c r="M62" i="11"/>
  <c r="N62" i="11" s="1"/>
  <c r="V61" i="11"/>
  <c r="W61" i="11" s="1"/>
  <c r="U61" i="11"/>
  <c r="M61" i="11"/>
  <c r="N61" i="11" s="1"/>
  <c r="V60" i="11"/>
  <c r="W60" i="11" s="1"/>
  <c r="U60" i="11"/>
  <c r="N60" i="11"/>
  <c r="M60" i="11"/>
  <c r="V59" i="11"/>
  <c r="W59" i="11" s="1"/>
  <c r="U59" i="11"/>
  <c r="N59" i="11"/>
  <c r="M59" i="11"/>
  <c r="V58" i="11"/>
  <c r="W58" i="11" s="1"/>
  <c r="U58" i="11"/>
  <c r="M58" i="11"/>
  <c r="N58" i="11" s="1"/>
  <c r="V57" i="11"/>
  <c r="W57" i="11" s="1"/>
  <c r="U57" i="11"/>
  <c r="M57" i="11"/>
  <c r="N57" i="11" s="1"/>
  <c r="V56" i="11"/>
  <c r="W56" i="11" s="1"/>
  <c r="U56" i="11"/>
  <c r="N56" i="11"/>
  <c r="O65" i="11" s="1"/>
  <c r="R11" i="11" s="1"/>
  <c r="M56" i="11"/>
  <c r="V55" i="11"/>
  <c r="W55" i="11" s="1"/>
  <c r="U55" i="11"/>
  <c r="M55" i="11"/>
  <c r="N55" i="11" s="1"/>
  <c r="V54" i="11"/>
  <c r="W54" i="11" s="1"/>
  <c r="U54" i="11"/>
  <c r="M54" i="11"/>
  <c r="N54" i="11" s="1"/>
  <c r="V53" i="11"/>
  <c r="W53" i="11" s="1"/>
  <c r="U53" i="11"/>
  <c r="N53" i="11"/>
  <c r="M53" i="11"/>
  <c r="V52" i="11"/>
  <c r="W52" i="11" s="1"/>
  <c r="U52" i="11"/>
  <c r="N52" i="11"/>
  <c r="M52" i="11"/>
  <c r="V51" i="11"/>
  <c r="W51" i="11" s="1"/>
  <c r="U51" i="11"/>
  <c r="M51" i="11"/>
  <c r="N51" i="11" s="1"/>
  <c r="V50" i="11"/>
  <c r="W50" i="11" s="1"/>
  <c r="U50" i="11"/>
  <c r="M50" i="11"/>
  <c r="N50" i="11" s="1"/>
  <c r="V49" i="11"/>
  <c r="W49" i="11" s="1"/>
  <c r="U49" i="11"/>
  <c r="N49" i="11"/>
  <c r="M49" i="11"/>
  <c r="V48" i="11"/>
  <c r="W48" i="11" s="1"/>
  <c r="U48" i="11"/>
  <c r="N48" i="11"/>
  <c r="M48" i="11"/>
  <c r="V47" i="11"/>
  <c r="W47" i="11" s="1"/>
  <c r="U47" i="11"/>
  <c r="M47" i="11"/>
  <c r="N47" i="11" s="1"/>
  <c r="V46" i="11"/>
  <c r="W46" i="11" s="1"/>
  <c r="U46" i="11"/>
  <c r="M46" i="11"/>
  <c r="N46" i="11" s="1"/>
  <c r="V45" i="11"/>
  <c r="W45" i="11" s="1"/>
  <c r="U45" i="11"/>
  <c r="N45" i="11"/>
  <c r="M45" i="11"/>
  <c r="V44" i="11"/>
  <c r="W44" i="11" s="1"/>
  <c r="U44" i="11"/>
  <c r="M44" i="11"/>
  <c r="N44" i="11" s="1"/>
  <c r="V43" i="11"/>
  <c r="W43" i="11" s="1"/>
  <c r="U43" i="11"/>
  <c r="M43" i="11"/>
  <c r="N43" i="11" s="1"/>
  <c r="V42" i="11"/>
  <c r="W42" i="11" s="1"/>
  <c r="U42" i="11"/>
  <c r="N42" i="11"/>
  <c r="M42" i="11"/>
  <c r="V41" i="11"/>
  <c r="W41" i="11" s="1"/>
  <c r="U41" i="11"/>
  <c r="N41" i="11"/>
  <c r="M41" i="11"/>
  <c r="V40" i="11"/>
  <c r="W40" i="11" s="1"/>
  <c r="U40" i="11"/>
  <c r="M40" i="11"/>
  <c r="N40" i="11" s="1"/>
  <c r="V39" i="11"/>
  <c r="W39" i="11" s="1"/>
  <c r="U39" i="11"/>
  <c r="M39" i="11"/>
  <c r="N39" i="11" s="1"/>
  <c r="V38" i="11"/>
  <c r="W38" i="11" s="1"/>
  <c r="U38" i="11"/>
  <c r="N38" i="11"/>
  <c r="M38" i="11"/>
  <c r="V37" i="11"/>
  <c r="W37" i="11" s="1"/>
  <c r="U37" i="11"/>
  <c r="N37" i="11"/>
  <c r="M37" i="11"/>
  <c r="V36" i="11"/>
  <c r="W36" i="11" s="1"/>
  <c r="U36" i="11"/>
  <c r="M36" i="11"/>
  <c r="N36" i="11" s="1"/>
  <c r="V35" i="11"/>
  <c r="W35" i="11" s="1"/>
  <c r="U35" i="11"/>
  <c r="N35" i="11"/>
  <c r="M35" i="11"/>
  <c r="V34" i="11"/>
  <c r="W34" i="11" s="1"/>
  <c r="U34" i="11"/>
  <c r="N34" i="11"/>
  <c r="M34" i="11"/>
  <c r="V33" i="11"/>
  <c r="W33" i="11" s="1"/>
  <c r="U33" i="11"/>
  <c r="M33" i="11"/>
  <c r="N33" i="11" s="1"/>
  <c r="V32" i="11"/>
  <c r="W32" i="11" s="1"/>
  <c r="U32" i="11"/>
  <c r="M32" i="11"/>
  <c r="N32" i="11" s="1"/>
  <c r="V31" i="11"/>
  <c r="W31" i="11" s="1"/>
  <c r="U31" i="11"/>
  <c r="N31" i="11"/>
  <c r="M31" i="11"/>
  <c r="V30" i="11"/>
  <c r="W30" i="11" s="1"/>
  <c r="U30" i="11"/>
  <c r="N30" i="11"/>
  <c r="M30" i="11"/>
  <c r="V29" i="11"/>
  <c r="W29" i="11" s="1"/>
  <c r="U29" i="11"/>
  <c r="M29" i="11"/>
  <c r="N29" i="11" s="1"/>
  <c r="V28" i="11"/>
  <c r="W28" i="11" s="1"/>
  <c r="U28" i="11"/>
  <c r="M28" i="11"/>
  <c r="N28" i="11" s="1"/>
  <c r="V27" i="11"/>
  <c r="W27" i="11" s="1"/>
  <c r="U27" i="11"/>
  <c r="N27" i="11"/>
  <c r="M27" i="11"/>
  <c r="V26" i="11"/>
  <c r="W26" i="11" s="1"/>
  <c r="U26" i="11"/>
  <c r="N26" i="11"/>
  <c r="M26" i="11"/>
  <c r="V25" i="11"/>
  <c r="W25" i="11" s="1"/>
  <c r="U25" i="11"/>
  <c r="M25" i="11"/>
  <c r="N25" i="11" s="1"/>
  <c r="V24" i="11"/>
  <c r="W24" i="11" s="1"/>
  <c r="U24" i="11"/>
  <c r="N24" i="11"/>
  <c r="M24" i="11"/>
  <c r="V23" i="11"/>
  <c r="W23" i="11" s="1"/>
  <c r="U23" i="11"/>
  <c r="N23" i="11"/>
  <c r="M23" i="11"/>
  <c r="V22" i="11"/>
  <c r="W22" i="11" s="1"/>
  <c r="U22" i="11"/>
  <c r="M22" i="11"/>
  <c r="N22" i="11" s="1"/>
  <c r="V21" i="11"/>
  <c r="W21" i="11" s="1"/>
  <c r="U21" i="11"/>
  <c r="M21" i="11"/>
  <c r="N21" i="11" s="1"/>
  <c r="V20" i="11"/>
  <c r="W20" i="11" s="1"/>
  <c r="U20" i="11"/>
  <c r="N20" i="11"/>
  <c r="M20" i="11"/>
  <c r="V19" i="11"/>
  <c r="W19" i="11" s="1"/>
  <c r="U19" i="11"/>
  <c r="N19" i="11"/>
  <c r="M19" i="11"/>
  <c r="V18" i="11"/>
  <c r="W18" i="11" s="1"/>
  <c r="U18" i="11"/>
  <c r="M18" i="11"/>
  <c r="N18" i="11" s="1"/>
  <c r="V17" i="11"/>
  <c r="W17" i="11" s="1"/>
  <c r="U17" i="11"/>
  <c r="N17" i="11"/>
  <c r="M17" i="11"/>
  <c r="V16" i="11"/>
  <c r="W16" i="11" s="1"/>
  <c r="U16" i="11"/>
  <c r="N16" i="11"/>
  <c r="O25" i="11" s="1"/>
  <c r="R7" i="11" s="1"/>
  <c r="M16" i="11"/>
  <c r="V15" i="11"/>
  <c r="W15" i="11" s="1"/>
  <c r="U15" i="11"/>
  <c r="N15" i="11"/>
  <c r="M15" i="11"/>
  <c r="V14" i="11"/>
  <c r="W14" i="11" s="1"/>
  <c r="U14" i="11"/>
  <c r="N14" i="11"/>
  <c r="M14" i="11"/>
  <c r="V13" i="11"/>
  <c r="W13" i="11" s="1"/>
  <c r="U13" i="11"/>
  <c r="M13" i="11"/>
  <c r="N13" i="11" s="1"/>
  <c r="V12" i="11"/>
  <c r="W12" i="11" s="1"/>
  <c r="U12" i="11"/>
  <c r="M12" i="11"/>
  <c r="N12" i="11" s="1"/>
  <c r="V11" i="11"/>
  <c r="W11" i="11" s="1"/>
  <c r="U11" i="11"/>
  <c r="N11" i="11"/>
  <c r="M11" i="11"/>
  <c r="V10" i="11"/>
  <c r="W10" i="11" s="1"/>
  <c r="U10" i="11"/>
  <c r="N10" i="11"/>
  <c r="M10" i="11"/>
  <c r="V9" i="11"/>
  <c r="W9" i="11" s="1"/>
  <c r="U9" i="11"/>
  <c r="M9" i="11"/>
  <c r="N9" i="11" s="1"/>
  <c r="V8" i="11"/>
  <c r="W8" i="11" s="1"/>
  <c r="U8" i="11"/>
  <c r="M8" i="11"/>
  <c r="N8" i="11" s="1"/>
  <c r="V7" i="11"/>
  <c r="W7" i="11" s="1"/>
  <c r="U7" i="11"/>
  <c r="N7" i="11"/>
  <c r="M7" i="11"/>
  <c r="V6" i="11"/>
  <c r="W6" i="11" s="1"/>
  <c r="U6" i="11"/>
  <c r="N6" i="11"/>
  <c r="R17" i="11" s="1"/>
  <c r="M6" i="11"/>
  <c r="W105" i="10"/>
  <c r="V105" i="10"/>
  <c r="U105" i="10"/>
  <c r="M105" i="10"/>
  <c r="N105" i="10" s="1"/>
  <c r="W104" i="10"/>
  <c r="V104" i="10"/>
  <c r="U104" i="10"/>
  <c r="M104" i="10"/>
  <c r="N104" i="10" s="1"/>
  <c r="V103" i="10"/>
  <c r="W103" i="10" s="1"/>
  <c r="U103" i="10"/>
  <c r="M103" i="10"/>
  <c r="N103" i="10" s="1"/>
  <c r="V102" i="10"/>
  <c r="W102" i="10" s="1"/>
  <c r="U102" i="10"/>
  <c r="M102" i="10"/>
  <c r="N102" i="10" s="1"/>
  <c r="V101" i="10"/>
  <c r="W101" i="10" s="1"/>
  <c r="U101" i="10"/>
  <c r="M101" i="10"/>
  <c r="N101" i="10" s="1"/>
  <c r="V100" i="10"/>
  <c r="W100" i="10" s="1"/>
  <c r="U100" i="10"/>
  <c r="M100" i="10"/>
  <c r="N100" i="10" s="1"/>
  <c r="V99" i="10"/>
  <c r="W99" i="10" s="1"/>
  <c r="U99" i="10"/>
  <c r="M99" i="10"/>
  <c r="N99" i="10" s="1"/>
  <c r="V98" i="10"/>
  <c r="W98" i="10" s="1"/>
  <c r="U98" i="10"/>
  <c r="M98" i="10"/>
  <c r="N98" i="10" s="1"/>
  <c r="V97" i="10"/>
  <c r="W97" i="10" s="1"/>
  <c r="U97" i="10"/>
  <c r="M97" i="10"/>
  <c r="N97" i="10" s="1"/>
  <c r="W96" i="10"/>
  <c r="V96" i="10"/>
  <c r="U96" i="10"/>
  <c r="M96" i="10"/>
  <c r="N96" i="10" s="1"/>
  <c r="V95" i="10"/>
  <c r="W95" i="10" s="1"/>
  <c r="U95" i="10"/>
  <c r="M95" i="10"/>
  <c r="N95" i="10" s="1"/>
  <c r="V94" i="10"/>
  <c r="W94" i="10" s="1"/>
  <c r="U94" i="10"/>
  <c r="M94" i="10"/>
  <c r="N94" i="10" s="1"/>
  <c r="V93" i="10"/>
  <c r="W93" i="10" s="1"/>
  <c r="U93" i="10"/>
  <c r="M93" i="10"/>
  <c r="N93" i="10" s="1"/>
  <c r="V92" i="10"/>
  <c r="W92" i="10" s="1"/>
  <c r="U92" i="10"/>
  <c r="M92" i="10"/>
  <c r="N92" i="10" s="1"/>
  <c r="V91" i="10"/>
  <c r="W91" i="10" s="1"/>
  <c r="U91" i="10"/>
  <c r="M91" i="10"/>
  <c r="N91" i="10" s="1"/>
  <c r="V90" i="10"/>
  <c r="W90" i="10" s="1"/>
  <c r="U90" i="10"/>
  <c r="M90" i="10"/>
  <c r="N90" i="10" s="1"/>
  <c r="W89" i="10"/>
  <c r="V89" i="10"/>
  <c r="U89" i="10"/>
  <c r="M89" i="10"/>
  <c r="N89" i="10" s="1"/>
  <c r="V88" i="10"/>
  <c r="W88" i="10" s="1"/>
  <c r="U88" i="10"/>
  <c r="M88" i="10"/>
  <c r="N88" i="10" s="1"/>
  <c r="V87" i="10"/>
  <c r="W87" i="10" s="1"/>
  <c r="U87" i="10"/>
  <c r="M87" i="10"/>
  <c r="N87" i="10" s="1"/>
  <c r="V86" i="10"/>
  <c r="W86" i="10" s="1"/>
  <c r="U86" i="10"/>
  <c r="M86" i="10"/>
  <c r="N86" i="10" s="1"/>
  <c r="V85" i="10"/>
  <c r="W85" i="10" s="1"/>
  <c r="U85" i="10"/>
  <c r="N85" i="10"/>
  <c r="M85" i="10"/>
  <c r="V84" i="10"/>
  <c r="W84" i="10" s="1"/>
  <c r="U84" i="10"/>
  <c r="M84" i="10"/>
  <c r="N84" i="10" s="1"/>
  <c r="V83" i="10"/>
  <c r="W83" i="10" s="1"/>
  <c r="U83" i="10"/>
  <c r="N83" i="10"/>
  <c r="M83" i="10"/>
  <c r="V82" i="10"/>
  <c r="W82" i="10" s="1"/>
  <c r="U82" i="10"/>
  <c r="M82" i="10"/>
  <c r="N82" i="10" s="1"/>
  <c r="V81" i="10"/>
  <c r="W81" i="10" s="1"/>
  <c r="U81" i="10"/>
  <c r="M81" i="10"/>
  <c r="N81" i="10" s="1"/>
  <c r="V80" i="10"/>
  <c r="W80" i="10" s="1"/>
  <c r="U80" i="10"/>
  <c r="M80" i="10"/>
  <c r="N80" i="10" s="1"/>
  <c r="V79" i="10"/>
  <c r="W79" i="10" s="1"/>
  <c r="U79" i="10"/>
  <c r="M79" i="10"/>
  <c r="N79" i="10" s="1"/>
  <c r="V78" i="10"/>
  <c r="W78" i="10" s="1"/>
  <c r="U78" i="10"/>
  <c r="M78" i="10"/>
  <c r="N78" i="10" s="1"/>
  <c r="V77" i="10"/>
  <c r="W77" i="10" s="1"/>
  <c r="U77" i="10"/>
  <c r="M77" i="10"/>
  <c r="N77" i="10" s="1"/>
  <c r="V76" i="10"/>
  <c r="W76" i="10" s="1"/>
  <c r="U76" i="10"/>
  <c r="M76" i="10"/>
  <c r="N76" i="10" s="1"/>
  <c r="V75" i="10"/>
  <c r="W75" i="10" s="1"/>
  <c r="U75" i="10"/>
  <c r="M75" i="10"/>
  <c r="N75" i="10" s="1"/>
  <c r="V74" i="10"/>
  <c r="W74" i="10" s="1"/>
  <c r="U74" i="10"/>
  <c r="M74" i="10"/>
  <c r="N74" i="10" s="1"/>
  <c r="V73" i="10"/>
  <c r="W73" i="10" s="1"/>
  <c r="U73" i="10"/>
  <c r="M73" i="10"/>
  <c r="N73" i="10" s="1"/>
  <c r="V72" i="10"/>
  <c r="W72" i="10" s="1"/>
  <c r="U72" i="10"/>
  <c r="M72" i="10"/>
  <c r="N72" i="10" s="1"/>
  <c r="W71" i="10"/>
  <c r="V71" i="10"/>
  <c r="U71" i="10"/>
  <c r="M71" i="10"/>
  <c r="N71" i="10" s="1"/>
  <c r="V70" i="10"/>
  <c r="W70" i="10" s="1"/>
  <c r="U70" i="10"/>
  <c r="M70" i="10"/>
  <c r="N70" i="10" s="1"/>
  <c r="V69" i="10"/>
  <c r="W69" i="10" s="1"/>
  <c r="U69" i="10"/>
  <c r="M69" i="10"/>
  <c r="N69" i="10" s="1"/>
  <c r="V68" i="10"/>
  <c r="W68" i="10" s="1"/>
  <c r="U68" i="10"/>
  <c r="M68" i="10"/>
  <c r="N68" i="10" s="1"/>
  <c r="V67" i="10"/>
  <c r="W67" i="10" s="1"/>
  <c r="U67" i="10"/>
  <c r="M67" i="10"/>
  <c r="N67" i="10" s="1"/>
  <c r="V66" i="10"/>
  <c r="W66" i="10" s="1"/>
  <c r="U66" i="10"/>
  <c r="M66" i="10"/>
  <c r="N66" i="10" s="1"/>
  <c r="V65" i="10"/>
  <c r="W65" i="10" s="1"/>
  <c r="U65" i="10"/>
  <c r="N65" i="10"/>
  <c r="M65" i="10"/>
  <c r="V64" i="10"/>
  <c r="W64" i="10" s="1"/>
  <c r="U64" i="10"/>
  <c r="M64" i="10"/>
  <c r="N64" i="10" s="1"/>
  <c r="V63" i="10"/>
  <c r="W63" i="10" s="1"/>
  <c r="U63" i="10"/>
  <c r="N63" i="10"/>
  <c r="M63" i="10"/>
  <c r="W62" i="10"/>
  <c r="V62" i="10"/>
  <c r="U62" i="10"/>
  <c r="M62" i="10"/>
  <c r="N62" i="10" s="1"/>
  <c r="V61" i="10"/>
  <c r="W61" i="10" s="1"/>
  <c r="U61" i="10"/>
  <c r="N61" i="10"/>
  <c r="M61" i="10"/>
  <c r="W60" i="10"/>
  <c r="V60" i="10"/>
  <c r="U60" i="10"/>
  <c r="M60" i="10"/>
  <c r="N60" i="10" s="1"/>
  <c r="V59" i="10"/>
  <c r="W59" i="10" s="1"/>
  <c r="U59" i="10"/>
  <c r="N59" i="10"/>
  <c r="M59" i="10"/>
  <c r="W58" i="10"/>
  <c r="V58" i="10"/>
  <c r="U58" i="10"/>
  <c r="M58" i="10"/>
  <c r="N58" i="10" s="1"/>
  <c r="V57" i="10"/>
  <c r="W57" i="10" s="1"/>
  <c r="U57" i="10"/>
  <c r="M57" i="10"/>
  <c r="N57" i="10" s="1"/>
  <c r="W56" i="10"/>
  <c r="V56" i="10"/>
  <c r="U56" i="10"/>
  <c r="M56" i="10"/>
  <c r="N56" i="10" s="1"/>
  <c r="V55" i="10"/>
  <c r="W55" i="10" s="1"/>
  <c r="U55" i="10"/>
  <c r="M55" i="10"/>
  <c r="N55" i="10" s="1"/>
  <c r="V54" i="10"/>
  <c r="W54" i="10" s="1"/>
  <c r="U54" i="10"/>
  <c r="M54" i="10"/>
  <c r="N54" i="10" s="1"/>
  <c r="V53" i="10"/>
  <c r="W53" i="10" s="1"/>
  <c r="U53" i="10"/>
  <c r="M53" i="10"/>
  <c r="N53" i="10" s="1"/>
  <c r="V52" i="10"/>
  <c r="W52" i="10" s="1"/>
  <c r="U52" i="10"/>
  <c r="M52" i="10"/>
  <c r="N52" i="10" s="1"/>
  <c r="V51" i="10"/>
  <c r="W51" i="10" s="1"/>
  <c r="U51" i="10"/>
  <c r="M51" i="10"/>
  <c r="N51" i="10" s="1"/>
  <c r="V50" i="10"/>
  <c r="W50" i="10" s="1"/>
  <c r="U50" i="10"/>
  <c r="M50" i="10"/>
  <c r="N50" i="10" s="1"/>
  <c r="W49" i="10"/>
  <c r="V49" i="10"/>
  <c r="U49" i="10"/>
  <c r="M49" i="10"/>
  <c r="N49" i="10" s="1"/>
  <c r="V48" i="10"/>
  <c r="W48" i="10" s="1"/>
  <c r="U48" i="10"/>
  <c r="M48" i="10"/>
  <c r="N48" i="10" s="1"/>
  <c r="V47" i="10"/>
  <c r="W47" i="10" s="1"/>
  <c r="U47" i="10"/>
  <c r="M47" i="10"/>
  <c r="N47" i="10" s="1"/>
  <c r="V46" i="10"/>
  <c r="W46" i="10" s="1"/>
  <c r="U46" i="10"/>
  <c r="M46" i="10"/>
  <c r="N46" i="10" s="1"/>
  <c r="V45" i="10"/>
  <c r="W45" i="10" s="1"/>
  <c r="U45" i="10"/>
  <c r="M45" i="10"/>
  <c r="N45" i="10" s="1"/>
  <c r="V44" i="10"/>
  <c r="W44" i="10" s="1"/>
  <c r="U44" i="10"/>
  <c r="M44" i="10"/>
  <c r="N44" i="10" s="1"/>
  <c r="V43" i="10"/>
  <c r="W43" i="10" s="1"/>
  <c r="U43" i="10"/>
  <c r="M43" i="10"/>
  <c r="N43" i="10" s="1"/>
  <c r="V42" i="10"/>
  <c r="W42" i="10" s="1"/>
  <c r="U42" i="10"/>
  <c r="M42" i="10"/>
  <c r="N42" i="10" s="1"/>
  <c r="V41" i="10"/>
  <c r="W41" i="10" s="1"/>
  <c r="U41" i="10"/>
  <c r="M41" i="10"/>
  <c r="N41" i="10" s="1"/>
  <c r="V40" i="10"/>
  <c r="W40" i="10" s="1"/>
  <c r="U40" i="10"/>
  <c r="M40" i="10"/>
  <c r="N40" i="10" s="1"/>
  <c r="V39" i="10"/>
  <c r="W39" i="10" s="1"/>
  <c r="U39" i="10"/>
  <c r="M39" i="10"/>
  <c r="N39" i="10" s="1"/>
  <c r="V38" i="10"/>
  <c r="W38" i="10" s="1"/>
  <c r="U38" i="10"/>
  <c r="M38" i="10"/>
  <c r="N38" i="10" s="1"/>
  <c r="V37" i="10"/>
  <c r="W37" i="10" s="1"/>
  <c r="U37" i="10"/>
  <c r="M37" i="10"/>
  <c r="N37" i="10" s="1"/>
  <c r="V36" i="10"/>
  <c r="W36" i="10" s="1"/>
  <c r="U36" i="10"/>
  <c r="M36" i="10"/>
  <c r="N36" i="10" s="1"/>
  <c r="V35" i="10"/>
  <c r="W35" i="10" s="1"/>
  <c r="U35" i="10"/>
  <c r="M35" i="10"/>
  <c r="N35" i="10" s="1"/>
  <c r="V34" i="10"/>
  <c r="W34" i="10" s="1"/>
  <c r="U34" i="10"/>
  <c r="M34" i="10"/>
  <c r="N34" i="10" s="1"/>
  <c r="V33" i="10"/>
  <c r="W33" i="10" s="1"/>
  <c r="U33" i="10"/>
  <c r="M33" i="10"/>
  <c r="N33" i="10" s="1"/>
  <c r="V32" i="10"/>
  <c r="W32" i="10" s="1"/>
  <c r="U32" i="10"/>
  <c r="M32" i="10"/>
  <c r="N32" i="10" s="1"/>
  <c r="W31" i="10"/>
  <c r="V31" i="10"/>
  <c r="U31" i="10"/>
  <c r="M31" i="10"/>
  <c r="N31" i="10" s="1"/>
  <c r="V30" i="10"/>
  <c r="W30" i="10" s="1"/>
  <c r="U30" i="10"/>
  <c r="M30" i="10"/>
  <c r="N30" i="10" s="1"/>
  <c r="V29" i="10"/>
  <c r="W29" i="10" s="1"/>
  <c r="U29" i="10"/>
  <c r="M29" i="10"/>
  <c r="N29" i="10" s="1"/>
  <c r="V28" i="10"/>
  <c r="W28" i="10" s="1"/>
  <c r="U28" i="10"/>
  <c r="M28" i="10"/>
  <c r="N28" i="10" s="1"/>
  <c r="V27" i="10"/>
  <c r="W27" i="10" s="1"/>
  <c r="U27" i="10"/>
  <c r="M27" i="10"/>
  <c r="N27" i="10" s="1"/>
  <c r="V26" i="10"/>
  <c r="W26" i="10" s="1"/>
  <c r="U26" i="10"/>
  <c r="M26" i="10"/>
  <c r="N26" i="10" s="1"/>
  <c r="V25" i="10"/>
  <c r="W25" i="10" s="1"/>
  <c r="U25" i="10"/>
  <c r="N25" i="10"/>
  <c r="M25" i="10"/>
  <c r="V24" i="10"/>
  <c r="W24" i="10" s="1"/>
  <c r="U24" i="10"/>
  <c r="M24" i="10"/>
  <c r="N24" i="10" s="1"/>
  <c r="V23" i="10"/>
  <c r="W23" i="10" s="1"/>
  <c r="U23" i="10"/>
  <c r="N23" i="10"/>
  <c r="M23" i="10"/>
  <c r="V22" i="10"/>
  <c r="W22" i="10" s="1"/>
  <c r="U22" i="10"/>
  <c r="M22" i="10"/>
  <c r="N22" i="10" s="1"/>
  <c r="V21" i="10"/>
  <c r="W21" i="10" s="1"/>
  <c r="U21" i="10"/>
  <c r="N21" i="10"/>
  <c r="M21" i="10"/>
  <c r="W20" i="10"/>
  <c r="V20" i="10"/>
  <c r="U20" i="10"/>
  <c r="M20" i="10"/>
  <c r="N20" i="10" s="1"/>
  <c r="V19" i="10"/>
  <c r="W19" i="10" s="1"/>
  <c r="U19" i="10"/>
  <c r="N19" i="10"/>
  <c r="M19" i="10"/>
  <c r="W18" i="10"/>
  <c r="V18" i="10"/>
  <c r="U18" i="10"/>
  <c r="M18" i="10"/>
  <c r="N18" i="10" s="1"/>
  <c r="V17" i="10"/>
  <c r="W17" i="10" s="1"/>
  <c r="U17" i="10"/>
  <c r="M17" i="10"/>
  <c r="N17" i="10" s="1"/>
  <c r="V16" i="10"/>
  <c r="W16" i="10" s="1"/>
  <c r="U16" i="10"/>
  <c r="M16" i="10"/>
  <c r="N16" i="10" s="1"/>
  <c r="W15" i="10"/>
  <c r="V15" i="10"/>
  <c r="U15" i="10"/>
  <c r="M15" i="10"/>
  <c r="N15" i="10" s="1"/>
  <c r="V14" i="10"/>
  <c r="W14" i="10" s="1"/>
  <c r="U14" i="10"/>
  <c r="M14" i="10"/>
  <c r="N14" i="10" s="1"/>
  <c r="V13" i="10"/>
  <c r="W13" i="10" s="1"/>
  <c r="U13" i="10"/>
  <c r="M13" i="10"/>
  <c r="N13" i="10" s="1"/>
  <c r="V12" i="10"/>
  <c r="W12" i="10" s="1"/>
  <c r="U12" i="10"/>
  <c r="M12" i="10"/>
  <c r="N12" i="10" s="1"/>
  <c r="V11" i="10"/>
  <c r="W11" i="10" s="1"/>
  <c r="U11" i="10"/>
  <c r="M11" i="10"/>
  <c r="N11" i="10" s="1"/>
  <c r="V10" i="10"/>
  <c r="W10" i="10" s="1"/>
  <c r="U10" i="10"/>
  <c r="M10" i="10"/>
  <c r="N10" i="10" s="1"/>
  <c r="V9" i="10"/>
  <c r="W9" i="10" s="1"/>
  <c r="U9" i="10"/>
  <c r="M9" i="10"/>
  <c r="N9" i="10" s="1"/>
  <c r="V8" i="10"/>
  <c r="W8" i="10" s="1"/>
  <c r="U8" i="10"/>
  <c r="M8" i="10"/>
  <c r="N8" i="10" s="1"/>
  <c r="V7" i="10"/>
  <c r="W7" i="10" s="1"/>
  <c r="U7" i="10"/>
  <c r="M7" i="10"/>
  <c r="N7" i="10" s="1"/>
  <c r="V6" i="10"/>
  <c r="W6" i="10" s="1"/>
  <c r="U6" i="10"/>
  <c r="M6" i="10"/>
  <c r="N6" i="10" s="1"/>
  <c r="V105" i="9"/>
  <c r="W105" i="9" s="1"/>
  <c r="U105" i="9"/>
  <c r="M105" i="9"/>
  <c r="N105" i="9" s="1"/>
  <c r="V104" i="9"/>
  <c r="W104" i="9" s="1"/>
  <c r="U104" i="9"/>
  <c r="M104" i="9"/>
  <c r="N104" i="9" s="1"/>
  <c r="V103" i="9"/>
  <c r="W103" i="9" s="1"/>
  <c r="U103" i="9"/>
  <c r="M103" i="9"/>
  <c r="N103" i="9" s="1"/>
  <c r="W102" i="9"/>
  <c r="V102" i="9"/>
  <c r="U102" i="9"/>
  <c r="M102" i="9"/>
  <c r="N102" i="9" s="1"/>
  <c r="V101" i="9"/>
  <c r="W101" i="9" s="1"/>
  <c r="U101" i="9"/>
  <c r="M101" i="9"/>
  <c r="N101" i="9" s="1"/>
  <c r="V100" i="9"/>
  <c r="W100" i="9" s="1"/>
  <c r="U100" i="9"/>
  <c r="M100" i="9"/>
  <c r="N100" i="9" s="1"/>
  <c r="V99" i="9"/>
  <c r="W99" i="9" s="1"/>
  <c r="U99" i="9"/>
  <c r="M99" i="9"/>
  <c r="N99" i="9" s="1"/>
  <c r="V98" i="9"/>
  <c r="W98" i="9" s="1"/>
  <c r="U98" i="9"/>
  <c r="M98" i="9"/>
  <c r="N98" i="9" s="1"/>
  <c r="V97" i="9"/>
  <c r="W97" i="9" s="1"/>
  <c r="U97" i="9"/>
  <c r="M97" i="9"/>
  <c r="N97" i="9" s="1"/>
  <c r="V96" i="9"/>
  <c r="W96" i="9" s="1"/>
  <c r="U96" i="9"/>
  <c r="M96" i="9"/>
  <c r="N96" i="9" s="1"/>
  <c r="V95" i="9"/>
  <c r="W95" i="9" s="1"/>
  <c r="U95" i="9"/>
  <c r="M95" i="9"/>
  <c r="N95" i="9" s="1"/>
  <c r="V94" i="9"/>
  <c r="W94" i="9" s="1"/>
  <c r="U94" i="9"/>
  <c r="M94" i="9"/>
  <c r="N94" i="9" s="1"/>
  <c r="V93" i="9"/>
  <c r="W93" i="9" s="1"/>
  <c r="U93" i="9"/>
  <c r="M93" i="9"/>
  <c r="N93" i="9" s="1"/>
  <c r="V92" i="9"/>
  <c r="W92" i="9" s="1"/>
  <c r="U92" i="9"/>
  <c r="M92" i="9"/>
  <c r="N92" i="9" s="1"/>
  <c r="V91" i="9"/>
  <c r="W91" i="9" s="1"/>
  <c r="U91" i="9"/>
  <c r="M91" i="9"/>
  <c r="N91" i="9" s="1"/>
  <c r="V90" i="9"/>
  <c r="W90" i="9" s="1"/>
  <c r="U90" i="9"/>
  <c r="M90" i="9"/>
  <c r="N90" i="9" s="1"/>
  <c r="V89" i="9"/>
  <c r="W89" i="9" s="1"/>
  <c r="U89" i="9"/>
  <c r="M89" i="9"/>
  <c r="N89" i="9" s="1"/>
  <c r="V88" i="9"/>
  <c r="W88" i="9" s="1"/>
  <c r="U88" i="9"/>
  <c r="M88" i="9"/>
  <c r="N88" i="9" s="1"/>
  <c r="W87" i="9"/>
  <c r="V87" i="9"/>
  <c r="U87" i="9"/>
  <c r="M87" i="9"/>
  <c r="N87" i="9" s="1"/>
  <c r="V86" i="9"/>
  <c r="W86" i="9" s="1"/>
  <c r="U86" i="9"/>
  <c r="M86" i="9"/>
  <c r="N86" i="9" s="1"/>
  <c r="V85" i="9"/>
  <c r="W85" i="9" s="1"/>
  <c r="U85" i="9"/>
  <c r="M85" i="9"/>
  <c r="N85" i="9" s="1"/>
  <c r="W84" i="9"/>
  <c r="V84" i="9"/>
  <c r="U84" i="9"/>
  <c r="M84" i="9"/>
  <c r="N84" i="9" s="1"/>
  <c r="V83" i="9"/>
  <c r="W83" i="9" s="1"/>
  <c r="U83" i="9"/>
  <c r="M83" i="9"/>
  <c r="N83" i="9" s="1"/>
  <c r="W82" i="9"/>
  <c r="V82" i="9"/>
  <c r="U82" i="9"/>
  <c r="M82" i="9"/>
  <c r="N82" i="9" s="1"/>
  <c r="V81" i="9"/>
  <c r="W81" i="9" s="1"/>
  <c r="U81" i="9"/>
  <c r="M81" i="9"/>
  <c r="N81" i="9" s="1"/>
  <c r="W80" i="9"/>
  <c r="V80" i="9"/>
  <c r="U80" i="9"/>
  <c r="M80" i="9"/>
  <c r="N80" i="9" s="1"/>
  <c r="V79" i="9"/>
  <c r="W79" i="9" s="1"/>
  <c r="U79" i="9"/>
  <c r="M79" i="9"/>
  <c r="N79" i="9" s="1"/>
  <c r="W78" i="9"/>
  <c r="V78" i="9"/>
  <c r="U78" i="9"/>
  <c r="M78" i="9"/>
  <c r="N78" i="9" s="1"/>
  <c r="V77" i="9"/>
  <c r="W77" i="9" s="1"/>
  <c r="U77" i="9"/>
  <c r="M77" i="9"/>
  <c r="N77" i="9" s="1"/>
  <c r="W76" i="9"/>
  <c r="V76" i="9"/>
  <c r="U76" i="9"/>
  <c r="M76" i="9"/>
  <c r="N76" i="9" s="1"/>
  <c r="V75" i="9"/>
  <c r="W75" i="9" s="1"/>
  <c r="U75" i="9"/>
  <c r="M75" i="9"/>
  <c r="N75" i="9" s="1"/>
  <c r="V74" i="9"/>
  <c r="W74" i="9" s="1"/>
  <c r="U74" i="9"/>
  <c r="M74" i="9"/>
  <c r="N74" i="9" s="1"/>
  <c r="V73" i="9"/>
  <c r="W73" i="9" s="1"/>
  <c r="U73" i="9"/>
  <c r="M73" i="9"/>
  <c r="N73" i="9" s="1"/>
  <c r="V72" i="9"/>
  <c r="W72" i="9" s="1"/>
  <c r="U72" i="9"/>
  <c r="M72" i="9"/>
  <c r="N72" i="9" s="1"/>
  <c r="V71" i="9"/>
  <c r="W71" i="9" s="1"/>
  <c r="U71" i="9"/>
  <c r="M71" i="9"/>
  <c r="N71" i="9" s="1"/>
  <c r="V70" i="9"/>
  <c r="W70" i="9" s="1"/>
  <c r="U70" i="9"/>
  <c r="M70" i="9"/>
  <c r="N70" i="9" s="1"/>
  <c r="W69" i="9"/>
  <c r="V69" i="9"/>
  <c r="U69" i="9"/>
  <c r="M69" i="9"/>
  <c r="N69" i="9" s="1"/>
  <c r="V68" i="9"/>
  <c r="W68" i="9" s="1"/>
  <c r="U68" i="9"/>
  <c r="M68" i="9"/>
  <c r="N68" i="9" s="1"/>
  <c r="V67" i="9"/>
  <c r="W67" i="9" s="1"/>
  <c r="U67" i="9"/>
  <c r="M67" i="9"/>
  <c r="N67" i="9" s="1"/>
  <c r="V66" i="9"/>
  <c r="W66" i="9" s="1"/>
  <c r="U66" i="9"/>
  <c r="M66" i="9"/>
  <c r="N66" i="9" s="1"/>
  <c r="V65" i="9"/>
  <c r="W65" i="9" s="1"/>
  <c r="U65" i="9"/>
  <c r="M65" i="9"/>
  <c r="N65" i="9" s="1"/>
  <c r="V64" i="9"/>
  <c r="W64" i="9" s="1"/>
  <c r="U64" i="9"/>
  <c r="M64" i="9"/>
  <c r="N64" i="9" s="1"/>
  <c r="V63" i="9"/>
  <c r="W63" i="9" s="1"/>
  <c r="U63" i="9"/>
  <c r="M63" i="9"/>
  <c r="N63" i="9" s="1"/>
  <c r="V62" i="9"/>
  <c r="W62" i="9" s="1"/>
  <c r="U62" i="9"/>
  <c r="M62" i="9"/>
  <c r="N62" i="9" s="1"/>
  <c r="V61" i="9"/>
  <c r="W61" i="9" s="1"/>
  <c r="U61" i="9"/>
  <c r="M61" i="9"/>
  <c r="N61" i="9" s="1"/>
  <c r="V60" i="9"/>
  <c r="W60" i="9" s="1"/>
  <c r="U60" i="9"/>
  <c r="M60" i="9"/>
  <c r="N60" i="9" s="1"/>
  <c r="V59" i="9"/>
  <c r="W59" i="9" s="1"/>
  <c r="U59" i="9"/>
  <c r="M59" i="9"/>
  <c r="N59" i="9" s="1"/>
  <c r="V58" i="9"/>
  <c r="W58" i="9" s="1"/>
  <c r="U58" i="9"/>
  <c r="M58" i="9"/>
  <c r="N58" i="9" s="1"/>
  <c r="V57" i="9"/>
  <c r="W57" i="9" s="1"/>
  <c r="U57" i="9"/>
  <c r="M57" i="9"/>
  <c r="N57" i="9" s="1"/>
  <c r="V56" i="9"/>
  <c r="W56" i="9" s="1"/>
  <c r="U56" i="9"/>
  <c r="M56" i="9"/>
  <c r="N56" i="9" s="1"/>
  <c r="V55" i="9"/>
  <c r="W55" i="9" s="1"/>
  <c r="U55" i="9"/>
  <c r="M55" i="9"/>
  <c r="N55" i="9" s="1"/>
  <c r="V54" i="9"/>
  <c r="W54" i="9" s="1"/>
  <c r="U54" i="9"/>
  <c r="M54" i="9"/>
  <c r="N54" i="9" s="1"/>
  <c r="V53" i="9"/>
  <c r="W53" i="9" s="1"/>
  <c r="U53" i="9"/>
  <c r="M53" i="9"/>
  <c r="N53" i="9" s="1"/>
  <c r="V52" i="9"/>
  <c r="W52" i="9" s="1"/>
  <c r="U52" i="9"/>
  <c r="M52" i="9"/>
  <c r="N52" i="9" s="1"/>
  <c r="W51" i="9"/>
  <c r="V51" i="9"/>
  <c r="U51" i="9"/>
  <c r="M51" i="9"/>
  <c r="N51" i="9" s="1"/>
  <c r="V50" i="9"/>
  <c r="W50" i="9" s="1"/>
  <c r="U50" i="9"/>
  <c r="M50" i="9"/>
  <c r="N50" i="9" s="1"/>
  <c r="V49" i="9"/>
  <c r="W49" i="9" s="1"/>
  <c r="U49" i="9"/>
  <c r="M49" i="9"/>
  <c r="N49" i="9" s="1"/>
  <c r="V48" i="9"/>
  <c r="W48" i="9" s="1"/>
  <c r="U48" i="9"/>
  <c r="M48" i="9"/>
  <c r="N48" i="9" s="1"/>
  <c r="V47" i="9"/>
  <c r="W47" i="9" s="1"/>
  <c r="U47" i="9"/>
  <c r="M47" i="9"/>
  <c r="N47" i="9" s="1"/>
  <c r="V46" i="9"/>
  <c r="W46" i="9" s="1"/>
  <c r="U46" i="9"/>
  <c r="M46" i="9"/>
  <c r="N46" i="9" s="1"/>
  <c r="V45" i="9"/>
  <c r="W45" i="9" s="1"/>
  <c r="U45" i="9"/>
  <c r="N45" i="9"/>
  <c r="M45" i="9"/>
  <c r="V44" i="9"/>
  <c r="W44" i="9" s="1"/>
  <c r="U44" i="9"/>
  <c r="M44" i="9"/>
  <c r="N44" i="9" s="1"/>
  <c r="V43" i="9"/>
  <c r="W43" i="9" s="1"/>
  <c r="U43" i="9"/>
  <c r="N43" i="9"/>
  <c r="M43" i="9"/>
  <c r="V42" i="9"/>
  <c r="W42" i="9" s="1"/>
  <c r="U42" i="9"/>
  <c r="M42" i="9"/>
  <c r="N42" i="9" s="1"/>
  <c r="V41" i="9"/>
  <c r="W41" i="9" s="1"/>
  <c r="U41" i="9"/>
  <c r="N41" i="9"/>
  <c r="M41" i="9"/>
  <c r="V40" i="9"/>
  <c r="W40" i="9" s="1"/>
  <c r="U40" i="9"/>
  <c r="M40" i="9"/>
  <c r="N40" i="9" s="1"/>
  <c r="V39" i="9"/>
  <c r="W39" i="9" s="1"/>
  <c r="U39" i="9"/>
  <c r="N39" i="9"/>
  <c r="M39" i="9"/>
  <c r="V38" i="9"/>
  <c r="W38" i="9" s="1"/>
  <c r="U38" i="9"/>
  <c r="M38" i="9"/>
  <c r="N38" i="9" s="1"/>
  <c r="V37" i="9"/>
  <c r="W37" i="9" s="1"/>
  <c r="U37" i="9"/>
  <c r="N37" i="9"/>
  <c r="M37" i="9"/>
  <c r="V36" i="9"/>
  <c r="W36" i="9" s="1"/>
  <c r="U36" i="9"/>
  <c r="M36" i="9"/>
  <c r="N36" i="9" s="1"/>
  <c r="V35" i="9"/>
  <c r="W35" i="9" s="1"/>
  <c r="U35" i="9"/>
  <c r="M35" i="9"/>
  <c r="N35" i="9" s="1"/>
  <c r="V34" i="9"/>
  <c r="W34" i="9" s="1"/>
  <c r="U34" i="9"/>
  <c r="M34" i="9"/>
  <c r="N34" i="9" s="1"/>
  <c r="W33" i="9"/>
  <c r="V33" i="9"/>
  <c r="U33" i="9"/>
  <c r="M33" i="9"/>
  <c r="N33" i="9" s="1"/>
  <c r="V32" i="9"/>
  <c r="W32" i="9" s="1"/>
  <c r="U32" i="9"/>
  <c r="M32" i="9"/>
  <c r="N32" i="9" s="1"/>
  <c r="V31" i="9"/>
  <c r="W31" i="9" s="1"/>
  <c r="U31" i="9"/>
  <c r="M31" i="9"/>
  <c r="N31" i="9" s="1"/>
  <c r="V30" i="9"/>
  <c r="W30" i="9" s="1"/>
  <c r="U30" i="9"/>
  <c r="M30" i="9"/>
  <c r="N30" i="9" s="1"/>
  <c r="V29" i="9"/>
  <c r="W29" i="9" s="1"/>
  <c r="U29" i="9"/>
  <c r="M29" i="9"/>
  <c r="N29" i="9" s="1"/>
  <c r="V28" i="9"/>
  <c r="W28" i="9" s="1"/>
  <c r="U28" i="9"/>
  <c r="M28" i="9"/>
  <c r="N28" i="9" s="1"/>
  <c r="V27" i="9"/>
  <c r="W27" i="9" s="1"/>
  <c r="U27" i="9"/>
  <c r="M27" i="9"/>
  <c r="N27" i="9" s="1"/>
  <c r="V26" i="9"/>
  <c r="W26" i="9" s="1"/>
  <c r="U26" i="9"/>
  <c r="M26" i="9"/>
  <c r="N26" i="9" s="1"/>
  <c r="W25" i="9"/>
  <c r="V25" i="9"/>
  <c r="U25" i="9"/>
  <c r="M25" i="9"/>
  <c r="N25" i="9" s="1"/>
  <c r="V24" i="9"/>
  <c r="W24" i="9" s="1"/>
  <c r="U24" i="9"/>
  <c r="M24" i="9"/>
  <c r="N24" i="9" s="1"/>
  <c r="V23" i="9"/>
  <c r="W23" i="9" s="1"/>
  <c r="U23" i="9"/>
  <c r="M23" i="9"/>
  <c r="N23" i="9" s="1"/>
  <c r="V22" i="9"/>
  <c r="W22" i="9" s="1"/>
  <c r="U22" i="9"/>
  <c r="M22" i="9"/>
  <c r="N22" i="9" s="1"/>
  <c r="V21" i="9"/>
  <c r="W21" i="9" s="1"/>
  <c r="U21" i="9"/>
  <c r="M21" i="9"/>
  <c r="N21" i="9" s="1"/>
  <c r="V20" i="9"/>
  <c r="W20" i="9" s="1"/>
  <c r="U20" i="9"/>
  <c r="M20" i="9"/>
  <c r="N20" i="9" s="1"/>
  <c r="V19" i="9"/>
  <c r="W19" i="9" s="1"/>
  <c r="U19" i="9"/>
  <c r="M19" i="9"/>
  <c r="N19" i="9" s="1"/>
  <c r="V18" i="9"/>
  <c r="W18" i="9" s="1"/>
  <c r="U18" i="9"/>
  <c r="M18" i="9"/>
  <c r="N18" i="9" s="1"/>
  <c r="V17" i="9"/>
  <c r="W17" i="9" s="1"/>
  <c r="U17" i="9"/>
  <c r="M17" i="9"/>
  <c r="N17" i="9" s="1"/>
  <c r="V16" i="9"/>
  <c r="W16" i="9" s="1"/>
  <c r="U16" i="9"/>
  <c r="M16" i="9"/>
  <c r="N16" i="9" s="1"/>
  <c r="V15" i="9"/>
  <c r="W15" i="9" s="1"/>
  <c r="U15" i="9"/>
  <c r="M15" i="9"/>
  <c r="N15" i="9" s="1"/>
  <c r="W14" i="9"/>
  <c r="V14" i="9"/>
  <c r="U14" i="9"/>
  <c r="M14" i="9"/>
  <c r="N14" i="9" s="1"/>
  <c r="V13" i="9"/>
  <c r="W13" i="9" s="1"/>
  <c r="U13" i="9"/>
  <c r="M13" i="9"/>
  <c r="N13" i="9" s="1"/>
  <c r="W12" i="9"/>
  <c r="V12" i="9"/>
  <c r="U12" i="9"/>
  <c r="M12" i="9"/>
  <c r="N12" i="9" s="1"/>
  <c r="V11" i="9"/>
  <c r="W11" i="9" s="1"/>
  <c r="U11" i="9"/>
  <c r="M11" i="9"/>
  <c r="N11" i="9" s="1"/>
  <c r="W10" i="9"/>
  <c r="V10" i="9"/>
  <c r="U10" i="9"/>
  <c r="M10" i="9"/>
  <c r="N10" i="9" s="1"/>
  <c r="V9" i="9"/>
  <c r="W9" i="9" s="1"/>
  <c r="U9" i="9"/>
  <c r="M9" i="9"/>
  <c r="N9" i="9" s="1"/>
  <c r="W8" i="9"/>
  <c r="V8" i="9"/>
  <c r="U8" i="9"/>
  <c r="M8" i="9"/>
  <c r="N8" i="9" s="1"/>
  <c r="V7" i="9"/>
  <c r="W7" i="9" s="1"/>
  <c r="U7" i="9"/>
  <c r="M7" i="9"/>
  <c r="N7" i="9" s="1"/>
  <c r="W6" i="9"/>
  <c r="V6" i="9"/>
  <c r="U6" i="9"/>
  <c r="M6" i="9"/>
  <c r="N6" i="9" s="1"/>
  <c r="V105" i="8"/>
  <c r="W105" i="8" s="1"/>
  <c r="U105" i="8"/>
  <c r="M105" i="8"/>
  <c r="N105" i="8" s="1"/>
  <c r="V104" i="8"/>
  <c r="W104" i="8" s="1"/>
  <c r="U104" i="8"/>
  <c r="M104" i="8"/>
  <c r="N104" i="8" s="1"/>
  <c r="V103" i="8"/>
  <c r="W103" i="8" s="1"/>
  <c r="U103" i="8"/>
  <c r="M103" i="8"/>
  <c r="N103" i="8" s="1"/>
  <c r="V102" i="8"/>
  <c r="W102" i="8" s="1"/>
  <c r="U102" i="8"/>
  <c r="M102" i="8"/>
  <c r="N102" i="8" s="1"/>
  <c r="V101" i="8"/>
  <c r="W101" i="8" s="1"/>
  <c r="U101" i="8"/>
  <c r="M101" i="8"/>
  <c r="N101" i="8" s="1"/>
  <c r="W100" i="8"/>
  <c r="V100" i="8"/>
  <c r="U100" i="8"/>
  <c r="M100" i="8"/>
  <c r="N100" i="8" s="1"/>
  <c r="V99" i="8"/>
  <c r="W99" i="8" s="1"/>
  <c r="U99" i="8"/>
  <c r="M99" i="8"/>
  <c r="N99" i="8" s="1"/>
  <c r="V98" i="8"/>
  <c r="W98" i="8" s="1"/>
  <c r="U98" i="8"/>
  <c r="M98" i="8"/>
  <c r="N98" i="8" s="1"/>
  <c r="V97" i="8"/>
  <c r="W97" i="8" s="1"/>
  <c r="U97" i="8"/>
  <c r="M97" i="8"/>
  <c r="N97" i="8" s="1"/>
  <c r="V96" i="8"/>
  <c r="W96" i="8" s="1"/>
  <c r="U96" i="8"/>
  <c r="M96" i="8"/>
  <c r="N96" i="8" s="1"/>
  <c r="V95" i="8"/>
  <c r="W95" i="8" s="1"/>
  <c r="U95" i="8"/>
  <c r="M95" i="8"/>
  <c r="N95" i="8" s="1"/>
  <c r="V94" i="8"/>
  <c r="W94" i="8" s="1"/>
  <c r="U94" i="8"/>
  <c r="M94" i="8"/>
  <c r="N94" i="8" s="1"/>
  <c r="V93" i="8"/>
  <c r="W93" i="8" s="1"/>
  <c r="U93" i="8"/>
  <c r="M93" i="8"/>
  <c r="N93" i="8" s="1"/>
  <c r="V92" i="8"/>
  <c r="W92" i="8" s="1"/>
  <c r="U92" i="8"/>
  <c r="M92" i="8"/>
  <c r="N92" i="8" s="1"/>
  <c r="V91" i="8"/>
  <c r="W91" i="8" s="1"/>
  <c r="U91" i="8"/>
  <c r="M91" i="8"/>
  <c r="N91" i="8" s="1"/>
  <c r="V90" i="8"/>
  <c r="W90" i="8" s="1"/>
  <c r="U90" i="8"/>
  <c r="M90" i="8"/>
  <c r="N90" i="8" s="1"/>
  <c r="W89" i="8"/>
  <c r="V89" i="8"/>
  <c r="U89" i="8"/>
  <c r="M89" i="8"/>
  <c r="N89" i="8" s="1"/>
  <c r="V88" i="8"/>
  <c r="W88" i="8" s="1"/>
  <c r="U88" i="8"/>
  <c r="M88" i="8"/>
  <c r="N88" i="8" s="1"/>
  <c r="V87" i="8"/>
  <c r="W87" i="8" s="1"/>
  <c r="U87" i="8"/>
  <c r="M87" i="8"/>
  <c r="N87" i="8" s="1"/>
  <c r="V86" i="8"/>
  <c r="W86" i="8" s="1"/>
  <c r="U86" i="8"/>
  <c r="M86" i="8"/>
  <c r="N86" i="8" s="1"/>
  <c r="V85" i="8"/>
  <c r="W85" i="8" s="1"/>
  <c r="U85" i="8"/>
  <c r="N85" i="8"/>
  <c r="M85" i="8"/>
  <c r="V84" i="8"/>
  <c r="W84" i="8" s="1"/>
  <c r="U84" i="8"/>
  <c r="M84" i="8"/>
  <c r="N84" i="8" s="1"/>
  <c r="V83" i="8"/>
  <c r="W83" i="8" s="1"/>
  <c r="U83" i="8"/>
  <c r="M83" i="8"/>
  <c r="N83" i="8" s="1"/>
  <c r="W82" i="8"/>
  <c r="V82" i="8"/>
  <c r="U82" i="8"/>
  <c r="M82" i="8"/>
  <c r="N82" i="8" s="1"/>
  <c r="V81" i="8"/>
  <c r="W81" i="8" s="1"/>
  <c r="U81" i="8"/>
  <c r="M81" i="8"/>
  <c r="N81" i="8" s="1"/>
  <c r="V80" i="8"/>
  <c r="W80" i="8" s="1"/>
  <c r="U80" i="8"/>
  <c r="M80" i="8"/>
  <c r="N80" i="8" s="1"/>
  <c r="V79" i="8"/>
  <c r="W79" i="8" s="1"/>
  <c r="U79" i="8"/>
  <c r="M79" i="8"/>
  <c r="N79" i="8" s="1"/>
  <c r="V78" i="8"/>
  <c r="W78" i="8" s="1"/>
  <c r="U78" i="8"/>
  <c r="M78" i="8"/>
  <c r="N78" i="8" s="1"/>
  <c r="V77" i="8"/>
  <c r="W77" i="8" s="1"/>
  <c r="U77" i="8"/>
  <c r="M77" i="8"/>
  <c r="N77" i="8" s="1"/>
  <c r="V76" i="8"/>
  <c r="W76" i="8" s="1"/>
  <c r="U76" i="8"/>
  <c r="M76" i="8"/>
  <c r="N76" i="8" s="1"/>
  <c r="V75" i="8"/>
  <c r="W75" i="8" s="1"/>
  <c r="U75" i="8"/>
  <c r="M75" i="8"/>
  <c r="N75" i="8" s="1"/>
  <c r="V74" i="8"/>
  <c r="W74" i="8" s="1"/>
  <c r="U74" i="8"/>
  <c r="M74" i="8"/>
  <c r="N74" i="8" s="1"/>
  <c r="V73" i="8"/>
  <c r="W73" i="8" s="1"/>
  <c r="U73" i="8"/>
  <c r="M73" i="8"/>
  <c r="N73" i="8" s="1"/>
  <c r="V72" i="8"/>
  <c r="W72" i="8" s="1"/>
  <c r="U72" i="8"/>
  <c r="M72" i="8"/>
  <c r="N72" i="8" s="1"/>
  <c r="V71" i="8"/>
  <c r="W71" i="8" s="1"/>
  <c r="U71" i="8"/>
  <c r="M71" i="8"/>
  <c r="N71" i="8" s="1"/>
  <c r="V70" i="8"/>
  <c r="W70" i="8" s="1"/>
  <c r="U70" i="8"/>
  <c r="M70" i="8"/>
  <c r="N70" i="8" s="1"/>
  <c r="V69" i="8"/>
  <c r="W69" i="8" s="1"/>
  <c r="U69" i="8"/>
  <c r="M69" i="8"/>
  <c r="N69" i="8" s="1"/>
  <c r="V68" i="8"/>
  <c r="W68" i="8" s="1"/>
  <c r="U68" i="8"/>
  <c r="M68" i="8"/>
  <c r="N68" i="8" s="1"/>
  <c r="W67" i="8"/>
  <c r="V67" i="8"/>
  <c r="U67" i="8"/>
  <c r="M67" i="8"/>
  <c r="N67" i="8" s="1"/>
  <c r="V66" i="8"/>
  <c r="W66" i="8" s="1"/>
  <c r="U66" i="8"/>
  <c r="M66" i="8"/>
  <c r="N66" i="8" s="1"/>
  <c r="V65" i="8"/>
  <c r="W65" i="8" s="1"/>
  <c r="U65" i="8"/>
  <c r="M65" i="8"/>
  <c r="N65" i="8" s="1"/>
  <c r="W64" i="8"/>
  <c r="V64" i="8"/>
  <c r="U64" i="8"/>
  <c r="M64" i="8"/>
  <c r="N64" i="8" s="1"/>
  <c r="V63" i="8"/>
  <c r="W63" i="8" s="1"/>
  <c r="U63" i="8"/>
  <c r="M63" i="8"/>
  <c r="N63" i="8" s="1"/>
  <c r="V62" i="8"/>
  <c r="W62" i="8" s="1"/>
  <c r="U62" i="8"/>
  <c r="M62" i="8"/>
  <c r="N62" i="8" s="1"/>
  <c r="V61" i="8"/>
  <c r="W61" i="8" s="1"/>
  <c r="U61" i="8"/>
  <c r="M61" i="8"/>
  <c r="N61" i="8" s="1"/>
  <c r="V60" i="8"/>
  <c r="W60" i="8" s="1"/>
  <c r="U60" i="8"/>
  <c r="M60" i="8"/>
  <c r="N60" i="8" s="1"/>
  <c r="V59" i="8"/>
  <c r="W59" i="8" s="1"/>
  <c r="U59" i="8"/>
  <c r="M59" i="8"/>
  <c r="N59" i="8" s="1"/>
  <c r="V58" i="8"/>
  <c r="W58" i="8" s="1"/>
  <c r="U58" i="8"/>
  <c r="M58" i="8"/>
  <c r="N58" i="8" s="1"/>
  <c r="V57" i="8"/>
  <c r="W57" i="8" s="1"/>
  <c r="U57" i="8"/>
  <c r="M57" i="8"/>
  <c r="N57" i="8" s="1"/>
  <c r="V56" i="8"/>
  <c r="W56" i="8" s="1"/>
  <c r="U56" i="8"/>
  <c r="M56" i="8"/>
  <c r="N56" i="8" s="1"/>
  <c r="V55" i="8"/>
  <c r="W55" i="8" s="1"/>
  <c r="U55" i="8"/>
  <c r="M55" i="8"/>
  <c r="N55" i="8" s="1"/>
  <c r="V54" i="8"/>
  <c r="W54" i="8" s="1"/>
  <c r="U54" i="8"/>
  <c r="M54" i="8"/>
  <c r="N54" i="8" s="1"/>
  <c r="V53" i="8"/>
  <c r="W53" i="8" s="1"/>
  <c r="U53" i="8"/>
  <c r="M53" i="8"/>
  <c r="N53" i="8" s="1"/>
  <c r="V52" i="8"/>
  <c r="W52" i="8" s="1"/>
  <c r="U52" i="8"/>
  <c r="M52" i="8"/>
  <c r="N52" i="8" s="1"/>
  <c r="V51" i="8"/>
  <c r="W51" i="8" s="1"/>
  <c r="U51" i="8"/>
  <c r="M51" i="8"/>
  <c r="N51" i="8" s="1"/>
  <c r="V50" i="8"/>
  <c r="W50" i="8" s="1"/>
  <c r="U50" i="8"/>
  <c r="M50" i="8"/>
  <c r="N50" i="8" s="1"/>
  <c r="W49" i="8"/>
  <c r="V49" i="8"/>
  <c r="U49" i="8"/>
  <c r="M49" i="8"/>
  <c r="N49" i="8" s="1"/>
  <c r="V48" i="8"/>
  <c r="W48" i="8" s="1"/>
  <c r="U48" i="8"/>
  <c r="M48" i="8"/>
  <c r="N48" i="8" s="1"/>
  <c r="V47" i="8"/>
  <c r="W47" i="8" s="1"/>
  <c r="U47" i="8"/>
  <c r="M47" i="8"/>
  <c r="N47" i="8" s="1"/>
  <c r="V46" i="8"/>
  <c r="W46" i="8" s="1"/>
  <c r="U46" i="8"/>
  <c r="M46" i="8"/>
  <c r="N46" i="8" s="1"/>
  <c r="V45" i="8"/>
  <c r="W45" i="8" s="1"/>
  <c r="U45" i="8"/>
  <c r="N45" i="8"/>
  <c r="M45" i="8"/>
  <c r="V44" i="8"/>
  <c r="W44" i="8" s="1"/>
  <c r="U44" i="8"/>
  <c r="M44" i="8"/>
  <c r="N44" i="8" s="1"/>
  <c r="V43" i="8"/>
  <c r="W43" i="8" s="1"/>
  <c r="U43" i="8"/>
  <c r="M43" i="8"/>
  <c r="N43" i="8" s="1"/>
  <c r="W42" i="8"/>
  <c r="V42" i="8"/>
  <c r="U42" i="8"/>
  <c r="M42" i="8"/>
  <c r="N42" i="8" s="1"/>
  <c r="V41" i="8"/>
  <c r="W41" i="8" s="1"/>
  <c r="U41" i="8"/>
  <c r="M41" i="8"/>
  <c r="N41" i="8" s="1"/>
  <c r="V40" i="8"/>
  <c r="W40" i="8" s="1"/>
  <c r="U40" i="8"/>
  <c r="M40" i="8"/>
  <c r="N40" i="8" s="1"/>
  <c r="V39" i="8"/>
  <c r="W39" i="8" s="1"/>
  <c r="U39" i="8"/>
  <c r="M39" i="8"/>
  <c r="N39" i="8" s="1"/>
  <c r="V38" i="8"/>
  <c r="W38" i="8" s="1"/>
  <c r="U38" i="8"/>
  <c r="M38" i="8"/>
  <c r="N38" i="8" s="1"/>
  <c r="V37" i="8"/>
  <c r="W37" i="8" s="1"/>
  <c r="U37" i="8"/>
  <c r="M37" i="8"/>
  <c r="N37" i="8" s="1"/>
  <c r="V36" i="8"/>
  <c r="W36" i="8" s="1"/>
  <c r="U36" i="8"/>
  <c r="M36" i="8"/>
  <c r="N36" i="8" s="1"/>
  <c r="V35" i="8"/>
  <c r="W35" i="8" s="1"/>
  <c r="U35" i="8"/>
  <c r="M35" i="8"/>
  <c r="N35" i="8" s="1"/>
  <c r="V34" i="8"/>
  <c r="W34" i="8" s="1"/>
  <c r="U34" i="8"/>
  <c r="M34" i="8"/>
  <c r="N34" i="8" s="1"/>
  <c r="V33" i="8"/>
  <c r="W33" i="8" s="1"/>
  <c r="U33" i="8"/>
  <c r="M33" i="8"/>
  <c r="N33" i="8" s="1"/>
  <c r="V32" i="8"/>
  <c r="W32" i="8" s="1"/>
  <c r="U32" i="8"/>
  <c r="M32" i="8"/>
  <c r="N32" i="8" s="1"/>
  <c r="W31" i="8"/>
  <c r="V31" i="8"/>
  <c r="U31" i="8"/>
  <c r="M31" i="8"/>
  <c r="N31" i="8" s="1"/>
  <c r="V30" i="8"/>
  <c r="W30" i="8" s="1"/>
  <c r="U30" i="8"/>
  <c r="M30" i="8"/>
  <c r="N30" i="8" s="1"/>
  <c r="V29" i="8"/>
  <c r="W29" i="8" s="1"/>
  <c r="U29" i="8"/>
  <c r="M29" i="8"/>
  <c r="N29" i="8" s="1"/>
  <c r="V28" i="8"/>
  <c r="W28" i="8" s="1"/>
  <c r="U28" i="8"/>
  <c r="M28" i="8"/>
  <c r="N28" i="8" s="1"/>
  <c r="V27" i="8"/>
  <c r="W27" i="8" s="1"/>
  <c r="U27" i="8"/>
  <c r="M27" i="8"/>
  <c r="N27" i="8" s="1"/>
  <c r="V26" i="8"/>
  <c r="W26" i="8" s="1"/>
  <c r="U26" i="8"/>
  <c r="M26" i="8"/>
  <c r="N26" i="8" s="1"/>
  <c r="V25" i="8"/>
  <c r="W25" i="8" s="1"/>
  <c r="U25" i="8"/>
  <c r="M25" i="8"/>
  <c r="N25" i="8" s="1"/>
  <c r="V24" i="8"/>
  <c r="W24" i="8" s="1"/>
  <c r="U24" i="8"/>
  <c r="M24" i="8"/>
  <c r="N24" i="8" s="1"/>
  <c r="V23" i="8"/>
  <c r="W23" i="8" s="1"/>
  <c r="U23" i="8"/>
  <c r="M23" i="8"/>
  <c r="N23" i="8" s="1"/>
  <c r="V22" i="8"/>
  <c r="W22" i="8" s="1"/>
  <c r="U22" i="8"/>
  <c r="M22" i="8"/>
  <c r="N22" i="8" s="1"/>
  <c r="V21" i="8"/>
  <c r="W21" i="8" s="1"/>
  <c r="U21" i="8"/>
  <c r="M21" i="8"/>
  <c r="N21" i="8" s="1"/>
  <c r="V20" i="8"/>
  <c r="W20" i="8" s="1"/>
  <c r="U20" i="8"/>
  <c r="M20" i="8"/>
  <c r="N20" i="8" s="1"/>
  <c r="V19" i="8"/>
  <c r="W19" i="8" s="1"/>
  <c r="U19" i="8"/>
  <c r="M19" i="8"/>
  <c r="N19" i="8" s="1"/>
  <c r="V18" i="8"/>
  <c r="W18" i="8" s="1"/>
  <c r="U18" i="8"/>
  <c r="M18" i="8"/>
  <c r="N18" i="8" s="1"/>
  <c r="V17" i="8"/>
  <c r="W17" i="8" s="1"/>
  <c r="U17" i="8"/>
  <c r="M17" i="8"/>
  <c r="N17" i="8" s="1"/>
  <c r="V16" i="8"/>
  <c r="W16" i="8" s="1"/>
  <c r="U16" i="8"/>
  <c r="N16" i="8"/>
  <c r="M16" i="8"/>
  <c r="V15" i="8"/>
  <c r="W15" i="8" s="1"/>
  <c r="U15" i="8"/>
  <c r="N15" i="8"/>
  <c r="M15" i="8"/>
  <c r="V14" i="8"/>
  <c r="W14" i="8" s="1"/>
  <c r="U14" i="8"/>
  <c r="M14" i="8"/>
  <c r="N14" i="8" s="1"/>
  <c r="V13" i="8"/>
  <c r="W13" i="8" s="1"/>
  <c r="U13" i="8"/>
  <c r="M13" i="8"/>
  <c r="N13" i="8" s="1"/>
  <c r="W12" i="8"/>
  <c r="V12" i="8"/>
  <c r="U12" i="8"/>
  <c r="M12" i="8"/>
  <c r="N12" i="8" s="1"/>
  <c r="V11" i="8"/>
  <c r="W11" i="8" s="1"/>
  <c r="U11" i="8"/>
  <c r="M11" i="8"/>
  <c r="N11" i="8" s="1"/>
  <c r="V10" i="8"/>
  <c r="W10" i="8" s="1"/>
  <c r="U10" i="8"/>
  <c r="M10" i="8"/>
  <c r="N10" i="8" s="1"/>
  <c r="V9" i="8"/>
  <c r="W9" i="8" s="1"/>
  <c r="U9" i="8"/>
  <c r="M9" i="8"/>
  <c r="N9" i="8" s="1"/>
  <c r="V8" i="8"/>
  <c r="W8" i="8" s="1"/>
  <c r="U8" i="8"/>
  <c r="M8" i="8"/>
  <c r="N8" i="8" s="1"/>
  <c r="V7" i="8"/>
  <c r="W7" i="8" s="1"/>
  <c r="U7" i="8"/>
  <c r="M7" i="8"/>
  <c r="N7" i="8" s="1"/>
  <c r="V6" i="8"/>
  <c r="W6" i="8" s="1"/>
  <c r="U6" i="8"/>
  <c r="M6" i="8"/>
  <c r="N6" i="8" s="1"/>
  <c r="V105" i="7"/>
  <c r="W105" i="7" s="1"/>
  <c r="U105" i="7"/>
  <c r="M105" i="7"/>
  <c r="N105" i="7" s="1"/>
  <c r="V104" i="7"/>
  <c r="W104" i="7" s="1"/>
  <c r="U104" i="7"/>
  <c r="M104" i="7"/>
  <c r="N104" i="7" s="1"/>
  <c r="V103" i="7"/>
  <c r="W103" i="7" s="1"/>
  <c r="U103" i="7"/>
  <c r="M103" i="7"/>
  <c r="N103" i="7" s="1"/>
  <c r="V102" i="7"/>
  <c r="W102" i="7" s="1"/>
  <c r="U102" i="7"/>
  <c r="M102" i="7"/>
  <c r="N102" i="7" s="1"/>
  <c r="V101" i="7"/>
  <c r="W101" i="7" s="1"/>
  <c r="U101" i="7"/>
  <c r="M101" i="7"/>
  <c r="N101" i="7" s="1"/>
  <c r="V100" i="7"/>
  <c r="W100" i="7" s="1"/>
  <c r="U100" i="7"/>
  <c r="M100" i="7"/>
  <c r="N100" i="7" s="1"/>
  <c r="V99" i="7"/>
  <c r="W99" i="7" s="1"/>
  <c r="U99" i="7"/>
  <c r="M99" i="7"/>
  <c r="N99" i="7" s="1"/>
  <c r="V98" i="7"/>
  <c r="W98" i="7" s="1"/>
  <c r="U98" i="7"/>
  <c r="M98" i="7"/>
  <c r="N98" i="7" s="1"/>
  <c r="V97" i="7"/>
  <c r="W97" i="7" s="1"/>
  <c r="U97" i="7"/>
  <c r="M97" i="7"/>
  <c r="N97" i="7" s="1"/>
  <c r="V96" i="7"/>
  <c r="W96" i="7" s="1"/>
  <c r="U96" i="7"/>
  <c r="M96" i="7"/>
  <c r="N96" i="7" s="1"/>
  <c r="V95" i="7"/>
  <c r="W95" i="7" s="1"/>
  <c r="U95" i="7"/>
  <c r="M95" i="7"/>
  <c r="N95" i="7" s="1"/>
  <c r="V94" i="7"/>
  <c r="W94" i="7" s="1"/>
  <c r="U94" i="7"/>
  <c r="M94" i="7"/>
  <c r="N94" i="7" s="1"/>
  <c r="W93" i="7"/>
  <c r="V93" i="7"/>
  <c r="U93" i="7"/>
  <c r="M93" i="7"/>
  <c r="N93" i="7" s="1"/>
  <c r="V92" i="7"/>
  <c r="W92" i="7" s="1"/>
  <c r="U92" i="7"/>
  <c r="M92" i="7"/>
  <c r="N92" i="7" s="1"/>
  <c r="V91" i="7"/>
  <c r="W91" i="7" s="1"/>
  <c r="U91" i="7"/>
  <c r="M91" i="7"/>
  <c r="N91" i="7" s="1"/>
  <c r="V90" i="7"/>
  <c r="W90" i="7" s="1"/>
  <c r="U90" i="7"/>
  <c r="M90" i="7"/>
  <c r="N90" i="7" s="1"/>
  <c r="V89" i="7"/>
  <c r="W89" i="7" s="1"/>
  <c r="U89" i="7"/>
  <c r="M89" i="7"/>
  <c r="N89" i="7" s="1"/>
  <c r="V88" i="7"/>
  <c r="W88" i="7" s="1"/>
  <c r="U88" i="7"/>
  <c r="M88" i="7"/>
  <c r="N88" i="7" s="1"/>
  <c r="V87" i="7"/>
  <c r="W87" i="7" s="1"/>
  <c r="U87" i="7"/>
  <c r="M87" i="7"/>
  <c r="N87" i="7" s="1"/>
  <c r="V86" i="7"/>
  <c r="W86" i="7" s="1"/>
  <c r="U86" i="7"/>
  <c r="M86" i="7"/>
  <c r="N86" i="7" s="1"/>
  <c r="V85" i="7"/>
  <c r="W85" i="7" s="1"/>
  <c r="U85" i="7"/>
  <c r="M85" i="7"/>
  <c r="N85" i="7" s="1"/>
  <c r="V84" i="7"/>
  <c r="W84" i="7" s="1"/>
  <c r="U84" i="7"/>
  <c r="M84" i="7"/>
  <c r="N84" i="7" s="1"/>
  <c r="V83" i="7"/>
  <c r="W83" i="7" s="1"/>
  <c r="U83" i="7"/>
  <c r="M83" i="7"/>
  <c r="N83" i="7" s="1"/>
  <c r="V82" i="7"/>
  <c r="W82" i="7" s="1"/>
  <c r="U82" i="7"/>
  <c r="M82" i="7"/>
  <c r="N82" i="7" s="1"/>
  <c r="V81" i="7"/>
  <c r="W81" i="7" s="1"/>
  <c r="U81" i="7"/>
  <c r="N81" i="7"/>
  <c r="M81" i="7"/>
  <c r="V80" i="7"/>
  <c r="W80" i="7" s="1"/>
  <c r="U80" i="7"/>
  <c r="M80" i="7"/>
  <c r="N80" i="7" s="1"/>
  <c r="V79" i="7"/>
  <c r="W79" i="7" s="1"/>
  <c r="U79" i="7"/>
  <c r="M79" i="7"/>
  <c r="N79" i="7" s="1"/>
  <c r="V78" i="7"/>
  <c r="W78" i="7" s="1"/>
  <c r="U78" i="7"/>
  <c r="M78" i="7"/>
  <c r="N78" i="7" s="1"/>
  <c r="V77" i="7"/>
  <c r="W77" i="7" s="1"/>
  <c r="U77" i="7"/>
  <c r="M77" i="7"/>
  <c r="N77" i="7" s="1"/>
  <c r="V76" i="7"/>
  <c r="W76" i="7" s="1"/>
  <c r="U76" i="7"/>
  <c r="M76" i="7"/>
  <c r="N76" i="7" s="1"/>
  <c r="V75" i="7"/>
  <c r="W75" i="7" s="1"/>
  <c r="U75" i="7"/>
  <c r="M75" i="7"/>
  <c r="N75" i="7" s="1"/>
  <c r="V74" i="7"/>
  <c r="W74" i="7" s="1"/>
  <c r="U74" i="7"/>
  <c r="N74" i="7"/>
  <c r="M74" i="7"/>
  <c r="V73" i="7"/>
  <c r="W73" i="7" s="1"/>
  <c r="U73" i="7"/>
  <c r="M73" i="7"/>
  <c r="N73" i="7" s="1"/>
  <c r="V72" i="7"/>
  <c r="W72" i="7" s="1"/>
  <c r="U72" i="7"/>
  <c r="M72" i="7"/>
  <c r="N72" i="7" s="1"/>
  <c r="V71" i="7"/>
  <c r="W71" i="7" s="1"/>
  <c r="U71" i="7"/>
  <c r="M71" i="7"/>
  <c r="N71" i="7" s="1"/>
  <c r="V70" i="7"/>
  <c r="W70" i="7" s="1"/>
  <c r="U70" i="7"/>
  <c r="M70" i="7"/>
  <c r="N70" i="7" s="1"/>
  <c r="V69" i="7"/>
  <c r="W69" i="7" s="1"/>
  <c r="U69" i="7"/>
  <c r="M69" i="7"/>
  <c r="N69" i="7" s="1"/>
  <c r="V68" i="7"/>
  <c r="W68" i="7" s="1"/>
  <c r="U68" i="7"/>
  <c r="M68" i="7"/>
  <c r="N68" i="7" s="1"/>
  <c r="W67" i="7"/>
  <c r="V67" i="7"/>
  <c r="U67" i="7"/>
  <c r="M67" i="7"/>
  <c r="N67" i="7" s="1"/>
  <c r="V66" i="7"/>
  <c r="W66" i="7" s="1"/>
  <c r="U66" i="7"/>
  <c r="M66" i="7"/>
  <c r="N66" i="7" s="1"/>
  <c r="W65" i="7"/>
  <c r="V65" i="7"/>
  <c r="U65" i="7"/>
  <c r="M65" i="7"/>
  <c r="N65" i="7" s="1"/>
  <c r="W64" i="7"/>
  <c r="V64" i="7"/>
  <c r="U64" i="7"/>
  <c r="M64" i="7"/>
  <c r="N64" i="7" s="1"/>
  <c r="V63" i="7"/>
  <c r="W63" i="7" s="1"/>
  <c r="U63" i="7"/>
  <c r="M63" i="7"/>
  <c r="N63" i="7" s="1"/>
  <c r="W62" i="7"/>
  <c r="V62" i="7"/>
  <c r="U62" i="7"/>
  <c r="M62" i="7"/>
  <c r="N62" i="7" s="1"/>
  <c r="V61" i="7"/>
  <c r="W61" i="7" s="1"/>
  <c r="U61" i="7"/>
  <c r="M61" i="7"/>
  <c r="N61" i="7" s="1"/>
  <c r="W60" i="7"/>
  <c r="V60" i="7"/>
  <c r="U60" i="7"/>
  <c r="M60" i="7"/>
  <c r="N60" i="7" s="1"/>
  <c r="V59" i="7"/>
  <c r="W59" i="7" s="1"/>
  <c r="U59" i="7"/>
  <c r="M59" i="7"/>
  <c r="N59" i="7" s="1"/>
  <c r="W58" i="7"/>
  <c r="V58" i="7"/>
  <c r="U58" i="7"/>
  <c r="M58" i="7"/>
  <c r="N58" i="7" s="1"/>
  <c r="V57" i="7"/>
  <c r="W57" i="7" s="1"/>
  <c r="U57" i="7"/>
  <c r="M57" i="7"/>
  <c r="N57" i="7" s="1"/>
  <c r="W56" i="7"/>
  <c r="V56" i="7"/>
  <c r="U56" i="7"/>
  <c r="M56" i="7"/>
  <c r="N56" i="7" s="1"/>
  <c r="V55" i="7"/>
  <c r="W55" i="7" s="1"/>
  <c r="U55" i="7"/>
  <c r="M55" i="7"/>
  <c r="N55" i="7" s="1"/>
  <c r="V54" i="7"/>
  <c r="W54" i="7" s="1"/>
  <c r="U54" i="7"/>
  <c r="M54" i="7"/>
  <c r="N54" i="7" s="1"/>
  <c r="V53" i="7"/>
  <c r="W53" i="7" s="1"/>
  <c r="U53" i="7"/>
  <c r="M53" i="7"/>
  <c r="N53" i="7" s="1"/>
  <c r="V52" i="7"/>
  <c r="W52" i="7" s="1"/>
  <c r="U52" i="7"/>
  <c r="M52" i="7"/>
  <c r="N52" i="7" s="1"/>
  <c r="V51" i="7"/>
  <c r="W51" i="7" s="1"/>
  <c r="U51" i="7"/>
  <c r="M51" i="7"/>
  <c r="N51" i="7" s="1"/>
  <c r="V50" i="7"/>
  <c r="W50" i="7" s="1"/>
  <c r="U50" i="7"/>
  <c r="M50" i="7"/>
  <c r="N50" i="7" s="1"/>
  <c r="W49" i="7"/>
  <c r="V49" i="7"/>
  <c r="U49" i="7"/>
  <c r="M49" i="7"/>
  <c r="N49" i="7" s="1"/>
  <c r="V48" i="7"/>
  <c r="W48" i="7" s="1"/>
  <c r="U48" i="7"/>
  <c r="M48" i="7"/>
  <c r="N48" i="7" s="1"/>
  <c r="V47" i="7"/>
  <c r="W47" i="7" s="1"/>
  <c r="U47" i="7"/>
  <c r="M47" i="7"/>
  <c r="N47" i="7" s="1"/>
  <c r="V46" i="7"/>
  <c r="W46" i="7" s="1"/>
  <c r="U46" i="7"/>
  <c r="M46" i="7"/>
  <c r="N46" i="7" s="1"/>
  <c r="V45" i="7"/>
  <c r="W45" i="7" s="1"/>
  <c r="U45" i="7"/>
  <c r="M45" i="7"/>
  <c r="N45" i="7" s="1"/>
  <c r="V44" i="7"/>
  <c r="W44" i="7" s="1"/>
  <c r="U44" i="7"/>
  <c r="M44" i="7"/>
  <c r="N44" i="7" s="1"/>
  <c r="V43" i="7"/>
  <c r="W43" i="7" s="1"/>
  <c r="U43" i="7"/>
  <c r="M43" i="7"/>
  <c r="N43" i="7" s="1"/>
  <c r="V42" i="7"/>
  <c r="W42" i="7" s="1"/>
  <c r="U42" i="7"/>
  <c r="M42" i="7"/>
  <c r="N42" i="7" s="1"/>
  <c r="V41" i="7"/>
  <c r="W41" i="7" s="1"/>
  <c r="U41" i="7"/>
  <c r="M41" i="7"/>
  <c r="N41" i="7" s="1"/>
  <c r="V40" i="7"/>
  <c r="W40" i="7" s="1"/>
  <c r="U40" i="7"/>
  <c r="M40" i="7"/>
  <c r="N40" i="7" s="1"/>
  <c r="V39" i="7"/>
  <c r="W39" i="7" s="1"/>
  <c r="U39" i="7"/>
  <c r="M39" i="7"/>
  <c r="N39" i="7" s="1"/>
  <c r="W38" i="7"/>
  <c r="V38" i="7"/>
  <c r="U38" i="7"/>
  <c r="M38" i="7"/>
  <c r="N38" i="7" s="1"/>
  <c r="V37" i="7"/>
  <c r="W37" i="7" s="1"/>
  <c r="U37" i="7"/>
  <c r="M37" i="7"/>
  <c r="N37" i="7" s="1"/>
  <c r="W36" i="7"/>
  <c r="V36" i="7"/>
  <c r="U36" i="7"/>
  <c r="M36" i="7"/>
  <c r="N36" i="7" s="1"/>
  <c r="V35" i="7"/>
  <c r="W35" i="7" s="1"/>
  <c r="U35" i="7"/>
  <c r="M35" i="7"/>
  <c r="N35" i="7" s="1"/>
  <c r="V34" i="7"/>
  <c r="W34" i="7" s="1"/>
  <c r="U34" i="7"/>
  <c r="M34" i="7"/>
  <c r="N34" i="7" s="1"/>
  <c r="V33" i="7"/>
  <c r="W33" i="7" s="1"/>
  <c r="U33" i="7"/>
  <c r="M33" i="7"/>
  <c r="N33" i="7" s="1"/>
  <c r="V32" i="7"/>
  <c r="W32" i="7" s="1"/>
  <c r="U32" i="7"/>
  <c r="M32" i="7"/>
  <c r="N32" i="7" s="1"/>
  <c r="W31" i="7"/>
  <c r="V31" i="7"/>
  <c r="U31" i="7"/>
  <c r="M31" i="7"/>
  <c r="N31" i="7" s="1"/>
  <c r="V30" i="7"/>
  <c r="W30" i="7" s="1"/>
  <c r="U30" i="7"/>
  <c r="M30" i="7"/>
  <c r="N30" i="7" s="1"/>
  <c r="W29" i="7"/>
  <c r="V29" i="7"/>
  <c r="U29" i="7"/>
  <c r="M29" i="7"/>
  <c r="N29" i="7" s="1"/>
  <c r="V28" i="7"/>
  <c r="W28" i="7" s="1"/>
  <c r="U28" i="7"/>
  <c r="M28" i="7"/>
  <c r="N28" i="7" s="1"/>
  <c r="V27" i="7"/>
  <c r="W27" i="7" s="1"/>
  <c r="U27" i="7"/>
  <c r="M27" i="7"/>
  <c r="N27" i="7" s="1"/>
  <c r="V26" i="7"/>
  <c r="W26" i="7" s="1"/>
  <c r="U26" i="7"/>
  <c r="M26" i="7"/>
  <c r="N26" i="7" s="1"/>
  <c r="V25" i="7"/>
  <c r="W25" i="7" s="1"/>
  <c r="U25" i="7"/>
  <c r="N25" i="7"/>
  <c r="M25" i="7"/>
  <c r="V24" i="7"/>
  <c r="W24" i="7" s="1"/>
  <c r="U24" i="7"/>
  <c r="M24" i="7"/>
  <c r="N24" i="7" s="1"/>
  <c r="V23" i="7"/>
  <c r="W23" i="7" s="1"/>
  <c r="U23" i="7"/>
  <c r="N23" i="7"/>
  <c r="M23" i="7"/>
  <c r="V22" i="7"/>
  <c r="W22" i="7" s="1"/>
  <c r="U22" i="7"/>
  <c r="M22" i="7"/>
  <c r="N22" i="7" s="1"/>
  <c r="V21" i="7"/>
  <c r="W21" i="7" s="1"/>
  <c r="U21" i="7"/>
  <c r="N21" i="7"/>
  <c r="M21" i="7"/>
  <c r="V20" i="7"/>
  <c r="W20" i="7" s="1"/>
  <c r="U20" i="7"/>
  <c r="M20" i="7"/>
  <c r="N20" i="7" s="1"/>
  <c r="V19" i="7"/>
  <c r="W19" i="7" s="1"/>
  <c r="U19" i="7"/>
  <c r="N19" i="7"/>
  <c r="M19" i="7"/>
  <c r="V18" i="7"/>
  <c r="W18" i="7" s="1"/>
  <c r="U18" i="7"/>
  <c r="M18" i="7"/>
  <c r="N18" i="7" s="1"/>
  <c r="V17" i="7"/>
  <c r="W17" i="7" s="1"/>
  <c r="U17" i="7"/>
  <c r="M17" i="7"/>
  <c r="N17" i="7" s="1"/>
  <c r="V16" i="7"/>
  <c r="W16" i="7" s="1"/>
  <c r="U16" i="7"/>
  <c r="M16" i="7"/>
  <c r="N16" i="7" s="1"/>
  <c r="W15" i="7"/>
  <c r="V15" i="7"/>
  <c r="U15" i="7"/>
  <c r="M15" i="7"/>
  <c r="N15" i="7" s="1"/>
  <c r="V14" i="7"/>
  <c r="W14" i="7" s="1"/>
  <c r="U14" i="7"/>
  <c r="M14" i="7"/>
  <c r="N14" i="7" s="1"/>
  <c r="V13" i="7"/>
  <c r="W13" i="7" s="1"/>
  <c r="U13" i="7"/>
  <c r="M13" i="7"/>
  <c r="N13" i="7" s="1"/>
  <c r="V12" i="7"/>
  <c r="W12" i="7" s="1"/>
  <c r="U12" i="7"/>
  <c r="M12" i="7"/>
  <c r="N12" i="7" s="1"/>
  <c r="V11" i="7"/>
  <c r="W11" i="7" s="1"/>
  <c r="U11" i="7"/>
  <c r="M11" i="7"/>
  <c r="N11" i="7" s="1"/>
  <c r="V10" i="7"/>
  <c r="W10" i="7" s="1"/>
  <c r="U10" i="7"/>
  <c r="M10" i="7"/>
  <c r="N10" i="7" s="1"/>
  <c r="V9" i="7"/>
  <c r="W9" i="7" s="1"/>
  <c r="U9" i="7"/>
  <c r="M9" i="7"/>
  <c r="N9" i="7" s="1"/>
  <c r="V8" i="7"/>
  <c r="W8" i="7" s="1"/>
  <c r="U8" i="7"/>
  <c r="M8" i="7"/>
  <c r="N8" i="7" s="1"/>
  <c r="V7" i="7"/>
  <c r="W7" i="7" s="1"/>
  <c r="U7" i="7"/>
  <c r="M7" i="7"/>
  <c r="N7" i="7" s="1"/>
  <c r="V6" i="7"/>
  <c r="W6" i="7" s="1"/>
  <c r="U6" i="7"/>
  <c r="M6" i="7"/>
  <c r="N6" i="7" s="1"/>
  <c r="S7" i="11" l="1"/>
  <c r="S8" i="11"/>
  <c r="S11" i="11"/>
  <c r="O75" i="11"/>
  <c r="R12" i="11" s="1"/>
  <c r="S12" i="11"/>
  <c r="S15" i="11"/>
  <c r="O35" i="11"/>
  <c r="R8" i="11" s="1"/>
  <c r="O95" i="10"/>
  <c r="R14" i="10" s="1"/>
  <c r="O55" i="10"/>
  <c r="R10" i="10" s="1"/>
  <c r="O35" i="10"/>
  <c r="R8" i="10" s="1"/>
  <c r="O75" i="10"/>
  <c r="R12" i="10" s="1"/>
  <c r="S12" i="10"/>
  <c r="S14" i="10"/>
  <c r="S8" i="9"/>
  <c r="S10" i="9"/>
  <c r="S12" i="9"/>
  <c r="S14" i="9"/>
  <c r="O35" i="8"/>
  <c r="R8" i="8" s="1"/>
  <c r="S12" i="7"/>
  <c r="O85" i="11"/>
  <c r="R13" i="11" s="1"/>
  <c r="S13" i="11"/>
  <c r="O95" i="11"/>
  <c r="R14" i="11" s="1"/>
  <c r="S14" i="11"/>
  <c r="O45" i="11"/>
  <c r="R9" i="11" s="1"/>
  <c r="S9" i="11"/>
  <c r="O55" i="11"/>
  <c r="R10" i="11" s="1"/>
  <c r="S10" i="11"/>
  <c r="S6" i="11"/>
  <c r="O15" i="11"/>
  <c r="R6" i="11" s="1"/>
  <c r="S11" i="10"/>
  <c r="O65" i="10"/>
  <c r="R11" i="10" s="1"/>
  <c r="O85" i="10"/>
  <c r="R13" i="10" s="1"/>
  <c r="S13" i="10"/>
  <c r="O105" i="10"/>
  <c r="R15" i="10" s="1"/>
  <c r="S15" i="10"/>
  <c r="S7" i="10"/>
  <c r="O15" i="10"/>
  <c r="R6" i="10" s="1"/>
  <c r="S6" i="10"/>
  <c r="R17" i="10"/>
  <c r="O25" i="10"/>
  <c r="R7" i="10" s="1"/>
  <c r="O45" i="10"/>
  <c r="R9" i="10" s="1"/>
  <c r="S9" i="10"/>
  <c r="S10" i="10"/>
  <c r="S8" i="10"/>
  <c r="R17" i="9"/>
  <c r="O15" i="9"/>
  <c r="R6" i="9" s="1"/>
  <c r="S6" i="9"/>
  <c r="S7" i="9"/>
  <c r="O25" i="9"/>
  <c r="R7" i="9" s="1"/>
  <c r="O35" i="9"/>
  <c r="R8" i="9" s="1"/>
  <c r="O55" i="9"/>
  <c r="R10" i="9" s="1"/>
  <c r="O75" i="9"/>
  <c r="R12" i="9" s="1"/>
  <c r="O95" i="9"/>
  <c r="R14" i="9" s="1"/>
  <c r="O45" i="9"/>
  <c r="R9" i="9" s="1"/>
  <c r="S9" i="9"/>
  <c r="S11" i="9"/>
  <c r="O65" i="9"/>
  <c r="R11" i="9" s="1"/>
  <c r="O85" i="9"/>
  <c r="R13" i="9" s="1"/>
  <c r="S13" i="9"/>
  <c r="O105" i="9"/>
  <c r="R15" i="9" s="1"/>
  <c r="S15" i="9"/>
  <c r="S9" i="8"/>
  <c r="O45" i="8"/>
  <c r="R9" i="8" s="1"/>
  <c r="O85" i="8"/>
  <c r="R13" i="8" s="1"/>
  <c r="S13" i="8"/>
  <c r="S14" i="8"/>
  <c r="O95" i="8"/>
  <c r="R14" i="8" s="1"/>
  <c r="S11" i="8"/>
  <c r="O65" i="8"/>
  <c r="R11" i="8" s="1"/>
  <c r="O75" i="8"/>
  <c r="R12" i="8" s="1"/>
  <c r="O105" i="8"/>
  <c r="R15" i="8" s="1"/>
  <c r="S15" i="8"/>
  <c r="R17" i="8"/>
  <c r="S6" i="8"/>
  <c r="O15" i="8"/>
  <c r="R6" i="8" s="1"/>
  <c r="O25" i="8"/>
  <c r="R7" i="8" s="1"/>
  <c r="O55" i="8"/>
  <c r="R10" i="8" s="1"/>
  <c r="S10" i="8"/>
  <c r="S8" i="8"/>
  <c r="S7" i="8"/>
  <c r="S12" i="8"/>
  <c r="O25" i="7"/>
  <c r="R7" i="7" s="1"/>
  <c r="R17" i="7"/>
  <c r="O15" i="7"/>
  <c r="R6" i="7" s="1"/>
  <c r="S6" i="7"/>
  <c r="S9" i="7"/>
  <c r="O45" i="7"/>
  <c r="R9" i="7" s="1"/>
  <c r="O65" i="7"/>
  <c r="R11" i="7" s="1"/>
  <c r="S11" i="7"/>
  <c r="O55" i="7"/>
  <c r="R10" i="7" s="1"/>
  <c r="S10" i="7"/>
  <c r="O105" i="7"/>
  <c r="R15" i="7" s="1"/>
  <c r="S15" i="7"/>
  <c r="O35" i="7"/>
  <c r="R8" i="7" s="1"/>
  <c r="O75" i="7"/>
  <c r="R12" i="7" s="1"/>
  <c r="O85" i="7"/>
  <c r="R13" i="7" s="1"/>
  <c r="S13" i="7"/>
  <c r="O95" i="7"/>
  <c r="R14" i="7" s="1"/>
  <c r="S14" i="7"/>
  <c r="S7" i="7"/>
  <c r="S8" i="7"/>
  <c r="AA107" i="6"/>
  <c r="Z107" i="6"/>
  <c r="Y107" i="6"/>
  <c r="AA106" i="6"/>
  <c r="Z106" i="6"/>
  <c r="Y106" i="6"/>
  <c r="AA105" i="6"/>
  <c r="Z105" i="6"/>
  <c r="Y105" i="6"/>
  <c r="AA104" i="6"/>
  <c r="Z104" i="6"/>
  <c r="Y104" i="6"/>
  <c r="AA103" i="6"/>
  <c r="Z103" i="6"/>
  <c r="Y103" i="6"/>
  <c r="AA102" i="6"/>
  <c r="Z102" i="6"/>
  <c r="Y102" i="6"/>
  <c r="AA101" i="6"/>
  <c r="Z101" i="6"/>
  <c r="Y101" i="6"/>
  <c r="AA100" i="6"/>
  <c r="Z100" i="6"/>
  <c r="Y100" i="6"/>
  <c r="AA99" i="6"/>
  <c r="Z99" i="6"/>
  <c r="Y99" i="6"/>
  <c r="AA98" i="6"/>
  <c r="Z98" i="6"/>
  <c r="Y98" i="6"/>
  <c r="AA97" i="6"/>
  <c r="Z97" i="6"/>
  <c r="Y97" i="6"/>
  <c r="AA96" i="6"/>
  <c r="Z96" i="6"/>
  <c r="Y96" i="6"/>
  <c r="AA95" i="6"/>
  <c r="Z95" i="6"/>
  <c r="Y95" i="6"/>
  <c r="AA94" i="6"/>
  <c r="Z94" i="6"/>
  <c r="Y94" i="6"/>
  <c r="AA93" i="6"/>
  <c r="Z93" i="6"/>
  <c r="Y93" i="6"/>
  <c r="AA92" i="6"/>
  <c r="Z92" i="6"/>
  <c r="Y92" i="6"/>
  <c r="AA91" i="6"/>
  <c r="Z91" i="6"/>
  <c r="Y91" i="6"/>
  <c r="AA90" i="6"/>
  <c r="Z90" i="6"/>
  <c r="Y90" i="6"/>
  <c r="AA89" i="6"/>
  <c r="Z89" i="6"/>
  <c r="Y89" i="6"/>
  <c r="AA88" i="6"/>
  <c r="Z88" i="6"/>
  <c r="Y88" i="6"/>
  <c r="AA87" i="6"/>
  <c r="Z87" i="6"/>
  <c r="Y87" i="6"/>
  <c r="AA86" i="6"/>
  <c r="Z86" i="6"/>
  <c r="Y86" i="6"/>
  <c r="AA85" i="6"/>
  <c r="Z85" i="6"/>
  <c r="Y85" i="6"/>
  <c r="AA84" i="6"/>
  <c r="Z84" i="6"/>
  <c r="Y84" i="6"/>
  <c r="AA83" i="6"/>
  <c r="Z83" i="6"/>
  <c r="Y83" i="6"/>
  <c r="AA82" i="6"/>
  <c r="Z82" i="6"/>
  <c r="Y82" i="6"/>
  <c r="AA81" i="6"/>
  <c r="Z81" i="6"/>
  <c r="Y81" i="6"/>
  <c r="AA80" i="6"/>
  <c r="Z80" i="6"/>
  <c r="Y80" i="6"/>
  <c r="AA79" i="6"/>
  <c r="Z79" i="6"/>
  <c r="Y79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X6" i="6" s="1"/>
  <c r="AA10" i="6"/>
  <c r="Z10" i="6"/>
  <c r="Y10" i="6"/>
  <c r="AA9" i="6"/>
  <c r="AA5" i="6" s="1"/>
  <c r="Z9" i="6"/>
  <c r="Y9" i="6"/>
  <c r="X5" i="6" s="1"/>
  <c r="AA8" i="6"/>
  <c r="Z8" i="6"/>
  <c r="Z5" i="6" s="1"/>
  <c r="Y8" i="6"/>
  <c r="T107" i="6" l="1"/>
  <c r="S107" i="6"/>
  <c r="R107" i="6"/>
  <c r="T106" i="6"/>
  <c r="S106" i="6"/>
  <c r="R106" i="6"/>
  <c r="T105" i="6"/>
  <c r="S105" i="6"/>
  <c r="R105" i="6"/>
  <c r="T104" i="6"/>
  <c r="S104" i="6"/>
  <c r="R104" i="6"/>
  <c r="T103" i="6"/>
  <c r="S103" i="6"/>
  <c r="R103" i="6"/>
  <c r="T102" i="6"/>
  <c r="S102" i="6"/>
  <c r="R102" i="6"/>
  <c r="T101" i="6"/>
  <c r="S101" i="6"/>
  <c r="R101" i="6"/>
  <c r="T100" i="6"/>
  <c r="S100" i="6"/>
  <c r="R100" i="6"/>
  <c r="T99" i="6"/>
  <c r="S99" i="6"/>
  <c r="R99" i="6"/>
  <c r="T98" i="6"/>
  <c r="S98" i="6"/>
  <c r="R98" i="6"/>
  <c r="T97" i="6"/>
  <c r="S97" i="6"/>
  <c r="R97" i="6"/>
  <c r="T96" i="6"/>
  <c r="S96" i="6"/>
  <c r="R96" i="6"/>
  <c r="T95" i="6"/>
  <c r="S95" i="6"/>
  <c r="R95" i="6"/>
  <c r="T94" i="6"/>
  <c r="S94" i="6"/>
  <c r="R94" i="6"/>
  <c r="T93" i="6"/>
  <c r="S93" i="6"/>
  <c r="R93" i="6"/>
  <c r="T92" i="6"/>
  <c r="S92" i="6"/>
  <c r="R92" i="6"/>
  <c r="T91" i="6"/>
  <c r="S91" i="6"/>
  <c r="R91" i="6"/>
  <c r="T90" i="6"/>
  <c r="S90" i="6"/>
  <c r="R90" i="6"/>
  <c r="T89" i="6"/>
  <c r="S89" i="6"/>
  <c r="R89" i="6"/>
  <c r="T88" i="6"/>
  <c r="S88" i="6"/>
  <c r="R88" i="6"/>
  <c r="T87" i="6"/>
  <c r="S87" i="6"/>
  <c r="R87" i="6"/>
  <c r="T86" i="6"/>
  <c r="S86" i="6"/>
  <c r="R86" i="6"/>
  <c r="T85" i="6"/>
  <c r="S85" i="6"/>
  <c r="R85" i="6"/>
  <c r="T84" i="6"/>
  <c r="S84" i="6"/>
  <c r="R84" i="6"/>
  <c r="T83" i="6"/>
  <c r="S83" i="6"/>
  <c r="R83" i="6"/>
  <c r="T82" i="6"/>
  <c r="S82" i="6"/>
  <c r="R82" i="6"/>
  <c r="T81" i="6"/>
  <c r="S81" i="6"/>
  <c r="R81" i="6"/>
  <c r="T80" i="6"/>
  <c r="S80" i="6"/>
  <c r="R80" i="6"/>
  <c r="T79" i="6"/>
  <c r="S79" i="6"/>
  <c r="R79" i="6"/>
  <c r="T78" i="6"/>
  <c r="S78" i="6"/>
  <c r="R78" i="6"/>
  <c r="T77" i="6"/>
  <c r="S77" i="6"/>
  <c r="R77" i="6"/>
  <c r="T76" i="6"/>
  <c r="S76" i="6"/>
  <c r="R76" i="6"/>
  <c r="T75" i="6"/>
  <c r="S75" i="6"/>
  <c r="R75" i="6"/>
  <c r="T74" i="6"/>
  <c r="S74" i="6"/>
  <c r="R74" i="6"/>
  <c r="T73" i="6"/>
  <c r="S73" i="6"/>
  <c r="R73" i="6"/>
  <c r="T72" i="6"/>
  <c r="S72" i="6"/>
  <c r="R72" i="6"/>
  <c r="T71" i="6"/>
  <c r="S71" i="6"/>
  <c r="R71" i="6"/>
  <c r="T70" i="6"/>
  <c r="S70" i="6"/>
  <c r="R70" i="6"/>
  <c r="T69" i="6"/>
  <c r="S69" i="6"/>
  <c r="R69" i="6"/>
  <c r="T68" i="6"/>
  <c r="S68" i="6"/>
  <c r="R68" i="6"/>
  <c r="T67" i="6"/>
  <c r="S67" i="6"/>
  <c r="R67" i="6"/>
  <c r="T66" i="6"/>
  <c r="S66" i="6"/>
  <c r="R66" i="6"/>
  <c r="T65" i="6"/>
  <c r="S65" i="6"/>
  <c r="R65" i="6"/>
  <c r="T64" i="6"/>
  <c r="S64" i="6"/>
  <c r="R64" i="6"/>
  <c r="T63" i="6"/>
  <c r="S63" i="6"/>
  <c r="R63" i="6"/>
  <c r="T62" i="6"/>
  <c r="S62" i="6"/>
  <c r="R62" i="6"/>
  <c r="T61" i="6"/>
  <c r="S61" i="6"/>
  <c r="R61" i="6"/>
  <c r="T60" i="6"/>
  <c r="S60" i="6"/>
  <c r="R60" i="6"/>
  <c r="T59" i="6"/>
  <c r="S59" i="6"/>
  <c r="R59" i="6"/>
  <c r="T58" i="6"/>
  <c r="S58" i="6"/>
  <c r="R58" i="6"/>
  <c r="T57" i="6"/>
  <c r="S57" i="6"/>
  <c r="R57" i="6"/>
  <c r="T56" i="6"/>
  <c r="S56" i="6"/>
  <c r="R56" i="6"/>
  <c r="T55" i="6"/>
  <c r="S55" i="6"/>
  <c r="R55" i="6"/>
  <c r="T54" i="6"/>
  <c r="S54" i="6"/>
  <c r="R54" i="6"/>
  <c r="T53" i="6"/>
  <c r="S53" i="6"/>
  <c r="R53" i="6"/>
  <c r="T52" i="6"/>
  <c r="S52" i="6"/>
  <c r="R52" i="6"/>
  <c r="T51" i="6"/>
  <c r="S51" i="6"/>
  <c r="R51" i="6"/>
  <c r="T50" i="6"/>
  <c r="S50" i="6"/>
  <c r="R50" i="6"/>
  <c r="T49" i="6"/>
  <c r="S49" i="6"/>
  <c r="R49" i="6"/>
  <c r="T48" i="6"/>
  <c r="S48" i="6"/>
  <c r="R48" i="6"/>
  <c r="T47" i="6"/>
  <c r="S47" i="6"/>
  <c r="R47" i="6"/>
  <c r="T46" i="6"/>
  <c r="S46" i="6"/>
  <c r="R46" i="6"/>
  <c r="T45" i="6"/>
  <c r="S45" i="6"/>
  <c r="R45" i="6"/>
  <c r="T44" i="6"/>
  <c r="S44" i="6"/>
  <c r="R44" i="6"/>
  <c r="T43" i="6"/>
  <c r="S43" i="6"/>
  <c r="R43" i="6"/>
  <c r="T42" i="6"/>
  <c r="S42" i="6"/>
  <c r="R42" i="6"/>
  <c r="T41" i="6"/>
  <c r="S41" i="6"/>
  <c r="R41" i="6"/>
  <c r="T40" i="6"/>
  <c r="S40" i="6"/>
  <c r="R40" i="6"/>
  <c r="T39" i="6"/>
  <c r="S39" i="6"/>
  <c r="R39" i="6"/>
  <c r="T38" i="6"/>
  <c r="S38" i="6"/>
  <c r="R38" i="6"/>
  <c r="T37" i="6"/>
  <c r="S37" i="6"/>
  <c r="R37" i="6"/>
  <c r="T36" i="6"/>
  <c r="S36" i="6"/>
  <c r="R36" i="6"/>
  <c r="T35" i="6"/>
  <c r="S35" i="6"/>
  <c r="R35" i="6"/>
  <c r="T34" i="6"/>
  <c r="S34" i="6"/>
  <c r="R34" i="6"/>
  <c r="T33" i="6"/>
  <c r="S33" i="6"/>
  <c r="R33" i="6"/>
  <c r="T32" i="6"/>
  <c r="S32" i="6"/>
  <c r="R32" i="6"/>
  <c r="T31" i="6"/>
  <c r="S31" i="6"/>
  <c r="R31" i="6"/>
  <c r="T30" i="6"/>
  <c r="S30" i="6"/>
  <c r="R30" i="6"/>
  <c r="T29" i="6"/>
  <c r="S29" i="6"/>
  <c r="R29" i="6"/>
  <c r="T28" i="6"/>
  <c r="S28" i="6"/>
  <c r="R28" i="6"/>
  <c r="T27" i="6"/>
  <c r="S27" i="6"/>
  <c r="R27" i="6"/>
  <c r="T26" i="6"/>
  <c r="S26" i="6"/>
  <c r="R26" i="6"/>
  <c r="T25" i="6"/>
  <c r="S25" i="6"/>
  <c r="R25" i="6"/>
  <c r="T24" i="6"/>
  <c r="S24" i="6"/>
  <c r="R24" i="6"/>
  <c r="T23" i="6"/>
  <c r="S23" i="6"/>
  <c r="R23" i="6"/>
  <c r="T22" i="6"/>
  <c r="S22" i="6"/>
  <c r="R22" i="6"/>
  <c r="T21" i="6"/>
  <c r="S21" i="6"/>
  <c r="R21" i="6"/>
  <c r="T20" i="6"/>
  <c r="S20" i="6"/>
  <c r="R20" i="6"/>
  <c r="T19" i="6"/>
  <c r="S19" i="6"/>
  <c r="R19" i="6"/>
  <c r="T18" i="6"/>
  <c r="S18" i="6"/>
  <c r="R18" i="6"/>
  <c r="T17" i="6"/>
  <c r="S17" i="6"/>
  <c r="R17" i="6"/>
  <c r="T16" i="6"/>
  <c r="S16" i="6"/>
  <c r="R16" i="6"/>
  <c r="T15" i="6"/>
  <c r="S15" i="6"/>
  <c r="R15" i="6"/>
  <c r="T14" i="6"/>
  <c r="S14" i="6"/>
  <c r="R14" i="6"/>
  <c r="T13" i="6"/>
  <c r="S13" i="6"/>
  <c r="R13" i="6"/>
  <c r="T12" i="6"/>
  <c r="S12" i="6"/>
  <c r="R12" i="6"/>
  <c r="Q6" i="6" s="1"/>
  <c r="T11" i="6"/>
  <c r="S11" i="6"/>
  <c r="R11" i="6"/>
  <c r="T10" i="6"/>
  <c r="T5" i="6" s="1"/>
  <c r="S10" i="6"/>
  <c r="R10" i="6"/>
  <c r="T9" i="6"/>
  <c r="S9" i="6"/>
  <c r="S5" i="6" s="1"/>
  <c r="R9" i="6"/>
  <c r="T8" i="6"/>
  <c r="S8" i="6"/>
  <c r="R8" i="6"/>
  <c r="Q5" i="6"/>
  <c r="M107" i="6" l="1"/>
  <c r="L107" i="6"/>
  <c r="K107" i="6"/>
  <c r="M106" i="6"/>
  <c r="L106" i="6"/>
  <c r="K106" i="6"/>
  <c r="M105" i="6"/>
  <c r="L105" i="6"/>
  <c r="K105" i="6"/>
  <c r="M104" i="6"/>
  <c r="L104" i="6"/>
  <c r="K104" i="6"/>
  <c r="M103" i="6"/>
  <c r="L103" i="6"/>
  <c r="K103" i="6"/>
  <c r="M102" i="6"/>
  <c r="L102" i="6"/>
  <c r="K102" i="6"/>
  <c r="M101" i="6"/>
  <c r="L101" i="6"/>
  <c r="K101" i="6"/>
  <c r="M100" i="6"/>
  <c r="L100" i="6"/>
  <c r="K100" i="6"/>
  <c r="M99" i="6"/>
  <c r="L99" i="6"/>
  <c r="K99" i="6"/>
  <c r="M98" i="6"/>
  <c r="L98" i="6"/>
  <c r="K98" i="6"/>
  <c r="M97" i="6"/>
  <c r="L97" i="6"/>
  <c r="K97" i="6"/>
  <c r="M96" i="6"/>
  <c r="L96" i="6"/>
  <c r="K96" i="6"/>
  <c r="M95" i="6"/>
  <c r="L95" i="6"/>
  <c r="K95" i="6"/>
  <c r="M94" i="6"/>
  <c r="L94" i="6"/>
  <c r="K94" i="6"/>
  <c r="M93" i="6"/>
  <c r="L93" i="6"/>
  <c r="K93" i="6"/>
  <c r="M92" i="6"/>
  <c r="L92" i="6"/>
  <c r="K92" i="6"/>
  <c r="M91" i="6"/>
  <c r="L91" i="6"/>
  <c r="K91" i="6"/>
  <c r="M90" i="6"/>
  <c r="L90" i="6"/>
  <c r="K90" i="6"/>
  <c r="M89" i="6"/>
  <c r="L89" i="6"/>
  <c r="K89" i="6"/>
  <c r="M88" i="6"/>
  <c r="L88" i="6"/>
  <c r="K88" i="6"/>
  <c r="M87" i="6"/>
  <c r="L87" i="6"/>
  <c r="K87" i="6"/>
  <c r="M86" i="6"/>
  <c r="L86" i="6"/>
  <c r="K86" i="6"/>
  <c r="M85" i="6"/>
  <c r="L85" i="6"/>
  <c r="K85" i="6"/>
  <c r="M84" i="6"/>
  <c r="L84" i="6"/>
  <c r="K84" i="6"/>
  <c r="M83" i="6"/>
  <c r="L83" i="6"/>
  <c r="K83" i="6"/>
  <c r="M82" i="6"/>
  <c r="L82" i="6"/>
  <c r="K82" i="6"/>
  <c r="M81" i="6"/>
  <c r="L81" i="6"/>
  <c r="K81" i="6"/>
  <c r="M80" i="6"/>
  <c r="L80" i="6"/>
  <c r="K80" i="6"/>
  <c r="M79" i="6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M42" i="6"/>
  <c r="L42" i="6"/>
  <c r="K42" i="6"/>
  <c r="M41" i="6"/>
  <c r="L41" i="6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M36" i="6"/>
  <c r="L36" i="6"/>
  <c r="K36" i="6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J6" i="6" s="1"/>
  <c r="M10" i="6"/>
  <c r="L10" i="6"/>
  <c r="K10" i="6"/>
  <c r="M9" i="6"/>
  <c r="M5" i="6" s="1"/>
  <c r="L9" i="6"/>
  <c r="K9" i="6"/>
  <c r="J5" i="6" s="1"/>
  <c r="M8" i="6"/>
  <c r="L8" i="6"/>
  <c r="L5" i="6" s="1"/>
  <c r="K8" i="6"/>
  <c r="F107" i="6" l="1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F5" i="6" s="1"/>
  <c r="E11" i="6"/>
  <c r="D11" i="6"/>
  <c r="F10" i="6"/>
  <c r="E10" i="6"/>
  <c r="D10" i="6"/>
  <c r="F9" i="6"/>
  <c r="E9" i="6"/>
  <c r="D9" i="6"/>
  <c r="C5" i="6" s="1"/>
  <c r="F8" i="6"/>
  <c r="E8" i="6"/>
  <c r="D8" i="6"/>
  <c r="C6" i="6"/>
  <c r="E5" i="6"/>
  <c r="V105" i="1" l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O6" i="3"/>
  <c r="N16" i="3"/>
  <c r="N15" i="3"/>
  <c r="N14" i="3"/>
  <c r="N13" i="3"/>
  <c r="N12" i="3"/>
  <c r="N11" i="3"/>
  <c r="N10" i="3"/>
  <c r="N9" i="3"/>
  <c r="N8" i="3"/>
  <c r="N7" i="3"/>
  <c r="A3" i="3"/>
  <c r="D3" i="3"/>
  <c r="M105" i="1" l="1"/>
  <c r="N105" i="1" s="1"/>
  <c r="M104" i="1"/>
  <c r="N104" i="1" s="1"/>
  <c r="M103" i="1"/>
  <c r="N103" i="1" s="1"/>
  <c r="M102" i="1"/>
  <c r="M101" i="1"/>
  <c r="N101" i="1" s="1"/>
  <c r="M100" i="1"/>
  <c r="N100" i="1" s="1"/>
  <c r="M99" i="1"/>
  <c r="N99" i="1" s="1"/>
  <c r="M98" i="1"/>
  <c r="M97" i="1"/>
  <c r="N97" i="1" s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N35" i="1" s="1"/>
  <c r="M34" i="1"/>
  <c r="M33" i="1"/>
  <c r="N33" i="1" s="1"/>
  <c r="M32" i="1"/>
  <c r="N32" i="1" s="1"/>
  <c r="M31" i="1"/>
  <c r="M30" i="1"/>
  <c r="M29" i="1"/>
  <c r="M28" i="1"/>
  <c r="M27" i="1"/>
  <c r="M26" i="1"/>
  <c r="M25" i="1"/>
  <c r="M24" i="1"/>
  <c r="M23" i="1"/>
  <c r="M22" i="1"/>
  <c r="M21" i="1"/>
  <c r="N21" i="1" s="1"/>
  <c r="M20" i="1"/>
  <c r="M19" i="1"/>
  <c r="M18" i="1"/>
  <c r="M17" i="1"/>
  <c r="M16" i="1"/>
  <c r="M15" i="1"/>
  <c r="M14" i="1"/>
  <c r="M13" i="1"/>
  <c r="M12" i="1"/>
  <c r="N12" i="1" s="1"/>
  <c r="M11" i="1"/>
  <c r="M10" i="1"/>
  <c r="M9" i="1"/>
  <c r="N9" i="1" s="1"/>
  <c r="M8" i="1"/>
  <c r="N8" i="1" s="1"/>
  <c r="M7" i="1"/>
  <c r="M6" i="1"/>
  <c r="N6" i="1" l="1"/>
  <c r="N30" i="1"/>
  <c r="N38" i="1"/>
  <c r="N17" i="1"/>
  <c r="N26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27" i="1"/>
  <c r="N31" i="1"/>
  <c r="N13" i="1"/>
  <c r="N18" i="1"/>
  <c r="N22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24" i="1"/>
  <c r="N28" i="1"/>
  <c r="N36" i="1"/>
  <c r="N96" i="1"/>
  <c r="N10" i="1"/>
  <c r="N14" i="1"/>
  <c r="N19" i="1"/>
  <c r="N23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29" i="1"/>
  <c r="N37" i="1"/>
  <c r="N7" i="1"/>
  <c r="N11" i="1"/>
  <c r="N15" i="1"/>
  <c r="N16" i="1"/>
  <c r="N20" i="1"/>
  <c r="N25" i="1"/>
  <c r="N34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8" i="1"/>
  <c r="N102" i="1"/>
  <c r="S8" i="1"/>
  <c r="O35" i="1"/>
  <c r="R8" i="1" s="1"/>
  <c r="O45" i="1"/>
  <c r="R9" i="1" s="1"/>
  <c r="O105" i="1"/>
  <c r="R15" i="1" s="1"/>
  <c r="S15" i="1"/>
  <c r="S11" i="1"/>
  <c r="R17" i="1"/>
  <c r="S9" i="1"/>
  <c r="S7" i="1"/>
  <c r="O15" i="1"/>
  <c r="R6" i="1" s="1"/>
  <c r="S6" i="1"/>
  <c r="O95" i="1" l="1"/>
  <c r="R14" i="1" s="1"/>
  <c r="O65" i="1"/>
  <c r="R11" i="1" s="1"/>
  <c r="O25" i="1"/>
  <c r="R7" i="1" s="1"/>
  <c r="O75" i="1"/>
  <c r="R12" i="1" s="1"/>
  <c r="S12" i="1"/>
  <c r="O55" i="1"/>
  <c r="R10" i="1" s="1"/>
  <c r="S10" i="1"/>
  <c r="O85" i="1"/>
  <c r="R13" i="1" s="1"/>
  <c r="S13" i="1"/>
  <c r="S14" i="1"/>
  <c r="I35" i="3"/>
  <c r="B24" i="3"/>
  <c r="E114" i="3"/>
  <c r="B63" i="3"/>
  <c r="C70" i="3"/>
  <c r="C78" i="3"/>
  <c r="I50" i="3"/>
  <c r="C10" i="3"/>
  <c r="H81" i="3"/>
  <c r="C68" i="3"/>
  <c r="H28" i="3"/>
  <c r="A16" i="3"/>
  <c r="G24" i="3"/>
  <c r="E95" i="3"/>
  <c r="F55" i="3"/>
  <c r="H118" i="3"/>
  <c r="F92" i="3"/>
  <c r="J68" i="3"/>
  <c r="J115" i="3"/>
  <c r="H24" i="3"/>
  <c r="I34" i="3"/>
  <c r="J67" i="3"/>
  <c r="J96" i="3"/>
  <c r="K61" i="3"/>
  <c r="K77" i="3"/>
  <c r="D26" i="3"/>
  <c r="G68" i="3"/>
  <c r="K118" i="3"/>
  <c r="I95" i="3"/>
  <c r="A43" i="3"/>
  <c r="K15" i="3"/>
  <c r="D53" i="3"/>
  <c r="H8" i="3"/>
  <c r="C112" i="3"/>
  <c r="E100" i="3"/>
  <c r="F25" i="3"/>
  <c r="F24" i="3"/>
  <c r="C105" i="3"/>
  <c r="F12" i="3"/>
  <c r="G70" i="3"/>
  <c r="G36" i="3"/>
  <c r="A32" i="3"/>
  <c r="K13" i="3"/>
  <c r="G42" i="3"/>
  <c r="J24" i="3"/>
  <c r="A7" i="3"/>
  <c r="K78" i="3"/>
  <c r="F91" i="3"/>
  <c r="H95" i="3"/>
  <c r="A10" i="3"/>
  <c r="G54" i="3"/>
  <c r="A95" i="3"/>
  <c r="D102" i="3"/>
  <c r="H90" i="3"/>
  <c r="H53" i="3"/>
  <c r="K87" i="3"/>
  <c r="K16" i="3"/>
  <c r="C24" i="3"/>
  <c r="B12" i="3"/>
  <c r="H50" i="3"/>
  <c r="J26" i="3"/>
  <c r="G101" i="3"/>
  <c r="B91" i="3"/>
  <c r="D84" i="3"/>
  <c r="J84" i="3"/>
  <c r="H45" i="3"/>
  <c r="H108" i="3"/>
  <c r="K67" i="3"/>
  <c r="E32" i="3"/>
  <c r="E116" i="3"/>
  <c r="D93" i="3"/>
  <c r="I45" i="3"/>
  <c r="B25" i="3"/>
  <c r="C22" i="3"/>
  <c r="D55" i="3"/>
  <c r="B101" i="3"/>
  <c r="C36" i="3"/>
  <c r="H82" i="3"/>
  <c r="A12" i="3"/>
  <c r="G71" i="3"/>
  <c r="E22" i="3"/>
  <c r="J88" i="3"/>
  <c r="J40" i="3"/>
  <c r="J110" i="3"/>
  <c r="E30" i="3"/>
  <c r="J83" i="3"/>
  <c r="G108" i="3"/>
  <c r="J49" i="3"/>
  <c r="I8" i="3"/>
  <c r="D11" i="3"/>
  <c r="A26" i="3"/>
  <c r="F72" i="3"/>
  <c r="H71" i="3"/>
  <c r="J55" i="3"/>
  <c r="D79" i="3"/>
  <c r="G79" i="3"/>
  <c r="D92" i="3"/>
  <c r="F60" i="3"/>
  <c r="D34" i="3"/>
  <c r="E119" i="3"/>
  <c r="E21" i="3"/>
  <c r="F118" i="3"/>
  <c r="H84" i="3"/>
  <c r="K12" i="3"/>
  <c r="D90" i="3"/>
  <c r="C56" i="3"/>
  <c r="G34" i="3"/>
  <c r="I87" i="3"/>
  <c r="H22" i="3"/>
  <c r="K81" i="3"/>
  <c r="J53" i="3"/>
  <c r="G85" i="3"/>
  <c r="I32" i="3"/>
  <c r="K35" i="3"/>
  <c r="F29" i="3"/>
  <c r="H15" i="3"/>
  <c r="I107" i="3"/>
  <c r="G81" i="3"/>
  <c r="H23" i="3"/>
  <c r="A37" i="3"/>
  <c r="B88" i="3"/>
  <c r="G13" i="3"/>
  <c r="I51" i="3"/>
  <c r="D103" i="3"/>
  <c r="A20" i="3"/>
  <c r="E84" i="3"/>
  <c r="F30" i="3"/>
  <c r="I16" i="3"/>
  <c r="A72" i="3"/>
  <c r="J34" i="3"/>
  <c r="G15" i="3"/>
  <c r="J62" i="3"/>
  <c r="A33" i="3"/>
  <c r="J50" i="3"/>
  <c r="G91" i="3"/>
  <c r="I7" i="3"/>
  <c r="A41" i="3"/>
  <c r="H10" i="3"/>
  <c r="J25" i="3"/>
  <c r="A57" i="3"/>
  <c r="D31" i="3"/>
  <c r="G27" i="3"/>
  <c r="K29" i="3"/>
  <c r="J44" i="3"/>
  <c r="I39" i="3"/>
  <c r="C52" i="3"/>
  <c r="G16" i="3"/>
  <c r="B73" i="3"/>
  <c r="C65" i="3"/>
  <c r="F84" i="3"/>
  <c r="H61" i="3"/>
  <c r="B81" i="3"/>
  <c r="I25" i="3"/>
  <c r="A13" i="3"/>
  <c r="B114" i="3"/>
  <c r="C88" i="3"/>
  <c r="A108" i="3"/>
  <c r="E63" i="3"/>
  <c r="J45" i="3"/>
  <c r="C47" i="3"/>
  <c r="F115" i="3"/>
  <c r="B47" i="3"/>
  <c r="C76" i="3"/>
  <c r="J78" i="3"/>
  <c r="D14" i="3"/>
  <c r="A62" i="3"/>
  <c r="A109" i="3"/>
  <c r="J59" i="3"/>
  <c r="H57" i="3"/>
  <c r="G9" i="3"/>
  <c r="D33" i="3"/>
  <c r="G39" i="3"/>
  <c r="A34" i="3"/>
  <c r="H78" i="3"/>
  <c r="B93" i="3"/>
  <c r="F52" i="3"/>
  <c r="I97" i="3"/>
  <c r="I62" i="3"/>
  <c r="B43" i="3"/>
  <c r="G57" i="3"/>
  <c r="G99" i="3"/>
  <c r="C91" i="3"/>
  <c r="J103" i="3"/>
  <c r="G94" i="3"/>
  <c r="D104" i="3"/>
  <c r="I113" i="3"/>
  <c r="G46" i="3"/>
  <c r="F37" i="3"/>
  <c r="E89" i="3"/>
  <c r="K102" i="3"/>
  <c r="A92" i="3"/>
  <c r="I69" i="3"/>
  <c r="A30" i="3"/>
  <c r="J52" i="3"/>
  <c r="A75" i="3"/>
  <c r="B80" i="3"/>
  <c r="C74" i="3"/>
  <c r="G65" i="3"/>
  <c r="G80" i="3"/>
  <c r="H35" i="3"/>
  <c r="I37" i="3"/>
  <c r="F18" i="3"/>
  <c r="J89" i="3"/>
  <c r="E111" i="3"/>
  <c r="C96" i="3"/>
  <c r="I40" i="3"/>
  <c r="C60" i="3"/>
  <c r="I10" i="3"/>
  <c r="E73" i="3"/>
  <c r="A58" i="3"/>
  <c r="K44" i="3"/>
  <c r="G84" i="3"/>
  <c r="K37" i="3"/>
  <c r="H47" i="3"/>
  <c r="F35" i="3"/>
  <c r="J47" i="3"/>
  <c r="B48" i="3"/>
  <c r="K101" i="3"/>
  <c r="H83" i="3"/>
  <c r="I58" i="3"/>
  <c r="D16" i="3"/>
  <c r="C82" i="3"/>
  <c r="H46" i="3"/>
  <c r="I47" i="3"/>
  <c r="D71" i="3"/>
  <c r="G77" i="3"/>
  <c r="E96" i="3"/>
  <c r="H40" i="3"/>
  <c r="K89" i="3"/>
  <c r="E44" i="3"/>
  <c r="G98" i="3"/>
  <c r="D24" i="3"/>
  <c r="H114" i="3"/>
  <c r="E36" i="3"/>
  <c r="G83" i="3"/>
  <c r="C117" i="3"/>
  <c r="D25" i="3"/>
  <c r="I94" i="3"/>
  <c r="F26" i="3"/>
  <c r="C81" i="3"/>
  <c r="I52" i="3"/>
  <c r="F10" i="3"/>
  <c r="E51" i="3"/>
  <c r="G29" i="3"/>
  <c r="D94" i="3"/>
  <c r="B108" i="3"/>
  <c r="K91" i="3"/>
  <c r="B56" i="3"/>
  <c r="F38" i="3"/>
  <c r="D15" i="3"/>
  <c r="F23" i="3"/>
  <c r="D38" i="3"/>
  <c r="A98" i="3"/>
  <c r="F14" i="3"/>
  <c r="K112" i="3"/>
  <c r="A56" i="3"/>
  <c r="E58" i="3"/>
  <c r="E34" i="3"/>
  <c r="B15" i="3"/>
  <c r="F109" i="3"/>
  <c r="F51" i="3"/>
  <c r="E38" i="3"/>
  <c r="G73" i="3"/>
  <c r="D39" i="3"/>
  <c r="K56" i="3"/>
  <c r="D80" i="3"/>
  <c r="H18" i="3"/>
  <c r="D116" i="3"/>
  <c r="B7" i="3"/>
  <c r="A39" i="3"/>
  <c r="D42" i="3"/>
  <c r="I29" i="3"/>
  <c r="I26" i="3"/>
  <c r="E25" i="3"/>
  <c r="F75" i="3"/>
  <c r="D27" i="3"/>
  <c r="C75" i="3"/>
  <c r="F59" i="3"/>
  <c r="I117" i="3"/>
  <c r="B8" i="3"/>
  <c r="D110" i="3"/>
  <c r="C97" i="3"/>
  <c r="D75" i="3"/>
  <c r="E35" i="3"/>
  <c r="E11" i="3"/>
  <c r="D60" i="3"/>
  <c r="D89" i="3"/>
  <c r="F94" i="3"/>
  <c r="G104" i="3"/>
  <c r="G93" i="3"/>
  <c r="I89" i="3"/>
  <c r="A79" i="3"/>
  <c r="E10" i="3"/>
  <c r="C35" i="3"/>
  <c r="C99" i="3"/>
  <c r="H109" i="3"/>
  <c r="D32" i="3"/>
  <c r="F28" i="3"/>
  <c r="E82" i="3"/>
  <c r="G7" i="3"/>
  <c r="I72" i="3"/>
  <c r="D91" i="3"/>
  <c r="G22" i="3"/>
  <c r="A88" i="3"/>
  <c r="F69" i="3"/>
  <c r="K59" i="3"/>
  <c r="C58" i="3"/>
  <c r="J118" i="3"/>
  <c r="H41" i="3"/>
  <c r="E12" i="3"/>
  <c r="F78" i="3"/>
  <c r="A36" i="3"/>
  <c r="B46" i="3"/>
  <c r="H54" i="3"/>
  <c r="F20" i="3"/>
  <c r="J95" i="3"/>
  <c r="C101" i="3"/>
  <c r="J111" i="3"/>
  <c r="G105" i="3"/>
  <c r="J91" i="3"/>
  <c r="H36" i="3"/>
  <c r="E115" i="3"/>
  <c r="H44" i="3"/>
  <c r="K30" i="3"/>
  <c r="A44" i="3"/>
  <c r="H116" i="3"/>
  <c r="F49" i="3"/>
  <c r="D20" i="3"/>
  <c r="E62" i="3"/>
  <c r="D78" i="3"/>
  <c r="B76" i="3"/>
  <c r="A55" i="3"/>
  <c r="D107" i="3"/>
  <c r="B113" i="3"/>
  <c r="B68" i="3"/>
  <c r="B58" i="3"/>
  <c r="K52" i="3"/>
  <c r="E92" i="3"/>
  <c r="D111" i="3"/>
  <c r="K110" i="3"/>
  <c r="D41" i="3"/>
  <c r="C67" i="3"/>
  <c r="J116" i="3"/>
  <c r="E94" i="3"/>
  <c r="E78" i="3"/>
  <c r="H9" i="3"/>
  <c r="A81" i="3"/>
  <c r="K84" i="3"/>
  <c r="I108" i="3"/>
  <c r="J30" i="3"/>
  <c r="I98" i="3"/>
  <c r="H66" i="3"/>
  <c r="K80" i="3"/>
  <c r="K20" i="3"/>
  <c r="D8" i="3"/>
  <c r="J46" i="3"/>
  <c r="J72" i="3"/>
  <c r="H37" i="3"/>
  <c r="H87" i="3"/>
  <c r="B60" i="3"/>
  <c r="G50" i="3"/>
  <c r="J9" i="3"/>
  <c r="F66" i="3"/>
  <c r="H112" i="3"/>
  <c r="J23" i="3"/>
  <c r="B39" i="3"/>
  <c r="J105" i="3"/>
  <c r="B40" i="3"/>
  <c r="F8" i="3"/>
  <c r="D40" i="3"/>
  <c r="B49" i="3"/>
  <c r="B110" i="3"/>
  <c r="J54" i="3"/>
  <c r="B94" i="3"/>
  <c r="J32" i="3"/>
  <c r="E8" i="3"/>
  <c r="B105" i="3"/>
  <c r="G14" i="3"/>
  <c r="K31" i="3"/>
  <c r="C23" i="3"/>
  <c r="B20" i="3"/>
  <c r="A116" i="3"/>
  <c r="D22" i="3"/>
  <c r="H73" i="3"/>
  <c r="G61" i="3"/>
  <c r="J97" i="3"/>
  <c r="G64" i="3"/>
  <c r="F93" i="3"/>
  <c r="C59" i="3"/>
  <c r="E85" i="3"/>
  <c r="J114" i="3"/>
  <c r="C15" i="3"/>
  <c r="K25" i="3"/>
  <c r="K109" i="3"/>
  <c r="K8" i="3"/>
  <c r="D63" i="3"/>
  <c r="E83" i="3"/>
  <c r="A9" i="3"/>
  <c r="K65" i="3"/>
  <c r="I103" i="3"/>
  <c r="E50" i="3"/>
  <c r="E87" i="3"/>
  <c r="G28" i="3"/>
  <c r="K39" i="3"/>
  <c r="H27" i="3"/>
  <c r="K114" i="3"/>
  <c r="G58" i="3"/>
  <c r="C69" i="3"/>
  <c r="G109" i="3"/>
  <c r="A102" i="3"/>
  <c r="I46" i="3"/>
  <c r="H38" i="3"/>
  <c r="G100" i="3"/>
  <c r="J13" i="3"/>
  <c r="D83" i="3"/>
  <c r="K64" i="3"/>
  <c r="E9" i="3"/>
  <c r="C107" i="3"/>
  <c r="H12" i="3"/>
  <c r="G114" i="3"/>
  <c r="C8" i="3"/>
  <c r="I90" i="3"/>
  <c r="I91" i="3"/>
  <c r="K63" i="3"/>
  <c r="I104" i="3"/>
  <c r="K93" i="3"/>
  <c r="J94" i="3"/>
  <c r="E20" i="3"/>
  <c r="B109" i="3"/>
  <c r="F39" i="3"/>
  <c r="J106" i="3"/>
  <c r="D88" i="3"/>
  <c r="K83" i="3"/>
  <c r="I68" i="3"/>
  <c r="C77" i="3"/>
  <c r="D61" i="3"/>
  <c r="K94" i="3"/>
  <c r="F56" i="3"/>
  <c r="D74" i="3"/>
  <c r="F9" i="3"/>
  <c r="E57" i="3"/>
  <c r="A87" i="3"/>
  <c r="A60" i="3"/>
  <c r="G53" i="3"/>
  <c r="E33" i="3"/>
  <c r="B97" i="3"/>
  <c r="E106" i="3"/>
  <c r="E71" i="3"/>
  <c r="G59" i="3"/>
  <c r="I99" i="3"/>
  <c r="K92" i="3"/>
  <c r="G18" i="3"/>
  <c r="B77" i="3"/>
  <c r="B92" i="3"/>
  <c r="G26" i="3"/>
  <c r="A73" i="3"/>
  <c r="G55" i="3"/>
  <c r="B22" i="3"/>
  <c r="D49" i="3"/>
  <c r="B28" i="3"/>
  <c r="K27" i="3"/>
  <c r="C89" i="3"/>
  <c r="A29" i="3"/>
  <c r="H75" i="3"/>
  <c r="B52" i="3"/>
  <c r="B29" i="3"/>
  <c r="C61" i="3"/>
  <c r="K57" i="3"/>
  <c r="K54" i="3"/>
  <c r="F98" i="3"/>
  <c r="G8" i="3"/>
  <c r="I41" i="3"/>
  <c r="K88" i="3"/>
  <c r="I38" i="3"/>
  <c r="A42" i="3"/>
  <c r="E101" i="3"/>
  <c r="A46" i="3"/>
  <c r="D62" i="3"/>
  <c r="D21" i="3"/>
  <c r="H62" i="3"/>
  <c r="J22" i="3"/>
  <c r="J20" i="3"/>
  <c r="B57" i="3"/>
  <c r="C29" i="3"/>
  <c r="A40" i="3"/>
  <c r="E16" i="3"/>
  <c r="C90" i="3"/>
  <c r="A15" i="3"/>
  <c r="A24" i="3"/>
  <c r="D108" i="3"/>
  <c r="B32" i="3"/>
  <c r="D36" i="3"/>
  <c r="C104" i="3"/>
  <c r="H93" i="3"/>
  <c r="J29" i="3"/>
  <c r="A83" i="3"/>
  <c r="G75" i="3"/>
  <c r="G117" i="3"/>
  <c r="A14" i="3"/>
  <c r="A65" i="3"/>
  <c r="C44" i="3"/>
  <c r="H34" i="3"/>
  <c r="J57" i="3"/>
  <c r="F97" i="3"/>
  <c r="I102" i="3"/>
  <c r="H103" i="3"/>
  <c r="E98" i="3"/>
  <c r="F81" i="3"/>
  <c r="B64" i="3"/>
  <c r="J37" i="3"/>
  <c r="D68" i="3"/>
  <c r="A99" i="3"/>
  <c r="H106" i="3"/>
  <c r="C80" i="3"/>
  <c r="D45" i="3"/>
  <c r="B90" i="3"/>
  <c r="E105" i="3"/>
  <c r="G82" i="3"/>
  <c r="I22" i="3"/>
  <c r="J31" i="3"/>
  <c r="G11" i="3"/>
  <c r="D87" i="3"/>
  <c r="D73" i="3"/>
  <c r="B104" i="3"/>
  <c r="E37" i="3"/>
  <c r="C119" i="3"/>
  <c r="F42" i="3"/>
  <c r="F88" i="3"/>
  <c r="G32" i="3"/>
  <c r="D64" i="3"/>
  <c r="J93" i="3"/>
  <c r="C72" i="3"/>
  <c r="E118" i="3"/>
  <c r="D115" i="3"/>
  <c r="A45" i="3"/>
  <c r="F43" i="3"/>
  <c r="B34" i="3"/>
  <c r="I49" i="3"/>
  <c r="A63" i="3"/>
  <c r="H11" i="3"/>
  <c r="F54" i="3"/>
  <c r="A78" i="3"/>
  <c r="C11" i="3"/>
  <c r="K76" i="3"/>
  <c r="F112" i="3"/>
  <c r="F36" i="3"/>
  <c r="H99" i="3"/>
  <c r="I20" i="3"/>
  <c r="D18" i="3"/>
  <c r="G56" i="3"/>
  <c r="J61" i="3"/>
  <c r="B38" i="3"/>
  <c r="H63" i="3"/>
  <c r="C54" i="3"/>
  <c r="E75" i="3"/>
  <c r="A105" i="3"/>
  <c r="B13" i="3"/>
  <c r="H21" i="3"/>
  <c r="K82" i="3"/>
  <c r="J43" i="3"/>
  <c r="I15" i="3"/>
  <c r="K115" i="3"/>
  <c r="I12" i="3"/>
  <c r="K40" i="3"/>
  <c r="D81" i="3"/>
  <c r="A27" i="3"/>
  <c r="C39" i="3"/>
  <c r="H96" i="3"/>
  <c r="F50" i="3"/>
  <c r="J98" i="3"/>
  <c r="A113" i="3"/>
  <c r="B9" i="3"/>
  <c r="A80" i="3"/>
  <c r="I65" i="3"/>
  <c r="A90" i="3"/>
  <c r="H107" i="3"/>
  <c r="F45" i="3"/>
  <c r="I13" i="3"/>
  <c r="I31" i="3"/>
  <c r="I74" i="3"/>
  <c r="H92" i="3"/>
  <c r="E46" i="3"/>
  <c r="A111" i="3"/>
  <c r="K90" i="3"/>
  <c r="H104" i="3"/>
  <c r="C21" i="3"/>
  <c r="A69" i="3"/>
  <c r="G63" i="3"/>
  <c r="D43" i="3"/>
  <c r="D118" i="3"/>
  <c r="J28" i="3"/>
  <c r="D105" i="3"/>
  <c r="K55" i="3"/>
  <c r="I43" i="3"/>
  <c r="G90" i="3"/>
  <c r="G115" i="3"/>
  <c r="F111" i="3"/>
  <c r="K105" i="3"/>
  <c r="B37" i="3"/>
  <c r="H111" i="3"/>
  <c r="D85" i="3"/>
  <c r="C84" i="3"/>
  <c r="D48" i="3"/>
  <c r="C43" i="3"/>
  <c r="I48" i="3"/>
  <c r="I73" i="3"/>
  <c r="B98" i="3"/>
  <c r="E41" i="3"/>
  <c r="A67" i="3"/>
  <c r="J109" i="3"/>
  <c r="I110" i="3"/>
  <c r="G119" i="3"/>
  <c r="B41" i="3"/>
  <c r="D51" i="3"/>
  <c r="D119" i="3"/>
  <c r="H70" i="3"/>
  <c r="I80" i="3"/>
  <c r="J7" i="3"/>
  <c r="H31" i="3"/>
  <c r="C41" i="3"/>
  <c r="K97" i="3"/>
  <c r="G60" i="3"/>
  <c r="A74" i="3"/>
  <c r="G62" i="3"/>
  <c r="E7" i="3"/>
  <c r="E45" i="3"/>
  <c r="C27" i="3"/>
  <c r="H77" i="3"/>
  <c r="J38" i="3"/>
  <c r="I60" i="3"/>
  <c r="C114" i="3"/>
  <c r="D72" i="3"/>
  <c r="J63" i="3"/>
  <c r="B44" i="3"/>
  <c r="F104" i="3"/>
  <c r="E108" i="3"/>
  <c r="E43" i="3"/>
  <c r="B55" i="3"/>
  <c r="B36" i="3"/>
  <c r="K42" i="3"/>
  <c r="I85" i="3"/>
  <c r="H26" i="3"/>
  <c r="C18" i="3"/>
  <c r="A49" i="3"/>
  <c r="C55" i="3"/>
  <c r="A110" i="3"/>
  <c r="B69" i="3"/>
  <c r="I33" i="3"/>
  <c r="G86" i="3"/>
  <c r="J21" i="3"/>
  <c r="F71" i="3"/>
  <c r="B42" i="3"/>
  <c r="D86" i="3"/>
  <c r="D13" i="3"/>
  <c r="I23" i="3"/>
  <c r="E53" i="3"/>
  <c r="D70" i="3"/>
  <c r="A112" i="3"/>
  <c r="D112" i="3"/>
  <c r="J112" i="3"/>
  <c r="F13" i="3"/>
  <c r="I111" i="3"/>
  <c r="H113" i="3"/>
  <c r="B103" i="3"/>
  <c r="K79" i="3"/>
  <c r="K62" i="3"/>
  <c r="J58" i="3"/>
  <c r="B26" i="3"/>
  <c r="J119" i="3"/>
  <c r="C109" i="3"/>
  <c r="F15" i="3"/>
  <c r="G96" i="3"/>
  <c r="E117" i="3"/>
  <c r="D59" i="3"/>
  <c r="G33" i="3"/>
  <c r="B107" i="3"/>
  <c r="F89" i="3"/>
  <c r="J77" i="3"/>
  <c r="I78" i="3"/>
  <c r="I75" i="3"/>
  <c r="C31" i="3"/>
  <c r="F27" i="3"/>
  <c r="H56" i="3"/>
  <c r="F79" i="3"/>
  <c r="F46" i="3"/>
  <c r="H29" i="3"/>
  <c r="D28" i="3"/>
  <c r="C40" i="3"/>
  <c r="I28" i="3"/>
  <c r="H65" i="3"/>
  <c r="K51" i="3"/>
  <c r="E40" i="3"/>
  <c r="I11" i="3"/>
  <c r="E15" i="3"/>
  <c r="J64" i="3"/>
  <c r="I81" i="3"/>
  <c r="F119" i="3"/>
  <c r="A103" i="3"/>
  <c r="E59" i="3"/>
  <c r="A93" i="3"/>
  <c r="B118" i="3"/>
  <c r="D54" i="3"/>
  <c r="F40" i="3"/>
  <c r="A84" i="3"/>
  <c r="E64" i="3"/>
  <c r="E49" i="3"/>
  <c r="B45" i="3"/>
  <c r="K11" i="3"/>
  <c r="K119" i="3"/>
  <c r="H68" i="3"/>
  <c r="G38" i="3"/>
  <c r="D29" i="3"/>
  <c r="I119" i="3"/>
  <c r="C48" i="3"/>
  <c r="C113" i="3"/>
  <c r="I71" i="3"/>
  <c r="F114" i="3"/>
  <c r="J100" i="3"/>
  <c r="G113" i="3"/>
  <c r="K72" i="3"/>
  <c r="E93" i="3"/>
  <c r="J90" i="3"/>
  <c r="I63" i="3"/>
  <c r="I114" i="3"/>
  <c r="G69" i="3"/>
  <c r="E48" i="3"/>
  <c r="A68" i="3"/>
  <c r="J27" i="3"/>
  <c r="I88" i="3"/>
  <c r="F87" i="3"/>
  <c r="I79" i="3"/>
  <c r="C116" i="3"/>
  <c r="J92" i="3"/>
  <c r="K86" i="3"/>
  <c r="I105" i="3"/>
  <c r="K71" i="3"/>
  <c r="K18" i="3"/>
  <c r="K49" i="3"/>
  <c r="E47" i="3"/>
  <c r="K14" i="3"/>
  <c r="D10" i="3"/>
  <c r="G102" i="3"/>
  <c r="K75" i="3"/>
  <c r="E99" i="3"/>
  <c r="K74" i="3"/>
  <c r="J86" i="3"/>
  <c r="E39" i="3"/>
  <c r="F110" i="3"/>
  <c r="C94" i="3"/>
  <c r="E86" i="3"/>
  <c r="E97" i="3"/>
  <c r="F74" i="3"/>
  <c r="G30" i="3"/>
  <c r="B117" i="3"/>
  <c r="C9" i="3"/>
  <c r="K50" i="3"/>
  <c r="H52" i="3"/>
  <c r="G20" i="3"/>
  <c r="E55" i="3"/>
  <c r="E14" i="3"/>
  <c r="A53" i="3"/>
  <c r="E23" i="3"/>
  <c r="F7" i="3"/>
  <c r="H86" i="3"/>
  <c r="D52" i="3"/>
  <c r="K26" i="3"/>
  <c r="A64" i="3"/>
  <c r="B102" i="3"/>
  <c r="H91" i="3"/>
  <c r="E102" i="3"/>
  <c r="A71" i="3"/>
  <c r="A23" i="3"/>
  <c r="H16" i="3"/>
  <c r="H59" i="3"/>
  <c r="A115" i="3"/>
  <c r="C108" i="3"/>
  <c r="E52" i="3"/>
  <c r="H98" i="3"/>
  <c r="K96" i="3"/>
  <c r="D82" i="3"/>
  <c r="H67" i="3"/>
  <c r="A104" i="3"/>
  <c r="C51" i="3"/>
  <c r="F41" i="3"/>
  <c r="G116" i="3"/>
  <c r="A38" i="3"/>
  <c r="H48" i="3"/>
  <c r="B33" i="3"/>
  <c r="C87" i="3"/>
  <c r="B71" i="3"/>
  <c r="G72" i="3"/>
  <c r="D113" i="3"/>
  <c r="G51" i="3"/>
  <c r="J99" i="3"/>
  <c r="B23" i="3"/>
  <c r="G67" i="3"/>
  <c r="I30" i="3"/>
  <c r="J15" i="3"/>
  <c r="H39" i="3"/>
  <c r="K28" i="3"/>
  <c r="I116" i="3"/>
  <c r="I24" i="3"/>
  <c r="F63" i="3"/>
  <c r="B78" i="3"/>
  <c r="C25" i="3"/>
  <c r="B35" i="3"/>
  <c r="D109" i="3"/>
  <c r="K45" i="3"/>
  <c r="K113" i="3"/>
  <c r="H64" i="3"/>
  <c r="B100" i="3"/>
  <c r="C100" i="3"/>
  <c r="A21" i="3"/>
  <c r="K21" i="3"/>
  <c r="C92" i="3"/>
  <c r="K48" i="3"/>
  <c r="F99" i="3"/>
  <c r="K95" i="3"/>
  <c r="B54" i="3"/>
  <c r="A107" i="3"/>
  <c r="K111" i="3"/>
  <c r="B84" i="3"/>
  <c r="J35" i="3"/>
  <c r="C53" i="3"/>
  <c r="F117" i="3"/>
  <c r="A114" i="3"/>
  <c r="I84" i="3"/>
  <c r="K85" i="3"/>
  <c r="A8" i="3"/>
  <c r="K69" i="3"/>
  <c r="B83" i="3"/>
  <c r="H79" i="3"/>
  <c r="G25" i="3"/>
  <c r="K43" i="3"/>
  <c r="G111" i="3"/>
  <c r="F103" i="3"/>
  <c r="J81" i="3"/>
  <c r="C57" i="3"/>
  <c r="I115" i="3"/>
  <c r="K70" i="3"/>
  <c r="J107" i="3"/>
  <c r="G78" i="3"/>
  <c r="A119" i="3"/>
  <c r="C26" i="3"/>
  <c r="J41" i="3"/>
  <c r="I55" i="3"/>
  <c r="B75" i="3"/>
  <c r="F100" i="3"/>
  <c r="F11" i="3"/>
  <c r="G118" i="3"/>
  <c r="F95" i="3"/>
  <c r="A66" i="3"/>
  <c r="B11" i="3"/>
  <c r="D66" i="3"/>
  <c r="G10" i="3"/>
  <c r="I54" i="3"/>
  <c r="C33" i="3"/>
  <c r="C14" i="3"/>
  <c r="F82" i="3"/>
  <c r="F70" i="3"/>
  <c r="I112" i="3"/>
  <c r="E80" i="3"/>
  <c r="A11" i="3"/>
  <c r="A97" i="3"/>
  <c r="F83" i="3"/>
  <c r="I36" i="3"/>
  <c r="E109" i="3"/>
  <c r="B66" i="3"/>
  <c r="J117" i="3"/>
  <c r="C102" i="3"/>
  <c r="K66" i="3"/>
  <c r="C93" i="3"/>
  <c r="A96" i="3"/>
  <c r="C98" i="3"/>
  <c r="G95" i="3"/>
  <c r="G89" i="3"/>
  <c r="H94" i="3"/>
  <c r="I53" i="3"/>
  <c r="G88" i="3"/>
  <c r="J69" i="3"/>
  <c r="J82" i="3"/>
  <c r="J65" i="3"/>
  <c r="B62" i="3"/>
  <c r="E65" i="3"/>
  <c r="E76" i="3"/>
  <c r="I70" i="3"/>
  <c r="D47" i="3"/>
  <c r="H33" i="3"/>
  <c r="B50" i="3"/>
  <c r="D67" i="3"/>
  <c r="C73" i="3"/>
  <c r="F86" i="3"/>
  <c r="E103" i="3"/>
  <c r="D65" i="3"/>
  <c r="E24" i="3"/>
  <c r="K104" i="3"/>
  <c r="H7" i="3"/>
  <c r="D57" i="3"/>
  <c r="G37" i="3"/>
  <c r="A35" i="3"/>
  <c r="B21" i="3"/>
  <c r="B74" i="3"/>
  <c r="C66" i="3"/>
  <c r="I56" i="3"/>
  <c r="G76" i="3"/>
  <c r="G35" i="3"/>
  <c r="B53" i="3"/>
  <c r="J33" i="3"/>
  <c r="C28" i="3"/>
  <c r="D44" i="3"/>
  <c r="I21" i="3"/>
  <c r="J10" i="3"/>
  <c r="I82" i="3"/>
  <c r="J39" i="3"/>
  <c r="B111" i="3"/>
  <c r="D77" i="3"/>
  <c r="F108" i="3"/>
  <c r="J102" i="3"/>
  <c r="J18" i="3"/>
  <c r="K100" i="3"/>
  <c r="J74" i="3"/>
  <c r="D114" i="3"/>
  <c r="G31" i="3"/>
  <c r="F68" i="3"/>
  <c r="K106" i="3"/>
  <c r="K73" i="3"/>
  <c r="C34" i="3"/>
  <c r="J104" i="3"/>
  <c r="G103" i="3"/>
  <c r="A85" i="3"/>
  <c r="D101" i="3"/>
  <c r="K46" i="3"/>
  <c r="A50" i="3"/>
  <c r="I76" i="3"/>
  <c r="C86" i="3"/>
  <c r="A106" i="3"/>
  <c r="K22" i="3"/>
  <c r="G21" i="3"/>
  <c r="D58" i="3"/>
  <c r="F64" i="3"/>
  <c r="B70" i="3"/>
  <c r="A47" i="3"/>
  <c r="F85" i="3"/>
  <c r="K58" i="3"/>
  <c r="A77" i="3"/>
  <c r="F31" i="3"/>
  <c r="C32" i="3"/>
  <c r="H85" i="3"/>
  <c r="B27" i="3"/>
  <c r="H74" i="3"/>
  <c r="E88" i="3"/>
  <c r="D50" i="3"/>
  <c r="I77" i="3"/>
  <c r="K24" i="3"/>
  <c r="D46" i="3"/>
  <c r="K108" i="3"/>
  <c r="G47" i="3"/>
  <c r="E107" i="3"/>
  <c r="C62" i="3"/>
  <c r="I118" i="3"/>
  <c r="G52" i="3"/>
  <c r="E26" i="3"/>
  <c r="F76" i="3"/>
  <c r="A31" i="3"/>
  <c r="B65" i="3"/>
  <c r="D97" i="3"/>
  <c r="A22" i="3"/>
  <c r="H115" i="3"/>
  <c r="E28" i="3"/>
  <c r="C50" i="3"/>
  <c r="J11" i="3"/>
  <c r="G97" i="3"/>
  <c r="B51" i="3"/>
  <c r="I92" i="3"/>
  <c r="E68" i="3"/>
  <c r="H69" i="3"/>
  <c r="B112" i="3"/>
  <c r="H55" i="3"/>
  <c r="E56" i="3"/>
  <c r="F48" i="3"/>
  <c r="A118" i="3"/>
  <c r="E18" i="3"/>
  <c r="E81" i="3"/>
  <c r="B115" i="3"/>
  <c r="H49" i="3"/>
  <c r="J42" i="3"/>
  <c r="D106" i="3"/>
  <c r="K38" i="3"/>
  <c r="B67" i="3"/>
  <c r="D37" i="3"/>
  <c r="C30" i="3"/>
  <c r="F34" i="3"/>
  <c r="B96" i="3"/>
  <c r="I14" i="3"/>
  <c r="H97" i="3"/>
  <c r="D76" i="3"/>
  <c r="I86" i="3"/>
  <c r="K9" i="3"/>
  <c r="F73" i="3"/>
  <c r="I61" i="3"/>
  <c r="J80" i="3"/>
  <c r="F113" i="3"/>
  <c r="J75" i="3"/>
  <c r="A48" i="3"/>
  <c r="G92" i="3"/>
  <c r="B82" i="3"/>
  <c r="H101" i="3"/>
  <c r="F105" i="3"/>
  <c r="J108" i="3"/>
  <c r="E72" i="3"/>
  <c r="C85" i="3"/>
  <c r="K53" i="3"/>
  <c r="K47" i="3"/>
  <c r="E74" i="3"/>
  <c r="J8" i="3"/>
  <c r="E42" i="3"/>
  <c r="D35" i="3"/>
  <c r="B18" i="3"/>
  <c r="H100" i="3"/>
  <c r="I57" i="3"/>
  <c r="F57" i="3"/>
  <c r="E113" i="3"/>
  <c r="H76" i="3"/>
  <c r="A76" i="3"/>
  <c r="C16" i="3"/>
  <c r="A25" i="3"/>
  <c r="E77" i="3"/>
  <c r="A28" i="3"/>
  <c r="C20" i="3"/>
  <c r="K98" i="3"/>
  <c r="I27" i="3"/>
  <c r="D23" i="3"/>
  <c r="J71" i="3"/>
  <c r="B119" i="3"/>
  <c r="D98" i="3"/>
  <c r="A61" i="3"/>
  <c r="F47" i="3"/>
  <c r="B89" i="3"/>
  <c r="F32" i="3"/>
  <c r="H42" i="3"/>
  <c r="B72" i="3"/>
  <c r="F67" i="3"/>
  <c r="C12" i="3"/>
  <c r="C63" i="3"/>
  <c r="I64" i="3"/>
  <c r="G110" i="3"/>
  <c r="H13" i="3"/>
  <c r="C37" i="3"/>
  <c r="H102" i="3"/>
  <c r="H43" i="3"/>
  <c r="I83" i="3"/>
  <c r="E69" i="3"/>
  <c r="H14" i="3"/>
  <c r="J66" i="3"/>
  <c r="G44" i="3"/>
  <c r="E13" i="3"/>
  <c r="G23" i="3"/>
  <c r="E90" i="3"/>
  <c r="J113" i="3"/>
  <c r="C106" i="3"/>
  <c r="I59" i="3"/>
  <c r="H105" i="3"/>
  <c r="G48" i="3"/>
  <c r="F101" i="3"/>
  <c r="E27" i="3"/>
  <c r="C42" i="3"/>
  <c r="J73" i="3"/>
  <c r="A101" i="3"/>
  <c r="A86" i="3"/>
  <c r="F22" i="3"/>
  <c r="B14" i="3"/>
  <c r="F116" i="3"/>
  <c r="B31" i="3"/>
  <c r="K60" i="3"/>
  <c r="I9" i="3"/>
  <c r="K32" i="3"/>
  <c r="F53" i="3"/>
  <c r="J85" i="3"/>
  <c r="A100" i="3"/>
  <c r="G66" i="3"/>
  <c r="H30" i="3"/>
  <c r="B61" i="3"/>
  <c r="I42" i="3"/>
  <c r="A89" i="3"/>
  <c r="C45" i="3"/>
  <c r="F16" i="3"/>
  <c r="A52" i="3"/>
  <c r="K33" i="3"/>
  <c r="J16" i="3"/>
  <c r="B85" i="3"/>
  <c r="I18" i="3"/>
  <c r="F58" i="3"/>
  <c r="J60" i="3"/>
  <c r="E60" i="3"/>
  <c r="I96" i="3"/>
  <c r="B116" i="3"/>
  <c r="D100" i="3"/>
  <c r="J36" i="3"/>
  <c r="J51" i="3"/>
  <c r="I101" i="3"/>
  <c r="G87" i="3"/>
  <c r="K116" i="3"/>
  <c r="D117" i="3"/>
  <c r="I66" i="3"/>
  <c r="K36" i="3"/>
  <c r="E112" i="3"/>
  <c r="C118" i="3"/>
  <c r="K107" i="3"/>
  <c r="C49" i="3"/>
  <c r="E79" i="3"/>
  <c r="D95" i="3"/>
  <c r="G41" i="3"/>
  <c r="G12" i="3"/>
  <c r="C110" i="3"/>
  <c r="C115" i="3"/>
  <c r="I106" i="3"/>
  <c r="G106" i="3"/>
  <c r="I93" i="3"/>
  <c r="F21" i="3"/>
  <c r="H51" i="3"/>
  <c r="K103" i="3"/>
  <c r="J70" i="3"/>
  <c r="K99" i="3"/>
  <c r="D99" i="3"/>
  <c r="J56" i="3"/>
  <c r="B59" i="3"/>
  <c r="E66" i="3"/>
  <c r="E29" i="3"/>
  <c r="E31" i="3"/>
  <c r="J48" i="3"/>
  <c r="F80" i="3"/>
  <c r="J79" i="3"/>
  <c r="K68" i="3"/>
  <c r="K7" i="3"/>
  <c r="G107" i="3"/>
  <c r="G74" i="3"/>
  <c r="H60" i="3"/>
  <c r="C111" i="3"/>
  <c r="G112" i="3"/>
  <c r="B10" i="3"/>
  <c r="I67" i="3"/>
  <c r="J87" i="3"/>
  <c r="F61" i="3"/>
  <c r="C7" i="3"/>
  <c r="D96" i="3"/>
  <c r="F96" i="3"/>
  <c r="D30" i="3"/>
  <c r="K34" i="3"/>
  <c r="I100" i="3"/>
  <c r="C13" i="3"/>
  <c r="B99" i="3"/>
  <c r="F62" i="3"/>
  <c r="B30" i="3"/>
  <c r="F33" i="3"/>
  <c r="F102" i="3"/>
  <c r="C71" i="3"/>
  <c r="D9" i="3"/>
  <c r="K23" i="3"/>
  <c r="C95" i="3"/>
  <c r="E110" i="3"/>
  <c r="A91" i="3"/>
  <c r="C83" i="3"/>
  <c r="A94" i="3"/>
  <c r="K117" i="3"/>
  <c r="A70" i="3"/>
  <c r="C103" i="3"/>
  <c r="B16" i="3"/>
  <c r="A54" i="3"/>
  <c r="H88" i="3"/>
  <c r="H20" i="3"/>
  <c r="A51" i="3"/>
  <c r="E54" i="3"/>
  <c r="I109" i="3"/>
  <c r="E91" i="3"/>
  <c r="H58" i="3"/>
  <c r="J14" i="3"/>
  <c r="F106" i="3"/>
  <c r="G49" i="3"/>
  <c r="G43" i="3"/>
  <c r="H110" i="3"/>
  <c r="H72" i="3"/>
  <c r="A59" i="3"/>
  <c r="I44" i="3"/>
  <c r="H117" i="3"/>
  <c r="H89" i="3"/>
  <c r="K10" i="3"/>
  <c r="C38" i="3"/>
  <c r="B79" i="3"/>
  <c r="H32" i="3"/>
  <c r="E104" i="3"/>
  <c r="E61" i="3"/>
  <c r="G45" i="3"/>
  <c r="G40" i="3"/>
  <c r="F65" i="3"/>
  <c r="C79" i="3"/>
  <c r="A117" i="3"/>
  <c r="C64" i="3"/>
  <c r="D12" i="3"/>
  <c r="F77" i="3"/>
  <c r="A82" i="3"/>
  <c r="D69" i="3"/>
  <c r="F107" i="3"/>
  <c r="H80" i="3"/>
  <c r="J101" i="3"/>
  <c r="D7" i="3"/>
  <c r="E70" i="3"/>
  <c r="B86" i="3"/>
  <c r="J12" i="3"/>
  <c r="E67" i="3"/>
  <c r="J76" i="3"/>
  <c r="B95" i="3"/>
  <c r="D56" i="3"/>
  <c r="C46" i="3"/>
  <c r="F44" i="3"/>
  <c r="F90" i="3"/>
  <c r="H25" i="3"/>
  <c r="B87" i="3"/>
  <c r="K41" i="3"/>
  <c r="B106" i="3"/>
  <c r="H119" i="3"/>
  <c r="O14" i="3" l="1"/>
  <c r="O7" i="3"/>
  <c r="J3" i="3"/>
  <c r="O10" i="3"/>
  <c r="O15" i="3"/>
  <c r="O16" i="3"/>
  <c r="O8" i="3"/>
  <c r="O9" i="3"/>
  <c r="O12" i="3"/>
  <c r="O13" i="3"/>
  <c r="O11" i="3"/>
</calcChain>
</file>

<file path=xl/sharedStrings.xml><?xml version="1.0" encoding="utf-8"?>
<sst xmlns="http://schemas.openxmlformats.org/spreadsheetml/2006/main" count="1723" uniqueCount="77">
  <si>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</si>
  <si>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</si>
  <si>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</si>
  <si>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</si>
  <si>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</si>
  <si>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</si>
  <si>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</si>
  <si>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</si>
  <si>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</si>
  <si>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</si>
  <si>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</si>
  <si>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</si>
  <si>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</si>
  <si>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</si>
  <si>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</si>
  <si>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</si>
  <si>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</si>
  <si>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</si>
  <si>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</si>
  <si>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</si>
  <si>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</si>
  <si>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</si>
  <si>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</si>
  <si>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</si>
  <si>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</si>
  <si>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</si>
  <si>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</si>
  <si>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 xml:space="preserve"> </t>
  </si>
  <si>
    <t>Score</t>
  </si>
  <si>
    <t>Word</t>
  </si>
  <si>
    <t>Margin</t>
  </si>
  <si>
    <t>Spoken</t>
  </si>
  <si>
    <t>Guess</t>
  </si>
  <si>
    <t>Rating</t>
  </si>
  <si>
    <t>Test Description:</t>
  </si>
  <si>
    <t>Match Threshold:</t>
  </si>
  <si>
    <t>Jason</t>
  </si>
  <si>
    <t>2014-12-07, 18:06:38</t>
  </si>
  <si>
    <t>False Pos</t>
  </si>
  <si>
    <t>False Neg</t>
  </si>
  <si>
    <t>ONE</t>
  </si>
  <si>
    <t>FOUR</t>
  </si>
  <si>
    <t>TWO</t>
  </si>
  <si>
    <t>THREE</t>
  </si>
  <si>
    <t>FIVE</t>
  </si>
  <si>
    <t>SIX</t>
  </si>
  <si>
    <t>SEVEN</t>
  </si>
  <si>
    <t>EIGHT</t>
  </si>
  <si>
    <t>NINE</t>
  </si>
  <si>
    <t>ZERO</t>
  </si>
  <si>
    <t xml:space="preserve">Misses </t>
  </si>
  <si>
    <t>missed?</t>
  </si>
  <si>
    <t>No Covariance</t>
  </si>
  <si>
    <t>All 5 Methods</t>
  </si>
  <si>
    <t>No DTW</t>
  </si>
  <si>
    <t>No LPC/Cov</t>
  </si>
  <si>
    <t>Jason - Num</t>
  </si>
  <si>
    <t>R_Toni_LR</t>
  </si>
  <si>
    <t>D_Toni_LR</t>
  </si>
  <si>
    <t>Toni</t>
  </si>
  <si>
    <t>2014-12-08, 01:09:08</t>
  </si>
  <si>
    <t>LPCC Array</t>
  </si>
  <si>
    <t>LPCC DTW</t>
  </si>
  <si>
    <t>BANANAS</t>
  </si>
  <si>
    <t>MISSISSIPPI</t>
  </si>
  <si>
    <t>BLUE</t>
  </si>
  <si>
    <t>BLOOM</t>
  </si>
  <si>
    <t>TRUMPET</t>
  </si>
  <si>
    <t>JASON</t>
  </si>
  <si>
    <t>SCOTT</t>
  </si>
  <si>
    <t>DAVE</t>
  </si>
  <si>
    <t>ANTONIA</t>
  </si>
  <si>
    <t>LPC - covariance</t>
  </si>
  <si>
    <t>LPC - euclidean</t>
  </si>
  <si>
    <t>LPCC - covariance</t>
  </si>
  <si>
    <t>LPCC - euclidean</t>
  </si>
  <si>
    <t>LPCC Array - LPCC DTW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</si>
</sst>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28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6" borderId="0" xfId="0" applyFill="1"/>
    <xf numFmtId="164" fontId="0" fillId="0" borderId="8" xfId="0" applyNumberFormat="1" applyFill="1" applyBorder="1" applyAlignment="1"/>
    <xf numFmtId="164" fontId="0" fillId="0" borderId="9" xfId="0" applyNumberFormat="1" applyFill="1" applyBorder="1" applyAlignment="1"/>
    <xf numFmtId="164" fontId="0" fillId="0" borderId="10" xfId="0" applyNumberFormat="1" applyFill="1" applyBorder="1" applyAlignment="1"/>
    <xf numFmtId="164" fontId="0" fillId="0" borderId="11" xfId="0" applyNumberFormat="1" applyFill="1" applyBorder="1" applyAlignment="1"/>
    <xf numFmtId="164" fontId="1" fillId="4" borderId="7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/>
    <xf numFmtId="164" fontId="1" fillId="4" borderId="8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>
      <alignment horizontal="left"/>
    </xf>
    <xf numFmtId="164" fontId="0" fillId="4" borderId="9" xfId="0" applyNumberFormat="1" applyFill="1" applyBorder="1" applyAlignment="1"/>
    <xf numFmtId="164" fontId="1" fillId="4" borderId="27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/>
    <xf numFmtId="164" fontId="1" fillId="4" borderId="10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>
      <alignment horizontal="left"/>
    </xf>
    <xf numFmtId="164" fontId="0" fillId="4" borderId="11" xfId="0" applyNumberFormat="1" applyFill="1" applyBorder="1" applyAlignment="1"/>
    <xf numFmtId="0" fontId="0" fillId="4" borderId="9" xfId="0" applyFill="1" applyBorder="1"/>
    <xf numFmtId="0" fontId="0" fillId="4" borderId="27" xfId="0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7" xfId="0" applyFont="1" applyFill="1" applyBorder="1"/>
    <xf numFmtId="0" fontId="2" fillId="5" borderId="2" xfId="1" applyBorder="1" applyAlignment="1">
      <alignment horizontal="center"/>
    </xf>
    <xf numFmtId="0" fontId="2" fillId="5" borderId="29" xfId="1" applyBorder="1" applyAlignment="1">
      <alignment horizontal="center"/>
    </xf>
    <xf numFmtId="0" fontId="2" fillId="5" borderId="6" xfId="1" applyBorder="1" applyAlignment="1">
      <alignment horizontal="center"/>
    </xf>
    <xf numFmtId="0" fontId="2" fillId="5" borderId="8" xfId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/>
    <xf numFmtId="0" fontId="0" fillId="5" borderId="42" xfId="1" applyFont="1" applyBorder="1" applyAlignment="1">
      <alignment horizontal="center"/>
    </xf>
    <xf numFmtId="0" fontId="0" fillId="5" borderId="43" xfId="1" applyFont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1" fillId="4" borderId="27" xfId="0" applyFont="1" applyFill="1" applyBorder="1"/>
    <xf numFmtId="0" fontId="1" fillId="4" borderId="4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164" fontId="0" fillId="2" borderId="10" xfId="0" applyNumberForma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5464"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9"/>
  <sheetViews>
    <sheetView tabSelected="1" workbookViewId="0">
      <selection activeCell="J2" sqref="J2:K2"/>
    </sheetView>
  </sheetViews>
  <sheetFormatPr defaultRowHeight="15" x14ac:dyDescent="0.25"/>
  <cols>
    <col min="1" max="1" width="14.5703125" style="37" bestFit="1" customWidth="1"/>
    <col min="2" max="6" width="9.140625" style="37"/>
    <col min="7" max="7" width="9.140625" style="37" customWidth="1"/>
    <col min="8" max="13" width="9.140625" style="37"/>
    <col min="14" max="14" width="23.140625" style="37" customWidth="1"/>
    <col min="15" max="16384" width="9.140625" style="37"/>
  </cols>
  <sheetData>
    <row r="1" spans="1:15" x14ac:dyDescent="0.25">
      <c r="A1" s="31" t="s">
        <v>0</v>
      </c>
      <c r="B1" s="114" t="s">
        <v>57</v>
      </c>
      <c r="C1" s="114"/>
      <c r="D1" s="114"/>
      <c r="E1" s="32"/>
      <c r="F1" s="35"/>
      <c r="G1" s="115"/>
      <c r="H1" s="115"/>
      <c r="I1" s="32" t="s">
        <v>2</v>
      </c>
      <c r="J1" s="115" t="s">
        <v>59</v>
      </c>
      <c r="K1" s="116"/>
    </row>
    <row r="2" spans="1:15" ht="15.75" thickBot="1" x14ac:dyDescent="0.3">
      <c r="A2" s="33" t="s">
        <v>1</v>
      </c>
      <c r="B2" s="117" t="s">
        <v>58</v>
      </c>
      <c r="C2" s="117"/>
      <c r="D2" s="117"/>
      <c r="E2" s="34"/>
      <c r="F2" s="36"/>
      <c r="G2" s="118"/>
      <c r="H2" s="118"/>
      <c r="I2" s="34" t="s">
        <v>24</v>
      </c>
      <c r="J2" s="118" t="s">
        <v>60</v>
      </c>
      <c r="K2" s="119"/>
    </row>
    <row r="3" spans="1:15" ht="15.75" thickBot="1" x14ac:dyDescent="0.3">
      <c r="A3" s="122" t="str">
        <f>"reference:"&amp;B1</f>
        <v>reference:R_Toni_LR</v>
      </c>
      <c r="B3" s="123"/>
      <c r="C3" s="124"/>
      <c r="D3" s="122" t="str">
        <f>"data:"&amp;B2</f>
        <v>data:D_Toni_LR</v>
      </c>
      <c r="E3" s="123"/>
      <c r="F3" s="123"/>
      <c r="G3" s="124"/>
      <c r="H3" s="112" t="s">
        <v>21</v>
      </c>
      <c r="I3" s="113"/>
      <c r="J3" s="120">
        <f ca="1">SUMIF(B18:K18,"&gt;0")/COUNTIF(B18:K18,"&gt;0")</f>
        <v>0.54</v>
      </c>
      <c r="K3" s="121"/>
    </row>
    <row r="5" spans="1:15" ht="87.75" customHeight="1" thickBot="1" x14ac:dyDescent="0.3">
      <c r="B5" s="39" t="s">
        <v>72</v>
      </c>
      <c r="C5" s="39" t="s">
        <v>73</v>
      </c>
      <c r="D5" s="39" t="s">
        <v>74</v>
      </c>
      <c r="E5" s="39" t="s">
        <v>75</v>
      </c>
      <c r="F5" s="39" t="s">
        <v>76</v>
      </c>
      <c r="G5" s="39" t="e">
        <v>#N/A</v>
      </c>
      <c r="H5" s="39" t="e">
        <v>#N/A</v>
      </c>
      <c r="I5" s="39" t="e">
        <v>#N/A</v>
      </c>
      <c r="J5" s="39" t="e">
        <v>#N/A</v>
      </c>
      <c r="K5" s="39" t="e">
        <v>#N/A</v>
      </c>
    </row>
    <row r="6" spans="1:15" ht="15.75" thickBot="1" x14ac:dyDescent="0.3">
      <c r="A6" s="38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4"/>
      <c r="O6" s="5" t="str">
        <f>B2</f>
        <v>D_Toni_LR</v>
      </c>
    </row>
    <row r="7" spans="1:15" x14ac:dyDescent="0.25">
      <c r="A7" s="22" t="str">
        <f ca="1">INDIRECT("'"&amp;B$5&amp;"'!$Q"&amp;ROW(A7)-1)</f>
        <v>Word 1</v>
      </c>
      <c r="B7" s="25">
        <f t="shared" ref="B7:K7" ca="1" si="0">INDIRECT("'"&amp;B$5&amp;"'!$R6")</f>
        <v>0</v>
      </c>
      <c r="C7" s="25">
        <f t="shared" ca="1" si="0"/>
        <v>0.4</v>
      </c>
      <c r="D7" s="25">
        <f t="shared" ca="1" si="0"/>
        <v>0.5</v>
      </c>
      <c r="E7" s="25">
        <f t="shared" ca="1" si="0"/>
        <v>0.7</v>
      </c>
      <c r="F7" s="25">
        <f t="shared" ca="1" si="0"/>
        <v>0.2</v>
      </c>
      <c r="G7" s="25" t="e">
        <f t="shared" ca="1" si="0"/>
        <v>#N/A</v>
      </c>
      <c r="H7" s="25" t="e">
        <f t="shared" ca="1" si="0"/>
        <v>#N/A</v>
      </c>
      <c r="I7" s="25" t="e">
        <f t="shared" ca="1" si="0"/>
        <v>#N/A</v>
      </c>
      <c r="J7" s="25" t="e">
        <f t="shared" ca="1" si="0"/>
        <v>#N/A</v>
      </c>
      <c r="K7" s="25" t="e">
        <f t="shared" ca="1" si="0"/>
        <v>#N/A</v>
      </c>
      <c r="L7" s="40"/>
      <c r="N7" s="55" t="str">
        <f>B5</f>
        <v>LPC - covariance</v>
      </c>
      <c r="O7" s="58">
        <f ca="1">IFERROR(B18," ")</f>
        <v>0.26</v>
      </c>
    </row>
    <row r="8" spans="1:15" x14ac:dyDescent="0.25">
      <c r="A8" s="23" t="str">
        <f t="shared" ref="A8:A16" ca="1" si="1">INDIRECT("'"&amp;B$5&amp;"'!$Q"&amp;ROW(A8)-1)</f>
        <v>Word 2</v>
      </c>
      <c r="B8" s="26">
        <f t="shared" ref="B8:K8" ca="1" si="2">INDIRECT("'"&amp;B$5&amp;"'!$R7")</f>
        <v>0.9</v>
      </c>
      <c r="C8" s="26">
        <f t="shared" ca="1" si="2"/>
        <v>1</v>
      </c>
      <c r="D8" s="26">
        <f t="shared" ca="1" si="2"/>
        <v>0</v>
      </c>
      <c r="E8" s="26">
        <f t="shared" ca="1" si="2"/>
        <v>1</v>
      </c>
      <c r="F8" s="26">
        <f t="shared" ca="1" si="2"/>
        <v>0.7</v>
      </c>
      <c r="G8" s="26" t="e">
        <f t="shared" ca="1" si="2"/>
        <v>#N/A</v>
      </c>
      <c r="H8" s="26" t="e">
        <f t="shared" ca="1" si="2"/>
        <v>#N/A</v>
      </c>
      <c r="I8" s="26" t="e">
        <f t="shared" ca="1" si="2"/>
        <v>#N/A</v>
      </c>
      <c r="J8" s="26" t="e">
        <f t="shared" ca="1" si="2"/>
        <v>#N/A</v>
      </c>
      <c r="K8" s="26" t="e">
        <f t="shared" ca="1" si="2"/>
        <v>#N/A</v>
      </c>
      <c r="N8" s="56" t="str">
        <f>C5</f>
        <v>LPC - euclidean</v>
      </c>
      <c r="O8" s="59">
        <f ca="1">IFERROR(C18," ")</f>
        <v>0.69</v>
      </c>
    </row>
    <row r="9" spans="1:15" x14ac:dyDescent="0.25">
      <c r="A9" s="23" t="str">
        <f t="shared" ca="1" si="1"/>
        <v>Word 3</v>
      </c>
      <c r="B9" s="26">
        <f t="shared" ref="B9:K9" ca="1" si="3">INDIRECT("'"&amp;B$5&amp;"'!$R8")</f>
        <v>0</v>
      </c>
      <c r="C9" s="26">
        <f t="shared" ca="1" si="3"/>
        <v>0.8</v>
      </c>
      <c r="D9" s="26">
        <f t="shared" ca="1" si="3"/>
        <v>0</v>
      </c>
      <c r="E9" s="26">
        <f t="shared" ca="1" si="3"/>
        <v>0.4</v>
      </c>
      <c r="F9" s="26">
        <f t="shared" ca="1" si="3"/>
        <v>0.7</v>
      </c>
      <c r="G9" s="26" t="e">
        <f t="shared" ca="1" si="3"/>
        <v>#N/A</v>
      </c>
      <c r="H9" s="26" t="e">
        <f t="shared" ca="1" si="3"/>
        <v>#N/A</v>
      </c>
      <c r="I9" s="26" t="e">
        <f t="shared" ca="1" si="3"/>
        <v>#N/A</v>
      </c>
      <c r="J9" s="26" t="e">
        <f t="shared" ca="1" si="3"/>
        <v>#N/A</v>
      </c>
      <c r="K9" s="26" t="e">
        <f t="shared" ca="1" si="3"/>
        <v>#N/A</v>
      </c>
      <c r="N9" s="56" t="str">
        <f>D5</f>
        <v>LPCC - covariance</v>
      </c>
      <c r="O9" s="59">
        <f ca="1">IFERROR(D18," ")</f>
        <v>0.36</v>
      </c>
    </row>
    <row r="10" spans="1:15" x14ac:dyDescent="0.25">
      <c r="A10" s="23" t="str">
        <f t="shared" ca="1" si="1"/>
        <v>Word 4</v>
      </c>
      <c r="B10" s="26">
        <f t="shared" ref="B10:K10" ca="1" si="4">INDIRECT("'"&amp;B$5&amp;"'!$R9")</f>
        <v>0.3</v>
      </c>
      <c r="C10" s="26">
        <f t="shared" ca="1" si="4"/>
        <v>0.8</v>
      </c>
      <c r="D10" s="26">
        <f t="shared" ca="1" si="4"/>
        <v>0.7</v>
      </c>
      <c r="E10" s="26">
        <f t="shared" ca="1" si="4"/>
        <v>0.8</v>
      </c>
      <c r="F10" s="26">
        <f t="shared" ca="1" si="4"/>
        <v>0.2</v>
      </c>
      <c r="G10" s="26" t="e">
        <f t="shared" ca="1" si="4"/>
        <v>#N/A</v>
      </c>
      <c r="H10" s="26" t="e">
        <f t="shared" ca="1" si="4"/>
        <v>#N/A</v>
      </c>
      <c r="I10" s="26" t="e">
        <f t="shared" ca="1" si="4"/>
        <v>#N/A</v>
      </c>
      <c r="J10" s="26" t="e">
        <f t="shared" ca="1" si="4"/>
        <v>#N/A</v>
      </c>
      <c r="K10" s="26" t="e">
        <f t="shared" ca="1" si="4"/>
        <v>#N/A</v>
      </c>
      <c r="N10" s="56" t="str">
        <f>E5</f>
        <v>LPCC - euclidean</v>
      </c>
      <c r="O10" s="59">
        <f ca="1">IFERROR(E18," ")</f>
        <v>0.76</v>
      </c>
    </row>
    <row r="11" spans="1:15" x14ac:dyDescent="0.25">
      <c r="A11" s="23" t="str">
        <f t="shared" ca="1" si="1"/>
        <v>Word 5</v>
      </c>
      <c r="B11" s="26">
        <f t="shared" ref="B11:K11" ca="1" si="5">INDIRECT("'"&amp;B$5&amp;"'!$R10")</f>
        <v>0.2</v>
      </c>
      <c r="C11" s="26">
        <f t="shared" ca="1" si="5"/>
        <v>1</v>
      </c>
      <c r="D11" s="26">
        <f t="shared" ca="1" si="5"/>
        <v>1</v>
      </c>
      <c r="E11" s="26">
        <f t="shared" ca="1" si="5"/>
        <v>1</v>
      </c>
      <c r="F11" s="26">
        <f t="shared" ca="1" si="5"/>
        <v>0.9</v>
      </c>
      <c r="G11" s="26" t="e">
        <f t="shared" ca="1" si="5"/>
        <v>#N/A</v>
      </c>
      <c r="H11" s="26" t="e">
        <f t="shared" ca="1" si="5"/>
        <v>#N/A</v>
      </c>
      <c r="I11" s="26" t="e">
        <f t="shared" ca="1" si="5"/>
        <v>#N/A</v>
      </c>
      <c r="J11" s="26" t="e">
        <f t="shared" ca="1" si="5"/>
        <v>#N/A</v>
      </c>
      <c r="K11" s="26" t="e">
        <f t="shared" ca="1" si="5"/>
        <v>#N/A</v>
      </c>
      <c r="N11" s="56" t="str">
        <f>F5</f>
        <v>LPCC Array - LPCC DTW</v>
      </c>
      <c r="O11" s="59">
        <f ca="1">IFERROR(F18," ")</f>
        <v>0.63</v>
      </c>
    </row>
    <row r="12" spans="1:15" x14ac:dyDescent="0.25">
      <c r="A12" s="23" t="str">
        <f t="shared" ca="1" si="1"/>
        <v>Word 6</v>
      </c>
      <c r="B12" s="26">
        <f t="shared" ref="B12:K12" ca="1" si="6">INDIRECT("'"&amp;B$5&amp;"'!$R11")</f>
        <v>0</v>
      </c>
      <c r="C12" s="26">
        <f t="shared" ca="1" si="6"/>
        <v>0</v>
      </c>
      <c r="D12" s="26">
        <f t="shared" ca="1" si="6"/>
        <v>0.2</v>
      </c>
      <c r="E12" s="26">
        <f t="shared" ca="1" si="6"/>
        <v>0</v>
      </c>
      <c r="F12" s="26">
        <f t="shared" ca="1" si="6"/>
        <v>0.2</v>
      </c>
      <c r="G12" s="26" t="e">
        <f t="shared" ca="1" si="6"/>
        <v>#N/A</v>
      </c>
      <c r="H12" s="26" t="e">
        <f t="shared" ca="1" si="6"/>
        <v>#N/A</v>
      </c>
      <c r="I12" s="26" t="e">
        <f t="shared" ca="1" si="6"/>
        <v>#N/A</v>
      </c>
      <c r="J12" s="26" t="e">
        <f t="shared" ca="1" si="6"/>
        <v>#N/A</v>
      </c>
      <c r="K12" s="26" t="e">
        <f t="shared" ca="1" si="6"/>
        <v>#N/A</v>
      </c>
      <c r="N12" s="56" t="e">
        <f>G5</f>
        <v>#N/A</v>
      </c>
      <c r="O12" s="59" t="str">
        <f ca="1">IFERROR(G18," ")</f>
        <v xml:space="preserve"> </v>
      </c>
    </row>
    <row r="13" spans="1:15" x14ac:dyDescent="0.25">
      <c r="A13" s="23" t="str">
        <f t="shared" ca="1" si="1"/>
        <v>Word 7</v>
      </c>
      <c r="B13" s="26">
        <f t="shared" ref="B13:K13" ca="1" si="7">INDIRECT("'"&amp;B$5&amp;"'!$R12")</f>
        <v>0</v>
      </c>
      <c r="C13" s="26">
        <f t="shared" ca="1" si="7"/>
        <v>0.9</v>
      </c>
      <c r="D13" s="26">
        <f t="shared" ca="1" si="7"/>
        <v>0.1</v>
      </c>
      <c r="E13" s="26">
        <f t="shared" ca="1" si="7"/>
        <v>0.9</v>
      </c>
      <c r="F13" s="26">
        <f t="shared" ca="1" si="7"/>
        <v>0.8</v>
      </c>
      <c r="G13" s="26" t="e">
        <f t="shared" ca="1" si="7"/>
        <v>#N/A</v>
      </c>
      <c r="H13" s="26" t="e">
        <f t="shared" ca="1" si="7"/>
        <v>#N/A</v>
      </c>
      <c r="I13" s="26" t="e">
        <f t="shared" ca="1" si="7"/>
        <v>#N/A</v>
      </c>
      <c r="J13" s="26" t="e">
        <f t="shared" ca="1" si="7"/>
        <v>#N/A</v>
      </c>
      <c r="K13" s="26" t="e">
        <f t="shared" ca="1" si="7"/>
        <v>#N/A</v>
      </c>
      <c r="N13" s="56" t="e">
        <f>H5</f>
        <v>#N/A</v>
      </c>
      <c r="O13" s="59" t="str">
        <f ca="1">IFERROR(H18," ")</f>
        <v xml:space="preserve"> </v>
      </c>
    </row>
    <row r="14" spans="1:15" x14ac:dyDescent="0.25">
      <c r="A14" s="23" t="str">
        <f t="shared" ca="1" si="1"/>
        <v>Word 8</v>
      </c>
      <c r="B14" s="26">
        <f t="shared" ref="B14:K14" ca="1" si="8">INDIRECT("'"&amp;B$5&amp;"'!$R13")</f>
        <v>0.1</v>
      </c>
      <c r="C14" s="26">
        <f t="shared" ca="1" si="8"/>
        <v>0.3</v>
      </c>
      <c r="D14" s="26">
        <f t="shared" ca="1" si="8"/>
        <v>0</v>
      </c>
      <c r="E14" s="26">
        <f t="shared" ca="1" si="8"/>
        <v>0.9</v>
      </c>
      <c r="F14" s="26">
        <f t="shared" ca="1" si="8"/>
        <v>1</v>
      </c>
      <c r="G14" s="26" t="e">
        <f t="shared" ca="1" si="8"/>
        <v>#N/A</v>
      </c>
      <c r="H14" s="26" t="e">
        <f t="shared" ca="1" si="8"/>
        <v>#N/A</v>
      </c>
      <c r="I14" s="26" t="e">
        <f t="shared" ca="1" si="8"/>
        <v>#N/A</v>
      </c>
      <c r="J14" s="26" t="e">
        <f t="shared" ca="1" si="8"/>
        <v>#N/A</v>
      </c>
      <c r="K14" s="26" t="e">
        <f t="shared" ca="1" si="8"/>
        <v>#N/A</v>
      </c>
      <c r="N14" s="56" t="e">
        <f>I5</f>
        <v>#N/A</v>
      </c>
      <c r="O14" s="59" t="str">
        <f ca="1">IFERROR(I18," ")</f>
        <v xml:space="preserve"> </v>
      </c>
    </row>
    <row r="15" spans="1:15" x14ac:dyDescent="0.25">
      <c r="A15" s="23" t="str">
        <f t="shared" ca="1" si="1"/>
        <v>Word 9</v>
      </c>
      <c r="B15" s="26">
        <f t="shared" ref="B15:K15" ca="1" si="9">INDIRECT("'"&amp;B$5&amp;"'!$R14")</f>
        <v>0.2</v>
      </c>
      <c r="C15" s="26">
        <f t="shared" ca="1" si="9"/>
        <v>0.8</v>
      </c>
      <c r="D15" s="26">
        <f t="shared" ca="1" si="9"/>
        <v>0.1</v>
      </c>
      <c r="E15" s="26">
        <f t="shared" ca="1" si="9"/>
        <v>1</v>
      </c>
      <c r="F15" s="26">
        <f t="shared" ca="1" si="9"/>
        <v>0.8</v>
      </c>
      <c r="G15" s="26" t="e">
        <f t="shared" ca="1" si="9"/>
        <v>#N/A</v>
      </c>
      <c r="H15" s="26" t="e">
        <f t="shared" ca="1" si="9"/>
        <v>#N/A</v>
      </c>
      <c r="I15" s="26" t="e">
        <f t="shared" ca="1" si="9"/>
        <v>#N/A</v>
      </c>
      <c r="J15" s="26" t="e">
        <f t="shared" ca="1" si="9"/>
        <v>#N/A</v>
      </c>
      <c r="K15" s="26" t="e">
        <f t="shared" ca="1" si="9"/>
        <v>#N/A</v>
      </c>
      <c r="N15" s="56" t="e">
        <f>J5</f>
        <v>#N/A</v>
      </c>
      <c r="O15" s="59" t="str">
        <f ca="1">IFERROR(J18," ")</f>
        <v xml:space="preserve"> </v>
      </c>
    </row>
    <row r="16" spans="1:15" ht="15.75" thickBot="1" x14ac:dyDescent="0.3">
      <c r="A16" s="24" t="str">
        <f t="shared" ca="1" si="1"/>
        <v>Word 10</v>
      </c>
      <c r="B16" s="27">
        <f t="shared" ref="B16:K16" ca="1" si="10">INDIRECT("'"&amp;B$5&amp;"'!$R15")</f>
        <v>0.9</v>
      </c>
      <c r="C16" s="27">
        <f t="shared" ca="1" si="10"/>
        <v>0.9</v>
      </c>
      <c r="D16" s="27">
        <f t="shared" ca="1" si="10"/>
        <v>1</v>
      </c>
      <c r="E16" s="27">
        <f t="shared" ca="1" si="10"/>
        <v>0.9</v>
      </c>
      <c r="F16" s="27">
        <f t="shared" ca="1" si="10"/>
        <v>0.8</v>
      </c>
      <c r="G16" s="27" t="e">
        <f t="shared" ca="1" si="10"/>
        <v>#N/A</v>
      </c>
      <c r="H16" s="27" t="e">
        <f t="shared" ca="1" si="10"/>
        <v>#N/A</v>
      </c>
      <c r="I16" s="27" t="e">
        <f t="shared" ca="1" si="10"/>
        <v>#N/A</v>
      </c>
      <c r="J16" s="27" t="e">
        <f t="shared" ca="1" si="10"/>
        <v>#N/A</v>
      </c>
      <c r="K16" s="27" t="e">
        <f t="shared" ca="1" si="10"/>
        <v>#N/A</v>
      </c>
      <c r="N16" s="57" t="e">
        <f>K5</f>
        <v>#N/A</v>
      </c>
      <c r="O16" s="60" t="str">
        <f ca="1">IFERROR(K18," ")</f>
        <v xml:space="preserve"> 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51" t="s">
        <v>26</v>
      </c>
      <c r="B18" s="30">
        <f t="shared" ref="B18:K18" ca="1" si="11">INDIRECT("'"&amp;B$5&amp;"'!$R17")</f>
        <v>0.26</v>
      </c>
      <c r="C18" s="30">
        <f t="shared" ca="1" si="11"/>
        <v>0.69</v>
      </c>
      <c r="D18" s="30">
        <f t="shared" ca="1" si="11"/>
        <v>0.36</v>
      </c>
      <c r="E18" s="30">
        <f t="shared" ca="1" si="11"/>
        <v>0.76</v>
      </c>
      <c r="F18" s="30">
        <f t="shared" ca="1" si="11"/>
        <v>0.63</v>
      </c>
      <c r="G18" s="30" t="e">
        <f t="shared" ca="1" si="11"/>
        <v>#N/A</v>
      </c>
      <c r="H18" s="30" t="e">
        <f t="shared" ca="1" si="11"/>
        <v>#N/A</v>
      </c>
      <c r="I18" s="30" t="e">
        <f t="shared" ca="1" si="11"/>
        <v>#N/A</v>
      </c>
      <c r="J18" s="30" t="e">
        <f t="shared" ca="1" si="11"/>
        <v>#N/A</v>
      </c>
      <c r="K18" s="30" t="e">
        <f t="shared" ca="1" si="11"/>
        <v>#N/A</v>
      </c>
    </row>
    <row r="19" spans="1:11" ht="15.75" thickBot="1" x14ac:dyDescent="0.3"/>
    <row r="20" spans="1:11" x14ac:dyDescent="0.25">
      <c r="A20" s="22" t="str">
        <f ca="1">INDIRECT("'"&amp;B$5&amp;"'!$A"&amp;ROW(B20)-14)</f>
        <v>BANANAS</v>
      </c>
      <c r="B20" s="25" t="str">
        <f t="shared" ref="B20:K20" ca="1" si="12">IFERROR(INDIRECT("'"&amp;B$5&amp;"'!$M"&amp;ROW(B20)-14)," ")</f>
        <v>MISSISSIPPI</v>
      </c>
      <c r="C20" s="25" t="str">
        <f t="shared" ca="1" si="12"/>
        <v>ANTONIA</v>
      </c>
      <c r="D20" s="25" t="str">
        <f t="shared" ca="1" si="12"/>
        <v>BANANAS</v>
      </c>
      <c r="E20" s="25" t="str">
        <f t="shared" ca="1" si="12"/>
        <v>BANANAS</v>
      </c>
      <c r="F20" s="25" t="str">
        <f t="shared" ca="1" si="12"/>
        <v>JASON</v>
      </c>
      <c r="G20" s="25" t="str">
        <f t="shared" ca="1" si="12"/>
        <v xml:space="preserve"> </v>
      </c>
      <c r="H20" s="25" t="str">
        <f t="shared" ca="1" si="12"/>
        <v xml:space="preserve"> </v>
      </c>
      <c r="I20" s="25" t="str">
        <f t="shared" ca="1" si="12"/>
        <v xml:space="preserve"> </v>
      </c>
      <c r="J20" s="25" t="str">
        <f t="shared" ca="1" si="12"/>
        <v xml:space="preserve"> </v>
      </c>
      <c r="K20" s="25" t="str">
        <f t="shared" ca="1" si="12"/>
        <v xml:space="preserve"> </v>
      </c>
    </row>
    <row r="21" spans="1:11" x14ac:dyDescent="0.25">
      <c r="A21" s="23" t="str">
        <f t="shared" ref="A21:A84" ca="1" si="13">INDIRECT("'"&amp;B$5&amp;"'!$A"&amp;ROW(B21)-14)</f>
        <v>BANANAS</v>
      </c>
      <c r="B21" s="26" t="str">
        <f t="shared" ref="B21:F36" ca="1" si="14">IFERROR(INDIRECT("'"&amp;B$5&amp;"'!$M"&amp;ROW(B21)-14)," ")</f>
        <v>ANTONIA</v>
      </c>
      <c r="C21" s="26" t="str">
        <f t="shared" ca="1" si="14"/>
        <v>ANTONIA</v>
      </c>
      <c r="D21" s="26" t="str">
        <f t="shared" ca="1" si="14"/>
        <v>ANTONIA</v>
      </c>
      <c r="E21" s="26" t="str">
        <f t="shared" ca="1" si="14"/>
        <v>BANANAS</v>
      </c>
      <c r="F21" s="26" t="str">
        <f t="shared" ca="1" si="14"/>
        <v>TRUMPET</v>
      </c>
      <c r="G21" s="26" t="str">
        <f t="shared" ref="G21:K37" ca="1" si="15">IFERROR(INDIRECT("'"&amp;G$5&amp;"'!$M"&amp;ROW(G21)-14)," ")</f>
        <v xml:space="preserve"> </v>
      </c>
      <c r="H21" s="26" t="str">
        <f t="shared" ca="1" si="15"/>
        <v xml:space="preserve"> </v>
      </c>
      <c r="I21" s="26" t="str">
        <f t="shared" ca="1" si="15"/>
        <v xml:space="preserve"> </v>
      </c>
      <c r="J21" s="26" t="str">
        <f t="shared" ca="1" si="15"/>
        <v xml:space="preserve"> </v>
      </c>
      <c r="K21" s="26" t="str">
        <f t="shared" ca="1" si="15"/>
        <v xml:space="preserve"> </v>
      </c>
    </row>
    <row r="22" spans="1:11" x14ac:dyDescent="0.25">
      <c r="A22" s="23" t="str">
        <f t="shared" ca="1" si="13"/>
        <v>BANANAS</v>
      </c>
      <c r="B22" s="26" t="str">
        <f t="shared" ca="1" si="14"/>
        <v>MISSISSIPPI</v>
      </c>
      <c r="C22" s="26" t="str">
        <f t="shared" ca="1" si="14"/>
        <v>ANTONIA</v>
      </c>
      <c r="D22" s="26" t="str">
        <f t="shared" ca="1" si="14"/>
        <v>ANTONIA</v>
      </c>
      <c r="E22" s="26" t="str">
        <f t="shared" ca="1" si="14"/>
        <v>ANTONIA</v>
      </c>
      <c r="F22" s="26" t="str">
        <f t="shared" ca="1" si="14"/>
        <v>JASON</v>
      </c>
      <c r="G22" s="26" t="str">
        <f t="shared" ca="1" si="15"/>
        <v xml:space="preserve"> </v>
      </c>
      <c r="H22" s="26" t="str">
        <f t="shared" ca="1" si="15"/>
        <v xml:space="preserve"> </v>
      </c>
      <c r="I22" s="26" t="str">
        <f t="shared" ca="1" si="15"/>
        <v xml:space="preserve"> </v>
      </c>
      <c r="J22" s="26" t="str">
        <f t="shared" ca="1" si="15"/>
        <v xml:space="preserve"> </v>
      </c>
      <c r="K22" s="26" t="str">
        <f t="shared" ca="1" si="15"/>
        <v xml:space="preserve"> </v>
      </c>
    </row>
    <row r="23" spans="1:11" x14ac:dyDescent="0.25">
      <c r="A23" s="23" t="str">
        <f t="shared" ca="1" si="13"/>
        <v>BANANAS</v>
      </c>
      <c r="B23" s="26" t="str">
        <f t="shared" ca="1" si="14"/>
        <v>TRUMPET</v>
      </c>
      <c r="C23" s="26" t="str">
        <f t="shared" ca="1" si="14"/>
        <v>BANANAS</v>
      </c>
      <c r="D23" s="26" t="str">
        <f t="shared" ca="1" si="14"/>
        <v>BANANAS</v>
      </c>
      <c r="E23" s="26" t="str">
        <f t="shared" ca="1" si="14"/>
        <v>ANTONIA</v>
      </c>
      <c r="F23" s="26" t="str">
        <f t="shared" ca="1" si="14"/>
        <v>JASON</v>
      </c>
      <c r="G23" s="26" t="str">
        <f t="shared" ca="1" si="15"/>
        <v xml:space="preserve"> </v>
      </c>
      <c r="H23" s="26" t="str">
        <f t="shared" ca="1" si="15"/>
        <v xml:space="preserve"> </v>
      </c>
      <c r="I23" s="26" t="str">
        <f t="shared" ca="1" si="15"/>
        <v xml:space="preserve"> </v>
      </c>
      <c r="J23" s="26" t="str">
        <f t="shared" ca="1" si="15"/>
        <v xml:space="preserve"> </v>
      </c>
      <c r="K23" s="26" t="str">
        <f t="shared" ca="1" si="15"/>
        <v xml:space="preserve"> </v>
      </c>
    </row>
    <row r="24" spans="1:11" x14ac:dyDescent="0.25">
      <c r="A24" s="23" t="str">
        <f t="shared" ca="1" si="13"/>
        <v>BANANAS</v>
      </c>
      <c r="B24" s="26" t="str">
        <f t="shared" ca="1" si="14"/>
        <v>TRUMPET</v>
      </c>
      <c r="C24" s="26" t="str">
        <f t="shared" ca="1" si="14"/>
        <v>BANANAS</v>
      </c>
      <c r="D24" s="26" t="str">
        <f t="shared" ca="1" si="14"/>
        <v>BANANAS</v>
      </c>
      <c r="E24" s="26" t="str">
        <f t="shared" ca="1" si="14"/>
        <v>BANANAS</v>
      </c>
      <c r="F24" s="26" t="str">
        <f t="shared" ca="1" si="14"/>
        <v>BANANAS</v>
      </c>
      <c r="G24" s="26" t="str">
        <f t="shared" ca="1" si="15"/>
        <v xml:space="preserve"> </v>
      </c>
      <c r="H24" s="26" t="str">
        <f t="shared" ca="1" si="15"/>
        <v xml:space="preserve"> </v>
      </c>
      <c r="I24" s="26" t="str">
        <f t="shared" ca="1" si="15"/>
        <v xml:space="preserve"> </v>
      </c>
      <c r="J24" s="26" t="str">
        <f t="shared" ca="1" si="15"/>
        <v xml:space="preserve"> </v>
      </c>
      <c r="K24" s="26" t="str">
        <f t="shared" ca="1" si="15"/>
        <v xml:space="preserve"> </v>
      </c>
    </row>
    <row r="25" spans="1:11" x14ac:dyDescent="0.25">
      <c r="A25" s="23" t="str">
        <f t="shared" ca="1" si="13"/>
        <v>BANANAS</v>
      </c>
      <c r="B25" s="26" t="str">
        <f t="shared" ca="1" si="14"/>
        <v>ANTONIA</v>
      </c>
      <c r="C25" s="26" t="str">
        <f t="shared" ca="1" si="14"/>
        <v>ANTONIA</v>
      </c>
      <c r="D25" s="26" t="str">
        <f t="shared" ca="1" si="14"/>
        <v>ANTONIA</v>
      </c>
      <c r="E25" s="26" t="str">
        <f t="shared" ca="1" si="14"/>
        <v>ANTONIA</v>
      </c>
      <c r="F25" s="26" t="str">
        <f t="shared" ca="1" si="14"/>
        <v>JASON</v>
      </c>
      <c r="G25" s="26" t="str">
        <f t="shared" ca="1" si="15"/>
        <v xml:space="preserve"> </v>
      </c>
      <c r="H25" s="26" t="str">
        <f t="shared" ca="1" si="15"/>
        <v xml:space="preserve"> </v>
      </c>
      <c r="I25" s="26" t="str">
        <f t="shared" ca="1" si="15"/>
        <v xml:space="preserve"> </v>
      </c>
      <c r="J25" s="26" t="str">
        <f t="shared" ca="1" si="15"/>
        <v xml:space="preserve"> </v>
      </c>
      <c r="K25" s="26" t="str">
        <f t="shared" ca="1" si="15"/>
        <v xml:space="preserve"> </v>
      </c>
    </row>
    <row r="26" spans="1:11" x14ac:dyDescent="0.25">
      <c r="A26" s="23" t="str">
        <f t="shared" ca="1" si="13"/>
        <v>BANANAS</v>
      </c>
      <c r="B26" s="26" t="str">
        <f t="shared" ca="1" si="14"/>
        <v>MISSISSIPPI</v>
      </c>
      <c r="C26" s="26" t="str">
        <f t="shared" ca="1" si="14"/>
        <v>BANANAS</v>
      </c>
      <c r="D26" s="26" t="str">
        <f t="shared" ca="1" si="14"/>
        <v>ANTONIA</v>
      </c>
      <c r="E26" s="26" t="str">
        <f t="shared" ca="1" si="14"/>
        <v>BANANAS</v>
      </c>
      <c r="F26" s="26" t="str">
        <f t="shared" ca="1" si="14"/>
        <v>JASON</v>
      </c>
      <c r="G26" s="26" t="str">
        <f t="shared" ca="1" si="15"/>
        <v xml:space="preserve"> </v>
      </c>
      <c r="H26" s="26" t="str">
        <f t="shared" ca="1" si="15"/>
        <v xml:space="preserve"> </v>
      </c>
      <c r="I26" s="26" t="str">
        <f t="shared" ca="1" si="15"/>
        <v xml:space="preserve"> </v>
      </c>
      <c r="J26" s="26" t="str">
        <f t="shared" ca="1" si="15"/>
        <v xml:space="preserve"> </v>
      </c>
      <c r="K26" s="26" t="str">
        <f t="shared" ca="1" si="15"/>
        <v xml:space="preserve"> </v>
      </c>
    </row>
    <row r="27" spans="1:11" x14ac:dyDescent="0.25">
      <c r="A27" s="23" t="str">
        <f t="shared" ca="1" si="13"/>
        <v>BANANAS</v>
      </c>
      <c r="B27" s="26" t="str">
        <f t="shared" ca="1" si="14"/>
        <v>MISSISSIPPI</v>
      </c>
      <c r="C27" s="26" t="str">
        <f t="shared" ca="1" si="14"/>
        <v>BANANAS</v>
      </c>
      <c r="D27" s="26" t="str">
        <f t="shared" ca="1" si="14"/>
        <v>BANANAS</v>
      </c>
      <c r="E27" s="26" t="str">
        <f t="shared" ca="1" si="14"/>
        <v>BANANAS</v>
      </c>
      <c r="F27" s="26" t="str">
        <f t="shared" ca="1" si="14"/>
        <v>JASON</v>
      </c>
      <c r="G27" s="26" t="str">
        <f t="shared" ca="1" si="15"/>
        <v xml:space="preserve"> </v>
      </c>
      <c r="H27" s="26" t="str">
        <f t="shared" ca="1" si="15"/>
        <v xml:space="preserve"> </v>
      </c>
      <c r="I27" s="26" t="str">
        <f t="shared" ca="1" si="15"/>
        <v xml:space="preserve"> </v>
      </c>
      <c r="J27" s="26" t="str">
        <f t="shared" ca="1" si="15"/>
        <v xml:space="preserve"> </v>
      </c>
      <c r="K27" s="26" t="str">
        <f t="shared" ca="1" si="15"/>
        <v xml:space="preserve"> </v>
      </c>
    </row>
    <row r="28" spans="1:11" x14ac:dyDescent="0.25">
      <c r="A28" s="23" t="str">
        <f t="shared" ca="1" si="13"/>
        <v>BANANAS</v>
      </c>
      <c r="B28" s="26" t="str">
        <f t="shared" ca="1" si="14"/>
        <v>ANTONIA</v>
      </c>
      <c r="C28" s="26" t="str">
        <f t="shared" ca="1" si="14"/>
        <v>ANTONIA</v>
      </c>
      <c r="D28" s="26" t="str">
        <f t="shared" ca="1" si="14"/>
        <v>ANTONIA</v>
      </c>
      <c r="E28" s="26" t="str">
        <f t="shared" ca="1" si="14"/>
        <v>BANANAS</v>
      </c>
      <c r="F28" s="26" t="str">
        <f t="shared" ca="1" si="14"/>
        <v>JASON</v>
      </c>
      <c r="G28" s="26" t="str">
        <f t="shared" ca="1" si="15"/>
        <v xml:space="preserve"> </v>
      </c>
      <c r="H28" s="26" t="str">
        <f t="shared" ca="1" si="15"/>
        <v xml:space="preserve"> </v>
      </c>
      <c r="I28" s="26" t="str">
        <f t="shared" ca="1" si="15"/>
        <v xml:space="preserve"> </v>
      </c>
      <c r="J28" s="26" t="str">
        <f t="shared" ca="1" si="15"/>
        <v xml:space="preserve"> </v>
      </c>
      <c r="K28" s="26" t="str">
        <f t="shared" ca="1" si="15"/>
        <v xml:space="preserve"> </v>
      </c>
    </row>
    <row r="29" spans="1:11" ht="15.75" thickBot="1" x14ac:dyDescent="0.3">
      <c r="A29" s="24" t="str">
        <f t="shared" ca="1" si="13"/>
        <v>BANANAS</v>
      </c>
      <c r="B29" s="27" t="str">
        <f t="shared" ca="1" si="14"/>
        <v>MISSISSIPPI</v>
      </c>
      <c r="C29" s="27" t="str">
        <f t="shared" ca="1" si="14"/>
        <v>ANTONIA</v>
      </c>
      <c r="D29" s="27" t="str">
        <f t="shared" ca="1" si="14"/>
        <v>BANANAS</v>
      </c>
      <c r="E29" s="27" t="str">
        <f t="shared" ca="1" si="14"/>
        <v>BANANAS</v>
      </c>
      <c r="F29" s="27" t="str">
        <f t="shared" ca="1" si="14"/>
        <v>BANANAS</v>
      </c>
      <c r="G29" s="27" t="str">
        <f t="shared" ca="1" si="15"/>
        <v xml:space="preserve"> </v>
      </c>
      <c r="H29" s="27" t="str">
        <f t="shared" ca="1" si="15"/>
        <v xml:space="preserve"> </v>
      </c>
      <c r="I29" s="27" t="str">
        <f t="shared" ca="1" si="15"/>
        <v xml:space="preserve"> </v>
      </c>
      <c r="J29" s="27" t="str">
        <f t="shared" ca="1" si="15"/>
        <v xml:space="preserve"> </v>
      </c>
      <c r="K29" s="27" t="str">
        <f t="shared" ca="1" si="15"/>
        <v xml:space="preserve"> </v>
      </c>
    </row>
    <row r="30" spans="1:11" x14ac:dyDescent="0.25">
      <c r="A30" s="22" t="str">
        <f t="shared" ca="1" si="13"/>
        <v>MISSISSIPPI</v>
      </c>
      <c r="B30" s="25" t="str">
        <f t="shared" ca="1" si="14"/>
        <v>MISSISSIPPI</v>
      </c>
      <c r="C30" s="25" t="str">
        <f t="shared" ca="1" si="14"/>
        <v>MISSISSIPPI</v>
      </c>
      <c r="D30" s="25" t="str">
        <f t="shared" ca="1" si="14"/>
        <v>ANTONIA</v>
      </c>
      <c r="E30" s="25" t="str">
        <f t="shared" ca="1" si="14"/>
        <v>MISSISSIPPI</v>
      </c>
      <c r="F30" s="25" t="str">
        <f t="shared" ca="1" si="14"/>
        <v>MISSISSIPPI</v>
      </c>
      <c r="G30" s="25" t="str">
        <f t="shared" ca="1" si="15"/>
        <v xml:space="preserve"> </v>
      </c>
      <c r="H30" s="25" t="str">
        <f t="shared" ca="1" si="15"/>
        <v xml:space="preserve"> </v>
      </c>
      <c r="I30" s="25" t="str">
        <f t="shared" ca="1" si="15"/>
        <v xml:space="preserve"> </v>
      </c>
      <c r="J30" s="25" t="str">
        <f t="shared" ca="1" si="15"/>
        <v xml:space="preserve"> </v>
      </c>
      <c r="K30" s="25" t="str">
        <f t="shared" ca="1" si="15"/>
        <v xml:space="preserve"> </v>
      </c>
    </row>
    <row r="31" spans="1:11" x14ac:dyDescent="0.25">
      <c r="A31" s="23" t="str">
        <f t="shared" ca="1" si="13"/>
        <v>MISSISSIPPI</v>
      </c>
      <c r="B31" s="26" t="str">
        <f t="shared" ca="1" si="14"/>
        <v>MISSISSIPPI</v>
      </c>
      <c r="C31" s="26" t="str">
        <f t="shared" ca="1" si="14"/>
        <v>MISSISSIPPI</v>
      </c>
      <c r="D31" s="26" t="str">
        <f t="shared" ca="1" si="14"/>
        <v>ANTONIA</v>
      </c>
      <c r="E31" s="26" t="str">
        <f t="shared" ca="1" si="14"/>
        <v>MISSISSIPPI</v>
      </c>
      <c r="F31" s="26" t="str">
        <f t="shared" ca="1" si="14"/>
        <v>DAVE</v>
      </c>
      <c r="G31" s="26" t="str">
        <f t="shared" ca="1" si="15"/>
        <v xml:space="preserve"> </v>
      </c>
      <c r="H31" s="26" t="str">
        <f t="shared" ca="1" si="15"/>
        <v xml:space="preserve"> </v>
      </c>
      <c r="I31" s="26" t="str">
        <f t="shared" ca="1" si="15"/>
        <v xml:space="preserve"> </v>
      </c>
      <c r="J31" s="26" t="str">
        <f t="shared" ca="1" si="15"/>
        <v xml:space="preserve"> </v>
      </c>
      <c r="K31" s="26" t="str">
        <f t="shared" ca="1" si="15"/>
        <v xml:space="preserve"> </v>
      </c>
    </row>
    <row r="32" spans="1:11" x14ac:dyDescent="0.25">
      <c r="A32" s="23" t="str">
        <f t="shared" ca="1" si="13"/>
        <v>MISSISSIPPI</v>
      </c>
      <c r="B32" s="26" t="str">
        <f t="shared" ca="1" si="14"/>
        <v>MISSISSIPPI</v>
      </c>
      <c r="C32" s="26" t="str">
        <f t="shared" ca="1" si="14"/>
        <v>MISSISSIPPI</v>
      </c>
      <c r="D32" s="26" t="str">
        <f t="shared" ca="1" si="14"/>
        <v>ANTONIA</v>
      </c>
      <c r="E32" s="26" t="str">
        <f t="shared" ca="1" si="14"/>
        <v>MISSISSIPPI</v>
      </c>
      <c r="F32" s="26" t="str">
        <f t="shared" ca="1" si="14"/>
        <v>DAVE</v>
      </c>
      <c r="G32" s="26" t="str">
        <f t="shared" ca="1" si="15"/>
        <v xml:space="preserve"> </v>
      </c>
      <c r="H32" s="26" t="str">
        <f t="shared" ca="1" si="15"/>
        <v xml:space="preserve"> </v>
      </c>
      <c r="I32" s="26" t="str">
        <f t="shared" ca="1" si="15"/>
        <v xml:space="preserve"> </v>
      </c>
      <c r="J32" s="26" t="str">
        <f t="shared" ca="1" si="15"/>
        <v xml:space="preserve"> </v>
      </c>
      <c r="K32" s="26" t="str">
        <f t="shared" ca="1" si="15"/>
        <v xml:space="preserve"> </v>
      </c>
    </row>
    <row r="33" spans="1:11" x14ac:dyDescent="0.25">
      <c r="A33" s="23" t="str">
        <f t="shared" ca="1" si="13"/>
        <v>MISSISSIPPI</v>
      </c>
      <c r="B33" s="26" t="str">
        <f t="shared" ca="1" si="14"/>
        <v>MISSISSIPPI</v>
      </c>
      <c r="C33" s="26" t="str">
        <f t="shared" ca="1" si="14"/>
        <v>MISSISSIPPI</v>
      </c>
      <c r="D33" s="26" t="str">
        <f t="shared" ca="1" si="14"/>
        <v>ANTONIA</v>
      </c>
      <c r="E33" s="26" t="str">
        <f t="shared" ca="1" si="14"/>
        <v>MISSISSIPPI</v>
      </c>
      <c r="F33" s="26" t="str">
        <f t="shared" ca="1" si="14"/>
        <v>MISSISSIPPI</v>
      </c>
      <c r="G33" s="26" t="str">
        <f t="shared" ca="1" si="15"/>
        <v xml:space="preserve"> </v>
      </c>
      <c r="H33" s="26" t="str">
        <f t="shared" ca="1" si="15"/>
        <v xml:space="preserve"> </v>
      </c>
      <c r="I33" s="26" t="str">
        <f t="shared" ca="1" si="15"/>
        <v xml:space="preserve"> </v>
      </c>
      <c r="J33" s="26" t="str">
        <f t="shared" ca="1" si="15"/>
        <v xml:space="preserve"> </v>
      </c>
      <c r="K33" s="26" t="str">
        <f t="shared" ca="1" si="15"/>
        <v xml:space="preserve"> </v>
      </c>
    </row>
    <row r="34" spans="1:11" x14ac:dyDescent="0.25">
      <c r="A34" s="23" t="str">
        <f t="shared" ca="1" si="13"/>
        <v>MISSISSIPPI</v>
      </c>
      <c r="B34" s="26" t="str">
        <f t="shared" ca="1" si="14"/>
        <v>MISSISSIPPI</v>
      </c>
      <c r="C34" s="26" t="str">
        <f t="shared" ca="1" si="14"/>
        <v>MISSISSIPPI</v>
      </c>
      <c r="D34" s="26" t="str">
        <f t="shared" ca="1" si="14"/>
        <v>ANTONIA</v>
      </c>
      <c r="E34" s="26" t="str">
        <f t="shared" ca="1" si="14"/>
        <v>MISSISSIPPI</v>
      </c>
      <c r="F34" s="26" t="str">
        <f t="shared" ca="1" si="14"/>
        <v>MISSISSIPPI</v>
      </c>
      <c r="G34" s="26" t="str">
        <f t="shared" ca="1" si="15"/>
        <v xml:space="preserve"> </v>
      </c>
      <c r="H34" s="26" t="str">
        <f t="shared" ca="1" si="15"/>
        <v xml:space="preserve"> </v>
      </c>
      <c r="I34" s="26" t="str">
        <f t="shared" ca="1" si="15"/>
        <v xml:space="preserve"> </v>
      </c>
      <c r="J34" s="26" t="str">
        <f t="shared" ca="1" si="15"/>
        <v xml:space="preserve"> </v>
      </c>
      <c r="K34" s="26" t="str">
        <f t="shared" ca="1" si="15"/>
        <v xml:space="preserve"> </v>
      </c>
    </row>
    <row r="35" spans="1:11" x14ac:dyDescent="0.25">
      <c r="A35" s="23" t="str">
        <f t="shared" ca="1" si="13"/>
        <v>MISSISSIPPI</v>
      </c>
      <c r="B35" s="26" t="str">
        <f t="shared" ca="1" si="14"/>
        <v>MISSISSIPPI</v>
      </c>
      <c r="C35" s="26" t="str">
        <f t="shared" ca="1" si="14"/>
        <v>MISSISSIPPI</v>
      </c>
      <c r="D35" s="26" t="str">
        <f t="shared" ca="1" si="14"/>
        <v>ANTONIA</v>
      </c>
      <c r="E35" s="26" t="str">
        <f t="shared" ca="1" si="14"/>
        <v>MISSISSIPPI</v>
      </c>
      <c r="F35" s="26" t="str">
        <f t="shared" ca="1" si="14"/>
        <v>MISSISSIPPI</v>
      </c>
      <c r="G35" s="26" t="str">
        <f t="shared" ca="1" si="15"/>
        <v xml:space="preserve"> </v>
      </c>
      <c r="H35" s="26" t="str">
        <f t="shared" ca="1" si="15"/>
        <v xml:space="preserve"> </v>
      </c>
      <c r="I35" s="26" t="str">
        <f t="shared" ca="1" si="15"/>
        <v xml:space="preserve"> </v>
      </c>
      <c r="J35" s="26" t="str">
        <f t="shared" ca="1" si="15"/>
        <v xml:space="preserve"> </v>
      </c>
      <c r="K35" s="26" t="str">
        <f t="shared" ca="1" si="15"/>
        <v xml:space="preserve"> </v>
      </c>
    </row>
    <row r="36" spans="1:11" x14ac:dyDescent="0.25">
      <c r="A36" s="23" t="str">
        <f t="shared" ca="1" si="13"/>
        <v>MISSISSIPPI</v>
      </c>
      <c r="B36" s="26" t="str">
        <f t="shared" ca="1" si="14"/>
        <v>MISSISSIPPI</v>
      </c>
      <c r="C36" s="26" t="str">
        <f t="shared" ca="1" si="14"/>
        <v>MISSISSIPPI</v>
      </c>
      <c r="D36" s="26" t="str">
        <f t="shared" ca="1" si="14"/>
        <v>ANTONIA</v>
      </c>
      <c r="E36" s="26" t="str">
        <f t="shared" ca="1" si="14"/>
        <v>MISSISSIPPI</v>
      </c>
      <c r="F36" s="26" t="str">
        <f t="shared" ref="F36" ca="1" si="16">IFERROR(INDIRECT("'"&amp;F$5&amp;"'!$M"&amp;ROW(F36)-14)," ")</f>
        <v>DAVE</v>
      </c>
      <c r="G36" s="26" t="str">
        <f t="shared" ca="1" si="15"/>
        <v xml:space="preserve"> </v>
      </c>
      <c r="H36" s="26" t="str">
        <f t="shared" ca="1" si="15"/>
        <v xml:space="preserve"> </v>
      </c>
      <c r="I36" s="26" t="str">
        <f t="shared" ca="1" si="15"/>
        <v xml:space="preserve"> </v>
      </c>
      <c r="J36" s="26" t="str">
        <f t="shared" ca="1" si="15"/>
        <v xml:space="preserve"> </v>
      </c>
      <c r="K36" s="26" t="str">
        <f t="shared" ca="1" si="15"/>
        <v xml:space="preserve"> </v>
      </c>
    </row>
    <row r="37" spans="1:11" x14ac:dyDescent="0.25">
      <c r="A37" s="23" t="str">
        <f t="shared" ca="1" si="13"/>
        <v>MISSISSIPPI</v>
      </c>
      <c r="B37" s="26" t="str">
        <f t="shared" ref="B37:H52" ca="1" si="17">IFERROR(INDIRECT("'"&amp;B$5&amp;"'!$M"&amp;ROW(B37)-14)," ")</f>
        <v>MISSISSIPPI</v>
      </c>
      <c r="C37" s="26" t="str">
        <f t="shared" ca="1" si="17"/>
        <v>MISSISSIPPI</v>
      </c>
      <c r="D37" s="26" t="str">
        <f t="shared" ca="1" si="17"/>
        <v>ANTONIA</v>
      </c>
      <c r="E37" s="26" t="str">
        <f t="shared" ca="1" si="17"/>
        <v>MISSISSIPPI</v>
      </c>
      <c r="F37" s="26" t="str">
        <f t="shared" ca="1" si="17"/>
        <v>MISSISSIPPI</v>
      </c>
      <c r="G37" s="26" t="str">
        <f t="shared" ca="1" si="17"/>
        <v xml:space="preserve"> </v>
      </c>
      <c r="H37" s="26" t="str">
        <f t="shared" ca="1" si="17"/>
        <v xml:space="preserve"> </v>
      </c>
      <c r="I37" s="26" t="str">
        <f t="shared" ca="1" si="15"/>
        <v xml:space="preserve"> </v>
      </c>
      <c r="J37" s="26" t="str">
        <f t="shared" ca="1" si="15"/>
        <v xml:space="preserve"> </v>
      </c>
      <c r="K37" s="26" t="str">
        <f t="shared" ca="1" si="15"/>
        <v xml:space="preserve"> </v>
      </c>
    </row>
    <row r="38" spans="1:11" x14ac:dyDescent="0.25">
      <c r="A38" s="23" t="str">
        <f t="shared" ca="1" si="13"/>
        <v>MISSISSIPPI</v>
      </c>
      <c r="B38" s="26" t="str">
        <f t="shared" ca="1" si="17"/>
        <v>MISSISSIPPI</v>
      </c>
      <c r="C38" s="26" t="str">
        <f t="shared" ca="1" si="17"/>
        <v>MISSISSIPPI</v>
      </c>
      <c r="D38" s="26" t="str">
        <f t="shared" ca="1" si="17"/>
        <v>ANTONIA</v>
      </c>
      <c r="E38" s="26" t="str">
        <f t="shared" ca="1" si="17"/>
        <v>MISSISSIPPI</v>
      </c>
      <c r="F38" s="26" t="str">
        <f t="shared" ca="1" si="17"/>
        <v>MISSISSIPPI</v>
      </c>
      <c r="G38" s="26" t="str">
        <f t="shared" ca="1" si="17"/>
        <v xml:space="preserve"> </v>
      </c>
      <c r="H38" s="26" t="str">
        <f t="shared" ca="1" si="17"/>
        <v xml:space="preserve"> </v>
      </c>
      <c r="I38" s="26" t="str">
        <f t="shared" ref="I38:K101" ca="1" si="18">IFERROR(INDIRECT("'"&amp;I$5&amp;"'!$M"&amp;ROW(I38)-14)," ")</f>
        <v xml:space="preserve"> </v>
      </c>
      <c r="J38" s="26" t="str">
        <f t="shared" ca="1" si="18"/>
        <v xml:space="preserve"> </v>
      </c>
      <c r="K38" s="26" t="str">
        <f t="shared" ca="1" si="18"/>
        <v xml:space="preserve"> </v>
      </c>
    </row>
    <row r="39" spans="1:11" ht="15.75" thickBot="1" x14ac:dyDescent="0.3">
      <c r="A39" s="24" t="str">
        <f t="shared" ca="1" si="13"/>
        <v>MISSISSIPPI</v>
      </c>
      <c r="B39" s="27" t="str">
        <f t="shared" ca="1" si="17"/>
        <v>ANTONIA</v>
      </c>
      <c r="C39" s="27" t="str">
        <f t="shared" ca="1" si="17"/>
        <v>MISSISSIPPI</v>
      </c>
      <c r="D39" s="27" t="str">
        <f t="shared" ca="1" si="17"/>
        <v>ANTONIA</v>
      </c>
      <c r="E39" s="27" t="str">
        <f t="shared" ca="1" si="17"/>
        <v>MISSISSIPPI</v>
      </c>
      <c r="F39" s="27" t="str">
        <f t="shared" ca="1" si="17"/>
        <v>MISSISSIPPI</v>
      </c>
      <c r="G39" s="27" t="str">
        <f t="shared" ca="1" si="17"/>
        <v xml:space="preserve"> </v>
      </c>
      <c r="H39" s="27" t="str">
        <f t="shared" ca="1" si="17"/>
        <v xml:space="preserve"> </v>
      </c>
      <c r="I39" s="27" t="str">
        <f t="shared" ca="1" si="18"/>
        <v xml:space="preserve"> </v>
      </c>
      <c r="J39" s="27" t="str">
        <f t="shared" ca="1" si="18"/>
        <v xml:space="preserve"> </v>
      </c>
      <c r="K39" s="27" t="str">
        <f t="shared" ca="1" si="18"/>
        <v xml:space="preserve"> </v>
      </c>
    </row>
    <row r="40" spans="1:11" x14ac:dyDescent="0.25">
      <c r="A40" s="22" t="str">
        <f t="shared" ca="1" si="13"/>
        <v>BLUE</v>
      </c>
      <c r="B40" s="25" t="str">
        <f t="shared" ca="1" si="17"/>
        <v>ANTONIA</v>
      </c>
      <c r="C40" s="25" t="str">
        <f t="shared" ca="1" si="17"/>
        <v>BLUE</v>
      </c>
      <c r="D40" s="25" t="str">
        <f t="shared" ca="1" si="17"/>
        <v>TRUMPET</v>
      </c>
      <c r="E40" s="25" t="str">
        <f t="shared" ca="1" si="17"/>
        <v>BLUE</v>
      </c>
      <c r="F40" s="25" t="str">
        <f t="shared" ca="1" si="17"/>
        <v>BLUE</v>
      </c>
      <c r="G40" s="25" t="str">
        <f t="shared" ca="1" si="17"/>
        <v xml:space="preserve"> </v>
      </c>
      <c r="H40" s="25" t="str">
        <f t="shared" ca="1" si="17"/>
        <v xml:space="preserve"> </v>
      </c>
      <c r="I40" s="25" t="str">
        <f t="shared" ca="1" si="18"/>
        <v xml:space="preserve"> </v>
      </c>
      <c r="J40" s="25" t="str">
        <f t="shared" ca="1" si="18"/>
        <v xml:space="preserve"> </v>
      </c>
      <c r="K40" s="25" t="str">
        <f t="shared" ca="1" si="18"/>
        <v xml:space="preserve"> </v>
      </c>
    </row>
    <row r="41" spans="1:11" x14ac:dyDescent="0.25">
      <c r="A41" s="23" t="str">
        <f t="shared" ca="1" si="13"/>
        <v>BLUE</v>
      </c>
      <c r="B41" s="26" t="str">
        <f t="shared" ca="1" si="17"/>
        <v>BLOOM</v>
      </c>
      <c r="C41" s="26" t="str">
        <f t="shared" ca="1" si="17"/>
        <v>BLOOM</v>
      </c>
      <c r="D41" s="26" t="str">
        <f t="shared" ca="1" si="17"/>
        <v>BLOOM</v>
      </c>
      <c r="E41" s="26" t="str">
        <f t="shared" ca="1" si="17"/>
        <v>BLUE</v>
      </c>
      <c r="F41" s="26" t="str">
        <f t="shared" ca="1" si="17"/>
        <v>BLUE</v>
      </c>
      <c r="G41" s="26" t="str">
        <f t="shared" ca="1" si="17"/>
        <v xml:space="preserve"> </v>
      </c>
      <c r="H41" s="26" t="str">
        <f t="shared" ca="1" si="17"/>
        <v xml:space="preserve"> </v>
      </c>
      <c r="I41" s="26" t="str">
        <f t="shared" ca="1" si="18"/>
        <v xml:space="preserve"> </v>
      </c>
      <c r="J41" s="26" t="str">
        <f t="shared" ca="1" si="18"/>
        <v xml:space="preserve"> </v>
      </c>
      <c r="K41" s="26" t="str">
        <f t="shared" ca="1" si="18"/>
        <v xml:space="preserve"> </v>
      </c>
    </row>
    <row r="42" spans="1:11" x14ac:dyDescent="0.25">
      <c r="A42" s="23" t="str">
        <f t="shared" ca="1" si="13"/>
        <v>BLUE</v>
      </c>
      <c r="B42" s="26" t="str">
        <f t="shared" ca="1" si="17"/>
        <v>ANTONIA</v>
      </c>
      <c r="C42" s="26" t="str">
        <f t="shared" ca="1" si="17"/>
        <v>ANTONIA</v>
      </c>
      <c r="D42" s="26" t="str">
        <f t="shared" ca="1" si="17"/>
        <v>ANTONIA</v>
      </c>
      <c r="E42" s="26" t="str">
        <f t="shared" ca="1" si="17"/>
        <v>ANTONIA</v>
      </c>
      <c r="F42" s="26" t="str">
        <f t="shared" ca="1" si="17"/>
        <v>DAVE</v>
      </c>
      <c r="G42" s="26" t="str">
        <f t="shared" ca="1" si="17"/>
        <v xml:space="preserve"> </v>
      </c>
      <c r="H42" s="26" t="str">
        <f t="shared" ca="1" si="17"/>
        <v xml:space="preserve"> </v>
      </c>
      <c r="I42" s="26" t="str">
        <f t="shared" ca="1" si="18"/>
        <v xml:space="preserve"> </v>
      </c>
      <c r="J42" s="26" t="str">
        <f t="shared" ca="1" si="18"/>
        <v xml:space="preserve"> </v>
      </c>
      <c r="K42" s="26" t="str">
        <f t="shared" ca="1" si="18"/>
        <v xml:space="preserve"> </v>
      </c>
    </row>
    <row r="43" spans="1:11" x14ac:dyDescent="0.25">
      <c r="A43" s="23" t="str">
        <f t="shared" ca="1" si="13"/>
        <v>BLUE</v>
      </c>
      <c r="B43" s="26" t="str">
        <f t="shared" ca="1" si="17"/>
        <v>TRUMPET</v>
      </c>
      <c r="C43" s="26" t="str">
        <f t="shared" ca="1" si="17"/>
        <v>BLUE</v>
      </c>
      <c r="D43" s="26" t="str">
        <f t="shared" ca="1" si="17"/>
        <v>BLOOM</v>
      </c>
      <c r="E43" s="26" t="str">
        <f t="shared" ca="1" si="17"/>
        <v>BLOOM</v>
      </c>
      <c r="F43" s="26" t="str">
        <f t="shared" ca="1" si="17"/>
        <v>BLUE</v>
      </c>
      <c r="G43" s="26" t="str">
        <f t="shared" ca="1" si="17"/>
        <v xml:space="preserve"> </v>
      </c>
      <c r="H43" s="26" t="str">
        <f t="shared" ca="1" si="17"/>
        <v xml:space="preserve"> </v>
      </c>
      <c r="I43" s="26" t="str">
        <f t="shared" ca="1" si="18"/>
        <v xml:space="preserve"> </v>
      </c>
      <c r="J43" s="26" t="str">
        <f t="shared" ca="1" si="18"/>
        <v xml:space="preserve"> </v>
      </c>
      <c r="K43" s="26" t="str">
        <f t="shared" ca="1" si="18"/>
        <v xml:space="preserve"> </v>
      </c>
    </row>
    <row r="44" spans="1:11" x14ac:dyDescent="0.25">
      <c r="A44" s="23" t="str">
        <f t="shared" ca="1" si="13"/>
        <v>BLUE</v>
      </c>
      <c r="B44" s="26" t="str">
        <f t="shared" ca="1" si="17"/>
        <v>ANTONIA</v>
      </c>
      <c r="C44" s="26" t="str">
        <f t="shared" ca="1" si="17"/>
        <v>BLUE</v>
      </c>
      <c r="D44" s="26" t="str">
        <f t="shared" ca="1" si="17"/>
        <v>TRUMPET</v>
      </c>
      <c r="E44" s="26" t="str">
        <f t="shared" ca="1" si="17"/>
        <v>BLOOM</v>
      </c>
      <c r="F44" s="26" t="str">
        <f t="shared" ca="1" si="17"/>
        <v>SCOTT</v>
      </c>
      <c r="G44" s="26" t="str">
        <f t="shared" ca="1" si="17"/>
        <v xml:space="preserve"> </v>
      </c>
      <c r="H44" s="26" t="str">
        <f t="shared" ca="1" si="17"/>
        <v xml:space="preserve"> </v>
      </c>
      <c r="I44" s="26" t="str">
        <f t="shared" ca="1" si="18"/>
        <v xml:space="preserve"> </v>
      </c>
      <c r="J44" s="26" t="str">
        <f t="shared" ca="1" si="18"/>
        <v xml:space="preserve"> </v>
      </c>
      <c r="K44" s="26" t="str">
        <f t="shared" ca="1" si="18"/>
        <v xml:space="preserve"> </v>
      </c>
    </row>
    <row r="45" spans="1:11" x14ac:dyDescent="0.25">
      <c r="A45" s="23" t="str">
        <f t="shared" ca="1" si="13"/>
        <v>BLUE</v>
      </c>
      <c r="B45" s="26" t="b">
        <f t="shared" ca="1" si="17"/>
        <v>1</v>
      </c>
      <c r="C45" s="26" t="str">
        <f t="shared" ca="1" si="17"/>
        <v>BLUE</v>
      </c>
      <c r="D45" s="26" t="str">
        <f t="shared" ca="1" si="17"/>
        <v>BLOOM</v>
      </c>
      <c r="E45" s="26" t="str">
        <f t="shared" ca="1" si="17"/>
        <v>BLOOM</v>
      </c>
      <c r="F45" s="26" t="str">
        <f t="shared" ca="1" si="17"/>
        <v>BLUE</v>
      </c>
      <c r="G45" s="26" t="str">
        <f t="shared" ca="1" si="17"/>
        <v xml:space="preserve"> </v>
      </c>
      <c r="H45" s="26" t="str">
        <f t="shared" ca="1" si="17"/>
        <v xml:space="preserve"> </v>
      </c>
      <c r="I45" s="26" t="str">
        <f t="shared" ca="1" si="18"/>
        <v xml:space="preserve"> </v>
      </c>
      <c r="J45" s="26" t="str">
        <f t="shared" ca="1" si="18"/>
        <v xml:space="preserve"> </v>
      </c>
      <c r="K45" s="26" t="str">
        <f t="shared" ca="1" si="18"/>
        <v xml:space="preserve"> </v>
      </c>
    </row>
    <row r="46" spans="1:11" x14ac:dyDescent="0.25">
      <c r="A46" s="23" t="str">
        <f t="shared" ca="1" si="13"/>
        <v>BLUE</v>
      </c>
      <c r="B46" s="26" t="str">
        <f t="shared" ca="1" si="17"/>
        <v>MISSISSIPPI</v>
      </c>
      <c r="C46" s="26" t="str">
        <f t="shared" ca="1" si="17"/>
        <v>BLUE</v>
      </c>
      <c r="D46" s="26" t="str">
        <f t="shared" ca="1" si="17"/>
        <v>BLOOM</v>
      </c>
      <c r="E46" s="26" t="str">
        <f t="shared" ca="1" si="17"/>
        <v>BLUE</v>
      </c>
      <c r="F46" s="26" t="str">
        <f t="shared" ca="1" si="17"/>
        <v>BLUE</v>
      </c>
      <c r="G46" s="26" t="str">
        <f t="shared" ca="1" si="17"/>
        <v xml:space="preserve"> </v>
      </c>
      <c r="H46" s="26" t="str">
        <f t="shared" ca="1" si="17"/>
        <v xml:space="preserve"> </v>
      </c>
      <c r="I46" s="26" t="str">
        <f t="shared" ca="1" si="18"/>
        <v xml:space="preserve"> </v>
      </c>
      <c r="J46" s="26" t="str">
        <f t="shared" ca="1" si="18"/>
        <v xml:space="preserve"> </v>
      </c>
      <c r="K46" s="26" t="str">
        <f t="shared" ca="1" si="18"/>
        <v xml:space="preserve"> </v>
      </c>
    </row>
    <row r="47" spans="1:11" x14ac:dyDescent="0.25">
      <c r="A47" s="23" t="str">
        <f t="shared" ca="1" si="13"/>
        <v>BLUE</v>
      </c>
      <c r="B47" s="26" t="str">
        <f t="shared" ca="1" si="17"/>
        <v>BANANAS</v>
      </c>
      <c r="C47" s="26" t="str">
        <f t="shared" ca="1" si="17"/>
        <v>BLUE</v>
      </c>
      <c r="D47" s="26" t="str">
        <f t="shared" ca="1" si="17"/>
        <v>BLOOM</v>
      </c>
      <c r="E47" s="26" t="str">
        <f t="shared" ca="1" si="17"/>
        <v>BLOOM</v>
      </c>
      <c r="F47" s="26" t="str">
        <f t="shared" ca="1" si="17"/>
        <v>SCOTT</v>
      </c>
      <c r="G47" s="26" t="str">
        <f t="shared" ca="1" si="17"/>
        <v xml:space="preserve"> </v>
      </c>
      <c r="H47" s="26" t="str">
        <f t="shared" ca="1" si="17"/>
        <v xml:space="preserve"> </v>
      </c>
      <c r="I47" s="26" t="str">
        <f t="shared" ca="1" si="18"/>
        <v xml:space="preserve"> </v>
      </c>
      <c r="J47" s="26" t="str">
        <f t="shared" ca="1" si="18"/>
        <v xml:space="preserve"> </v>
      </c>
      <c r="K47" s="26" t="str">
        <f t="shared" ca="1" si="18"/>
        <v xml:space="preserve"> </v>
      </c>
    </row>
    <row r="48" spans="1:11" x14ac:dyDescent="0.25">
      <c r="A48" s="23" t="str">
        <f t="shared" ca="1" si="13"/>
        <v>BLUE</v>
      </c>
      <c r="B48" s="26" t="str">
        <f t="shared" ca="1" si="17"/>
        <v>TRUMPET</v>
      </c>
      <c r="C48" s="26" t="str">
        <f t="shared" ca="1" si="17"/>
        <v>BLUE</v>
      </c>
      <c r="D48" s="26" t="str">
        <f t="shared" ca="1" si="17"/>
        <v>BLOOM</v>
      </c>
      <c r="E48" s="26" t="str">
        <f t="shared" ca="1" si="17"/>
        <v>BLOOM</v>
      </c>
      <c r="F48" s="26" t="str">
        <f t="shared" ca="1" si="17"/>
        <v>BLUE</v>
      </c>
      <c r="G48" s="26" t="str">
        <f t="shared" ca="1" si="17"/>
        <v xml:space="preserve"> </v>
      </c>
      <c r="H48" s="26" t="str">
        <f t="shared" ca="1" si="17"/>
        <v xml:space="preserve"> </v>
      </c>
      <c r="I48" s="26" t="str">
        <f t="shared" ca="1" si="18"/>
        <v xml:space="preserve"> </v>
      </c>
      <c r="J48" s="26" t="str">
        <f t="shared" ca="1" si="18"/>
        <v xml:space="preserve"> </v>
      </c>
      <c r="K48" s="26" t="str">
        <f t="shared" ca="1" si="18"/>
        <v xml:space="preserve"> </v>
      </c>
    </row>
    <row r="49" spans="1:11" ht="15.75" thickBot="1" x14ac:dyDescent="0.3">
      <c r="A49" s="24" t="str">
        <f t="shared" ca="1" si="13"/>
        <v>BLUE</v>
      </c>
      <c r="B49" s="27" t="str">
        <f t="shared" ca="1" si="17"/>
        <v>ANTONIA</v>
      </c>
      <c r="C49" s="27" t="str">
        <f t="shared" ca="1" si="17"/>
        <v>BLUE</v>
      </c>
      <c r="D49" s="27" t="str">
        <f t="shared" ca="1" si="17"/>
        <v>BLOOM</v>
      </c>
      <c r="E49" s="27" t="str">
        <f t="shared" ca="1" si="17"/>
        <v>BLUE</v>
      </c>
      <c r="F49" s="27" t="str">
        <f t="shared" ca="1" si="17"/>
        <v>BLUE</v>
      </c>
      <c r="G49" s="27" t="str">
        <f t="shared" ca="1" si="17"/>
        <v xml:space="preserve"> </v>
      </c>
      <c r="H49" s="27" t="str">
        <f t="shared" ca="1" si="17"/>
        <v xml:space="preserve"> </v>
      </c>
      <c r="I49" s="27" t="str">
        <f t="shared" ca="1" si="18"/>
        <v xml:space="preserve"> </v>
      </c>
      <c r="J49" s="27" t="str">
        <f t="shared" ca="1" si="18"/>
        <v xml:space="preserve"> </v>
      </c>
      <c r="K49" s="27" t="str">
        <f t="shared" ca="1" si="18"/>
        <v xml:space="preserve"> </v>
      </c>
    </row>
    <row r="50" spans="1:11" x14ac:dyDescent="0.25">
      <c r="A50" s="22" t="str">
        <f t="shared" ca="1" si="13"/>
        <v>BLOOM</v>
      </c>
      <c r="B50" s="25" t="str">
        <f t="shared" ca="1" si="17"/>
        <v>TRUMPET</v>
      </c>
      <c r="C50" s="25" t="str">
        <f t="shared" ca="1" si="17"/>
        <v>BLOOM</v>
      </c>
      <c r="D50" s="25" t="str">
        <f t="shared" ca="1" si="17"/>
        <v>TRUMPET</v>
      </c>
      <c r="E50" s="25" t="str">
        <f t="shared" ca="1" si="17"/>
        <v>BLOOM</v>
      </c>
      <c r="F50" s="25" t="str">
        <f t="shared" ca="1" si="17"/>
        <v>BLUE</v>
      </c>
      <c r="G50" s="25" t="str">
        <f t="shared" ca="1" si="17"/>
        <v xml:space="preserve"> </v>
      </c>
      <c r="H50" s="25" t="str">
        <f t="shared" ca="1" si="17"/>
        <v xml:space="preserve"> </v>
      </c>
      <c r="I50" s="25" t="str">
        <f t="shared" ca="1" si="18"/>
        <v xml:space="preserve"> </v>
      </c>
      <c r="J50" s="25" t="str">
        <f t="shared" ca="1" si="18"/>
        <v xml:space="preserve"> </v>
      </c>
      <c r="K50" s="25" t="str">
        <f t="shared" ca="1" si="18"/>
        <v xml:space="preserve"> </v>
      </c>
    </row>
    <row r="51" spans="1:11" x14ac:dyDescent="0.25">
      <c r="A51" s="23" t="str">
        <f t="shared" ca="1" si="13"/>
        <v>BLOOM</v>
      </c>
      <c r="B51" s="26" t="str">
        <f t="shared" ca="1" si="17"/>
        <v>BLOOM</v>
      </c>
      <c r="C51" s="26" t="str">
        <f t="shared" ca="1" si="17"/>
        <v>BLOOM</v>
      </c>
      <c r="D51" s="26" t="str">
        <f t="shared" ca="1" si="17"/>
        <v>BLOOM</v>
      </c>
      <c r="E51" s="26" t="str">
        <f t="shared" ca="1" si="17"/>
        <v>BLOOM</v>
      </c>
      <c r="F51" s="26" t="str">
        <f t="shared" ca="1" si="17"/>
        <v>BLOOM</v>
      </c>
      <c r="G51" s="26" t="str">
        <f t="shared" ca="1" si="17"/>
        <v xml:space="preserve"> </v>
      </c>
      <c r="H51" s="26" t="str">
        <f t="shared" ca="1" si="17"/>
        <v xml:space="preserve"> </v>
      </c>
      <c r="I51" s="26" t="str">
        <f t="shared" ca="1" si="18"/>
        <v xml:space="preserve"> </v>
      </c>
      <c r="J51" s="26" t="str">
        <f t="shared" ca="1" si="18"/>
        <v xml:space="preserve"> </v>
      </c>
      <c r="K51" s="26" t="str">
        <f t="shared" ca="1" si="18"/>
        <v xml:space="preserve"> </v>
      </c>
    </row>
    <row r="52" spans="1:11" x14ac:dyDescent="0.25">
      <c r="A52" s="23" t="str">
        <f t="shared" ca="1" si="13"/>
        <v>BLOOM</v>
      </c>
      <c r="B52" s="26" t="str">
        <f t="shared" ca="1" si="17"/>
        <v>ANTONIA</v>
      </c>
      <c r="C52" s="26" t="b">
        <f t="shared" ca="1" si="17"/>
        <v>1</v>
      </c>
      <c r="D52" s="26" t="b">
        <f t="shared" ca="1" si="17"/>
        <v>1</v>
      </c>
      <c r="E52" s="26" t="b">
        <f t="shared" ca="1" si="17"/>
        <v>1</v>
      </c>
      <c r="F52" s="26" t="str">
        <f t="shared" ca="1" si="17"/>
        <v>SCOTT</v>
      </c>
      <c r="G52" s="26" t="str">
        <f t="shared" ca="1" si="17"/>
        <v xml:space="preserve"> </v>
      </c>
      <c r="H52" s="26" t="str">
        <f t="shared" ca="1" si="17"/>
        <v xml:space="preserve"> </v>
      </c>
      <c r="I52" s="26" t="str">
        <f t="shared" ca="1" si="18"/>
        <v xml:space="preserve"> </v>
      </c>
      <c r="J52" s="26" t="str">
        <f t="shared" ca="1" si="18"/>
        <v xml:space="preserve"> </v>
      </c>
      <c r="K52" s="26" t="str">
        <f t="shared" ca="1" si="18"/>
        <v xml:space="preserve"> </v>
      </c>
    </row>
    <row r="53" spans="1:11" x14ac:dyDescent="0.25">
      <c r="A53" s="23" t="str">
        <f t="shared" ca="1" si="13"/>
        <v>BLOOM</v>
      </c>
      <c r="B53" s="26" t="str">
        <f t="shared" ref="B53:H68" ca="1" si="19">IFERROR(INDIRECT("'"&amp;B$5&amp;"'!$M"&amp;ROW(B53)-14)," ")</f>
        <v>ANTONIA</v>
      </c>
      <c r="C53" s="26" t="str">
        <f t="shared" ca="1" si="19"/>
        <v>BLOOM</v>
      </c>
      <c r="D53" s="26" t="str">
        <f t="shared" ca="1" si="19"/>
        <v>BLOOM</v>
      </c>
      <c r="E53" s="26" t="str">
        <f t="shared" ca="1" si="19"/>
        <v>BLOOM</v>
      </c>
      <c r="F53" s="26" t="str">
        <f t="shared" ca="1" si="19"/>
        <v>BLOOM</v>
      </c>
      <c r="G53" s="26" t="str">
        <f t="shared" ca="1" si="19"/>
        <v xml:space="preserve"> </v>
      </c>
      <c r="H53" s="26" t="str">
        <f t="shared" ca="1" si="19"/>
        <v xml:space="preserve"> </v>
      </c>
      <c r="I53" s="26" t="str">
        <f t="shared" ca="1" si="18"/>
        <v xml:space="preserve"> </v>
      </c>
      <c r="J53" s="26" t="str">
        <f t="shared" ca="1" si="18"/>
        <v xml:space="preserve"> </v>
      </c>
      <c r="K53" s="26" t="str">
        <f t="shared" ca="1" si="18"/>
        <v xml:space="preserve"> </v>
      </c>
    </row>
    <row r="54" spans="1:11" x14ac:dyDescent="0.25">
      <c r="A54" s="23" t="str">
        <f t="shared" ca="1" si="13"/>
        <v>BLOOM</v>
      </c>
      <c r="B54" s="26" t="str">
        <f t="shared" ca="1" si="19"/>
        <v>BLOOM</v>
      </c>
      <c r="C54" s="26" t="str">
        <f t="shared" ca="1" si="19"/>
        <v>BLOOM</v>
      </c>
      <c r="D54" s="26" t="str">
        <f t="shared" ca="1" si="19"/>
        <v>BLOOM</v>
      </c>
      <c r="E54" s="26" t="str">
        <f t="shared" ca="1" si="19"/>
        <v>BLOOM</v>
      </c>
      <c r="F54" s="26" t="str">
        <f t="shared" ca="1" si="19"/>
        <v>BLUE</v>
      </c>
      <c r="G54" s="26" t="str">
        <f t="shared" ca="1" si="19"/>
        <v xml:space="preserve"> </v>
      </c>
      <c r="H54" s="26" t="str">
        <f t="shared" ca="1" si="19"/>
        <v xml:space="preserve"> </v>
      </c>
      <c r="I54" s="26" t="str">
        <f t="shared" ca="1" si="18"/>
        <v xml:space="preserve"> </v>
      </c>
      <c r="J54" s="26" t="str">
        <f t="shared" ca="1" si="18"/>
        <v xml:space="preserve"> </v>
      </c>
      <c r="K54" s="26" t="str">
        <f t="shared" ca="1" si="18"/>
        <v xml:space="preserve"> </v>
      </c>
    </row>
    <row r="55" spans="1:11" x14ac:dyDescent="0.25">
      <c r="A55" s="23" t="str">
        <f t="shared" ca="1" si="13"/>
        <v>BLOOM</v>
      </c>
      <c r="B55" s="26" t="str">
        <f t="shared" ca="1" si="19"/>
        <v>BLOOM</v>
      </c>
      <c r="C55" s="26" t="str">
        <f t="shared" ca="1" si="19"/>
        <v>BLOOM</v>
      </c>
      <c r="D55" s="26" t="str">
        <f t="shared" ca="1" si="19"/>
        <v>BLOOM</v>
      </c>
      <c r="E55" s="26" t="str">
        <f t="shared" ca="1" si="19"/>
        <v>BLOOM</v>
      </c>
      <c r="F55" s="26" t="str">
        <f t="shared" ca="1" si="19"/>
        <v>BLUE</v>
      </c>
      <c r="G55" s="26" t="str">
        <f t="shared" ca="1" si="19"/>
        <v xml:space="preserve"> </v>
      </c>
      <c r="H55" s="26" t="str">
        <f t="shared" ca="1" si="19"/>
        <v xml:space="preserve"> </v>
      </c>
      <c r="I55" s="26" t="str">
        <f t="shared" ca="1" si="18"/>
        <v xml:space="preserve"> </v>
      </c>
      <c r="J55" s="26" t="str">
        <f t="shared" ca="1" si="18"/>
        <v xml:space="preserve"> </v>
      </c>
      <c r="K55" s="26" t="str">
        <f t="shared" ca="1" si="18"/>
        <v xml:space="preserve"> </v>
      </c>
    </row>
    <row r="56" spans="1:11" x14ac:dyDescent="0.25">
      <c r="A56" s="23" t="str">
        <f t="shared" ca="1" si="13"/>
        <v>BLOOM</v>
      </c>
      <c r="B56" s="26" t="b">
        <f t="shared" ca="1" si="19"/>
        <v>1</v>
      </c>
      <c r="C56" s="26" t="b">
        <f t="shared" ca="1" si="19"/>
        <v>1</v>
      </c>
      <c r="D56" s="26" t="str">
        <f t="shared" ca="1" si="19"/>
        <v>ANTONIA</v>
      </c>
      <c r="E56" s="26" t="b">
        <f t="shared" ca="1" si="19"/>
        <v>1</v>
      </c>
      <c r="F56" s="26" t="str">
        <f t="shared" ca="1" si="19"/>
        <v>BLUE</v>
      </c>
      <c r="G56" s="26" t="str">
        <f t="shared" ca="1" si="19"/>
        <v xml:space="preserve"> </v>
      </c>
      <c r="H56" s="26" t="str">
        <f t="shared" ca="1" si="19"/>
        <v xml:space="preserve"> </v>
      </c>
      <c r="I56" s="26" t="str">
        <f t="shared" ca="1" si="18"/>
        <v xml:space="preserve"> </v>
      </c>
      <c r="J56" s="26" t="str">
        <f t="shared" ca="1" si="18"/>
        <v xml:space="preserve"> </v>
      </c>
      <c r="K56" s="26" t="str">
        <f t="shared" ca="1" si="18"/>
        <v xml:space="preserve"> </v>
      </c>
    </row>
    <row r="57" spans="1:11" x14ac:dyDescent="0.25">
      <c r="A57" s="23" t="str">
        <f t="shared" ca="1" si="13"/>
        <v>BLOOM</v>
      </c>
      <c r="B57" s="26" t="str">
        <f t="shared" ca="1" si="19"/>
        <v>TRUMPET</v>
      </c>
      <c r="C57" s="26" t="str">
        <f t="shared" ca="1" si="19"/>
        <v>BLOOM</v>
      </c>
      <c r="D57" s="26" t="str">
        <f t="shared" ca="1" si="19"/>
        <v>BLOOM</v>
      </c>
      <c r="E57" s="26" t="str">
        <f t="shared" ca="1" si="19"/>
        <v>BLOOM</v>
      </c>
      <c r="F57" s="26" t="str">
        <f t="shared" ca="1" si="19"/>
        <v>BLUE</v>
      </c>
      <c r="G57" s="26" t="str">
        <f t="shared" ca="1" si="19"/>
        <v xml:space="preserve"> </v>
      </c>
      <c r="H57" s="26" t="str">
        <f t="shared" ca="1" si="19"/>
        <v xml:space="preserve"> </v>
      </c>
      <c r="I57" s="26" t="str">
        <f t="shared" ca="1" si="18"/>
        <v xml:space="preserve"> </v>
      </c>
      <c r="J57" s="26" t="str">
        <f t="shared" ca="1" si="18"/>
        <v xml:space="preserve"> </v>
      </c>
      <c r="K57" s="26" t="str">
        <f t="shared" ca="1" si="18"/>
        <v xml:space="preserve"> </v>
      </c>
    </row>
    <row r="58" spans="1:11" x14ac:dyDescent="0.25">
      <c r="A58" s="23" t="str">
        <f t="shared" ca="1" si="13"/>
        <v>BLOOM</v>
      </c>
      <c r="B58" s="26" t="str">
        <f t="shared" ca="1" si="19"/>
        <v>ANTONIA</v>
      </c>
      <c r="C58" s="26" t="str">
        <f t="shared" ca="1" si="19"/>
        <v>BLOOM</v>
      </c>
      <c r="D58" s="26" t="str">
        <f t="shared" ca="1" si="19"/>
        <v>BLOOM</v>
      </c>
      <c r="E58" s="26" t="str">
        <f t="shared" ca="1" si="19"/>
        <v>BLOOM</v>
      </c>
      <c r="F58" s="26" t="str">
        <f t="shared" ca="1" si="19"/>
        <v>JASON</v>
      </c>
      <c r="G58" s="26" t="str">
        <f t="shared" ca="1" si="19"/>
        <v xml:space="preserve"> </v>
      </c>
      <c r="H58" s="26" t="str">
        <f t="shared" ca="1" si="19"/>
        <v xml:space="preserve"> </v>
      </c>
      <c r="I58" s="26" t="str">
        <f t="shared" ca="1" si="18"/>
        <v xml:space="preserve"> </v>
      </c>
      <c r="J58" s="26" t="str">
        <f t="shared" ca="1" si="18"/>
        <v xml:space="preserve"> </v>
      </c>
      <c r="K58" s="26" t="str">
        <f t="shared" ca="1" si="18"/>
        <v xml:space="preserve"> </v>
      </c>
    </row>
    <row r="59" spans="1:11" ht="15.75" thickBot="1" x14ac:dyDescent="0.3">
      <c r="A59" s="24" t="str">
        <f t="shared" ca="1" si="13"/>
        <v>BLOOM</v>
      </c>
      <c r="B59" s="27" t="str">
        <f t="shared" ca="1" si="19"/>
        <v>ANTONIA</v>
      </c>
      <c r="C59" s="27" t="str">
        <f t="shared" ca="1" si="19"/>
        <v>BLOOM</v>
      </c>
      <c r="D59" s="27" t="str">
        <f t="shared" ca="1" si="19"/>
        <v>BLOOM</v>
      </c>
      <c r="E59" s="27" t="str">
        <f t="shared" ca="1" si="19"/>
        <v>BLOOM</v>
      </c>
      <c r="F59" s="27" t="str">
        <f t="shared" ca="1" si="19"/>
        <v>BLUE</v>
      </c>
      <c r="G59" s="27" t="str">
        <f t="shared" ca="1" si="19"/>
        <v xml:space="preserve"> </v>
      </c>
      <c r="H59" s="27" t="str">
        <f t="shared" ca="1" si="19"/>
        <v xml:space="preserve"> </v>
      </c>
      <c r="I59" s="27" t="str">
        <f t="shared" ca="1" si="18"/>
        <v xml:space="preserve"> </v>
      </c>
      <c r="J59" s="27" t="str">
        <f t="shared" ca="1" si="18"/>
        <v xml:space="preserve"> </v>
      </c>
      <c r="K59" s="27" t="str">
        <f t="shared" ca="1" si="18"/>
        <v xml:space="preserve"> </v>
      </c>
    </row>
    <row r="60" spans="1:11" x14ac:dyDescent="0.25">
      <c r="A60" s="22" t="b">
        <f t="shared" ca="1" si="13"/>
        <v>1</v>
      </c>
      <c r="B60" s="25" t="str">
        <f t="shared" ca="1" si="19"/>
        <v>TRUMPET</v>
      </c>
      <c r="C60" s="25" t="b">
        <f t="shared" ca="1" si="19"/>
        <v>1</v>
      </c>
      <c r="D60" s="25" t="b">
        <f t="shared" ca="1" si="19"/>
        <v>1</v>
      </c>
      <c r="E60" s="25" t="b">
        <f t="shared" ca="1" si="19"/>
        <v>1</v>
      </c>
      <c r="F60" s="25" t="b">
        <f t="shared" ca="1" si="19"/>
        <v>1</v>
      </c>
      <c r="G60" s="25" t="str">
        <f t="shared" ca="1" si="19"/>
        <v xml:space="preserve"> </v>
      </c>
      <c r="H60" s="25" t="str">
        <f t="shared" ca="1" si="19"/>
        <v xml:space="preserve"> </v>
      </c>
      <c r="I60" s="25" t="str">
        <f t="shared" ca="1" si="18"/>
        <v xml:space="preserve"> </v>
      </c>
      <c r="J60" s="25" t="str">
        <f t="shared" ca="1" si="18"/>
        <v xml:space="preserve"> </v>
      </c>
      <c r="K60" s="25" t="str">
        <f t="shared" ca="1" si="18"/>
        <v xml:space="preserve"> </v>
      </c>
    </row>
    <row r="61" spans="1:11" x14ac:dyDescent="0.25">
      <c r="A61" s="23" t="b">
        <f t="shared" ca="1" si="13"/>
        <v>1</v>
      </c>
      <c r="B61" s="26" t="str">
        <f t="shared" ca="1" si="19"/>
        <v>ANTONIA</v>
      </c>
      <c r="C61" s="26" t="b">
        <f t="shared" ca="1" si="19"/>
        <v>1</v>
      </c>
      <c r="D61" s="26" t="b">
        <f t="shared" ca="1" si="19"/>
        <v>1</v>
      </c>
      <c r="E61" s="26" t="b">
        <f t="shared" ca="1" si="19"/>
        <v>1</v>
      </c>
      <c r="F61" s="26" t="b">
        <f t="shared" ca="1" si="19"/>
        <v>1</v>
      </c>
      <c r="G61" s="26" t="str">
        <f t="shared" ca="1" si="19"/>
        <v xml:space="preserve"> </v>
      </c>
      <c r="H61" s="26" t="str">
        <f t="shared" ca="1" si="19"/>
        <v xml:space="preserve"> </v>
      </c>
      <c r="I61" s="26" t="str">
        <f t="shared" ca="1" si="18"/>
        <v xml:space="preserve"> </v>
      </c>
      <c r="J61" s="26" t="str">
        <f t="shared" ca="1" si="18"/>
        <v xml:space="preserve"> </v>
      </c>
      <c r="K61" s="26" t="str">
        <f t="shared" ca="1" si="18"/>
        <v xml:space="preserve"> </v>
      </c>
    </row>
    <row r="62" spans="1:11" x14ac:dyDescent="0.25">
      <c r="A62" s="23" t="b">
        <f t="shared" ca="1" si="13"/>
        <v>1</v>
      </c>
      <c r="B62" s="26" t="b">
        <f t="shared" ca="1" si="19"/>
        <v>1</v>
      </c>
      <c r="C62" s="26" t="b">
        <f t="shared" ca="1" si="19"/>
        <v>1</v>
      </c>
      <c r="D62" s="26" t="b">
        <f t="shared" ca="1" si="19"/>
        <v>1</v>
      </c>
      <c r="E62" s="26" t="b">
        <f t="shared" ca="1" si="19"/>
        <v>1</v>
      </c>
      <c r="F62" s="26" t="b">
        <f t="shared" ca="1" si="19"/>
        <v>1</v>
      </c>
      <c r="G62" s="26" t="str">
        <f t="shared" ca="1" si="19"/>
        <v xml:space="preserve"> </v>
      </c>
      <c r="H62" s="26" t="str">
        <f t="shared" ca="1" si="19"/>
        <v xml:space="preserve"> </v>
      </c>
      <c r="I62" s="26" t="str">
        <f t="shared" ca="1" si="18"/>
        <v xml:space="preserve"> </v>
      </c>
      <c r="J62" s="26" t="str">
        <f t="shared" ca="1" si="18"/>
        <v xml:space="preserve"> </v>
      </c>
      <c r="K62" s="26" t="str">
        <f t="shared" ca="1" si="18"/>
        <v xml:space="preserve"> </v>
      </c>
    </row>
    <row r="63" spans="1:11" x14ac:dyDescent="0.25">
      <c r="A63" s="23" t="b">
        <f t="shared" ca="1" si="13"/>
        <v>1</v>
      </c>
      <c r="B63" s="26" t="str">
        <f t="shared" ca="1" si="19"/>
        <v>TRUMPET</v>
      </c>
      <c r="C63" s="26" t="b">
        <f t="shared" ca="1" si="19"/>
        <v>1</v>
      </c>
      <c r="D63" s="26" t="b">
        <f t="shared" ca="1" si="19"/>
        <v>1</v>
      </c>
      <c r="E63" s="26" t="b">
        <f t="shared" ca="1" si="19"/>
        <v>1</v>
      </c>
      <c r="F63" s="26" t="b">
        <f t="shared" ca="1" si="19"/>
        <v>1</v>
      </c>
      <c r="G63" s="26" t="str">
        <f t="shared" ca="1" si="19"/>
        <v xml:space="preserve"> </v>
      </c>
      <c r="H63" s="26" t="str">
        <f t="shared" ca="1" si="19"/>
        <v xml:space="preserve"> </v>
      </c>
      <c r="I63" s="26" t="str">
        <f t="shared" ca="1" si="18"/>
        <v xml:space="preserve"> </v>
      </c>
      <c r="J63" s="26" t="str">
        <f t="shared" ca="1" si="18"/>
        <v xml:space="preserve"> </v>
      </c>
      <c r="K63" s="26" t="str">
        <f t="shared" ca="1" si="18"/>
        <v xml:space="preserve"> </v>
      </c>
    </row>
    <row r="64" spans="1:11" x14ac:dyDescent="0.25">
      <c r="A64" s="23" t="b">
        <f t="shared" ca="1" si="13"/>
        <v>1</v>
      </c>
      <c r="B64" s="26" t="str">
        <f t="shared" ca="1" si="19"/>
        <v>ANTONIA</v>
      </c>
      <c r="C64" s="26" t="b">
        <f t="shared" ca="1" si="19"/>
        <v>1</v>
      </c>
      <c r="D64" s="26" t="b">
        <f t="shared" ca="1" si="19"/>
        <v>1</v>
      </c>
      <c r="E64" s="26" t="b">
        <f t="shared" ca="1" si="19"/>
        <v>1</v>
      </c>
      <c r="F64" s="26" t="b">
        <f t="shared" ca="1" si="19"/>
        <v>1</v>
      </c>
      <c r="G64" s="26" t="str">
        <f t="shared" ca="1" si="19"/>
        <v xml:space="preserve"> </v>
      </c>
      <c r="H64" s="26" t="str">
        <f t="shared" ca="1" si="19"/>
        <v xml:space="preserve"> </v>
      </c>
      <c r="I64" s="26" t="str">
        <f t="shared" ca="1" si="18"/>
        <v xml:space="preserve"> </v>
      </c>
      <c r="J64" s="26" t="str">
        <f t="shared" ca="1" si="18"/>
        <v xml:space="preserve"> </v>
      </c>
      <c r="K64" s="26" t="str">
        <f t="shared" ca="1" si="18"/>
        <v xml:space="preserve"> </v>
      </c>
    </row>
    <row r="65" spans="1:11" x14ac:dyDescent="0.25">
      <c r="A65" s="23" t="b">
        <f t="shared" ca="1" si="13"/>
        <v>1</v>
      </c>
      <c r="B65" s="26" t="str">
        <f t="shared" ca="1" si="19"/>
        <v>ANTONIA</v>
      </c>
      <c r="C65" s="26" t="b">
        <f t="shared" ca="1" si="19"/>
        <v>1</v>
      </c>
      <c r="D65" s="26" t="b">
        <f t="shared" ca="1" si="19"/>
        <v>1</v>
      </c>
      <c r="E65" s="26" t="b">
        <f t="shared" ca="1" si="19"/>
        <v>1</v>
      </c>
      <c r="F65" s="26" t="str">
        <f t="shared" ca="1" si="19"/>
        <v>SCOTT</v>
      </c>
      <c r="G65" s="26" t="str">
        <f t="shared" ca="1" si="19"/>
        <v xml:space="preserve"> </v>
      </c>
      <c r="H65" s="26" t="str">
        <f t="shared" ca="1" si="19"/>
        <v xml:space="preserve"> </v>
      </c>
      <c r="I65" s="26" t="str">
        <f t="shared" ca="1" si="18"/>
        <v xml:space="preserve"> </v>
      </c>
      <c r="J65" s="26" t="str">
        <f t="shared" ca="1" si="18"/>
        <v xml:space="preserve"> </v>
      </c>
      <c r="K65" s="26" t="str">
        <f t="shared" ca="1" si="18"/>
        <v xml:space="preserve"> </v>
      </c>
    </row>
    <row r="66" spans="1:11" x14ac:dyDescent="0.25">
      <c r="A66" s="23" t="b">
        <f t="shared" ca="1" si="13"/>
        <v>1</v>
      </c>
      <c r="B66" s="26" t="str">
        <f t="shared" ca="1" si="19"/>
        <v>ANTONIA</v>
      </c>
      <c r="C66" s="26" t="b">
        <f t="shared" ca="1" si="19"/>
        <v>1</v>
      </c>
      <c r="D66" s="26" t="b">
        <f t="shared" ca="1" si="19"/>
        <v>1</v>
      </c>
      <c r="E66" s="26" t="b">
        <f t="shared" ca="1" si="19"/>
        <v>1</v>
      </c>
      <c r="F66" s="26" t="b">
        <f t="shared" ca="1" si="19"/>
        <v>1</v>
      </c>
      <c r="G66" s="26" t="str">
        <f t="shared" ca="1" si="19"/>
        <v xml:space="preserve"> </v>
      </c>
      <c r="H66" s="26" t="str">
        <f t="shared" ca="1" si="19"/>
        <v xml:space="preserve"> </v>
      </c>
      <c r="I66" s="26" t="str">
        <f t="shared" ca="1" si="18"/>
        <v xml:space="preserve"> </v>
      </c>
      <c r="J66" s="26" t="str">
        <f t="shared" ca="1" si="18"/>
        <v xml:space="preserve"> </v>
      </c>
      <c r="K66" s="26" t="str">
        <f t="shared" ca="1" si="18"/>
        <v xml:space="preserve"> </v>
      </c>
    </row>
    <row r="67" spans="1:11" x14ac:dyDescent="0.25">
      <c r="A67" s="23" t="b">
        <f t="shared" ca="1" si="13"/>
        <v>1</v>
      </c>
      <c r="B67" s="26" t="str">
        <f t="shared" ca="1" si="19"/>
        <v>ANTONIA</v>
      </c>
      <c r="C67" s="26" t="b">
        <f t="shared" ca="1" si="19"/>
        <v>1</v>
      </c>
      <c r="D67" s="26" t="b">
        <f t="shared" ca="1" si="19"/>
        <v>1</v>
      </c>
      <c r="E67" s="26" t="b">
        <f t="shared" ca="1" si="19"/>
        <v>1</v>
      </c>
      <c r="F67" s="26" t="b">
        <f t="shared" ca="1" si="19"/>
        <v>1</v>
      </c>
      <c r="G67" s="26" t="str">
        <f t="shared" ca="1" si="19"/>
        <v xml:space="preserve"> </v>
      </c>
      <c r="H67" s="26" t="str">
        <f t="shared" ca="1" si="19"/>
        <v xml:space="preserve"> </v>
      </c>
      <c r="I67" s="26" t="str">
        <f t="shared" ca="1" si="18"/>
        <v xml:space="preserve"> </v>
      </c>
      <c r="J67" s="26" t="str">
        <f t="shared" ca="1" si="18"/>
        <v xml:space="preserve"> </v>
      </c>
      <c r="K67" s="26" t="str">
        <f t="shared" ca="1" si="18"/>
        <v xml:space="preserve"> </v>
      </c>
    </row>
    <row r="68" spans="1:11" x14ac:dyDescent="0.25">
      <c r="A68" s="23" t="b">
        <f t="shared" ca="1" si="13"/>
        <v>1</v>
      </c>
      <c r="B68" s="26" t="str">
        <f t="shared" ca="1" si="19"/>
        <v>ANTONIA</v>
      </c>
      <c r="C68" s="26" t="b">
        <f t="shared" ca="1" si="19"/>
        <v>1</v>
      </c>
      <c r="D68" s="26" t="b">
        <f t="shared" ca="1" si="19"/>
        <v>1</v>
      </c>
      <c r="E68" s="26" t="b">
        <f t="shared" ca="1" si="19"/>
        <v>1</v>
      </c>
      <c r="F68" s="26" t="b">
        <f t="shared" ca="1" si="19"/>
        <v>1</v>
      </c>
      <c r="G68" s="26" t="str">
        <f t="shared" ca="1" si="19"/>
        <v xml:space="preserve"> </v>
      </c>
      <c r="H68" s="26" t="str">
        <f t="shared" ca="1" si="19"/>
        <v xml:space="preserve"> </v>
      </c>
      <c r="I68" s="26" t="str">
        <f t="shared" ca="1" si="18"/>
        <v xml:space="preserve"> </v>
      </c>
      <c r="J68" s="26" t="str">
        <f t="shared" ca="1" si="18"/>
        <v xml:space="preserve"> </v>
      </c>
      <c r="K68" s="26" t="str">
        <f t="shared" ca="1" si="18"/>
        <v xml:space="preserve"> </v>
      </c>
    </row>
    <row r="69" spans="1:11" ht="15.75" thickBot="1" x14ac:dyDescent="0.3">
      <c r="A69" s="24" t="b">
        <f t="shared" ca="1" si="13"/>
        <v>1</v>
      </c>
      <c r="B69" s="27" t="b">
        <f t="shared" ref="B69:H84" ca="1" si="20">IFERROR(INDIRECT("'"&amp;B$5&amp;"'!$M"&amp;ROW(B69)-14)," ")</f>
        <v>1</v>
      </c>
      <c r="C69" s="27" t="b">
        <f t="shared" ca="1" si="20"/>
        <v>1</v>
      </c>
      <c r="D69" s="27" t="b">
        <f t="shared" ca="1" si="20"/>
        <v>1</v>
      </c>
      <c r="E69" s="27" t="b">
        <f t="shared" ca="1" si="20"/>
        <v>1</v>
      </c>
      <c r="F69" s="27" t="b">
        <f t="shared" ca="1" si="20"/>
        <v>1</v>
      </c>
      <c r="G69" s="27" t="str">
        <f t="shared" ca="1" si="20"/>
        <v xml:space="preserve"> </v>
      </c>
      <c r="H69" s="27" t="str">
        <f t="shared" ca="1" si="20"/>
        <v xml:space="preserve"> </v>
      </c>
      <c r="I69" s="27" t="str">
        <f t="shared" ca="1" si="18"/>
        <v xml:space="preserve"> </v>
      </c>
      <c r="J69" s="27" t="str">
        <f t="shared" ca="1" si="18"/>
        <v xml:space="preserve"> </v>
      </c>
      <c r="K69" s="27" t="str">
        <f t="shared" ca="1" si="18"/>
        <v xml:space="preserve"> </v>
      </c>
    </row>
    <row r="70" spans="1:11" x14ac:dyDescent="0.25">
      <c r="A70" s="22" t="str">
        <f t="shared" ca="1" si="13"/>
        <v>TRUMPET</v>
      </c>
      <c r="B70" s="25" t="str">
        <f t="shared" ca="1" si="20"/>
        <v>ANTONIA</v>
      </c>
      <c r="C70" s="25" t="str">
        <f t="shared" ca="1" si="20"/>
        <v>ANTONIA</v>
      </c>
      <c r="D70" s="25" t="str">
        <f t="shared" ca="1" si="20"/>
        <v>ANTONIA</v>
      </c>
      <c r="E70" s="25" t="str">
        <f t="shared" ca="1" si="20"/>
        <v>BANANAS</v>
      </c>
      <c r="F70" s="25" t="b">
        <f t="shared" ca="1" si="20"/>
        <v>1</v>
      </c>
      <c r="G70" s="25" t="str">
        <f t="shared" ca="1" si="20"/>
        <v xml:space="preserve"> </v>
      </c>
      <c r="H70" s="25" t="str">
        <f t="shared" ca="1" si="20"/>
        <v xml:space="preserve"> </v>
      </c>
      <c r="I70" s="25" t="str">
        <f t="shared" ca="1" si="18"/>
        <v xml:space="preserve"> </v>
      </c>
      <c r="J70" s="25" t="str">
        <f t="shared" ca="1" si="18"/>
        <v xml:space="preserve"> </v>
      </c>
      <c r="K70" s="25" t="str">
        <f t="shared" ca="1" si="18"/>
        <v xml:space="preserve"> </v>
      </c>
    </row>
    <row r="71" spans="1:11" x14ac:dyDescent="0.25">
      <c r="A71" s="23" t="str">
        <f t="shared" ca="1" si="13"/>
        <v>TRUMPET</v>
      </c>
      <c r="B71" s="26" t="str">
        <f t="shared" ca="1" si="20"/>
        <v>BLOOM</v>
      </c>
      <c r="C71" s="26" t="str">
        <f t="shared" ca="1" si="20"/>
        <v>BANANAS</v>
      </c>
      <c r="D71" s="26" t="str">
        <f t="shared" ca="1" si="20"/>
        <v>TRUMPET</v>
      </c>
      <c r="E71" s="26" t="str">
        <f t="shared" ca="1" si="20"/>
        <v>BANANAS</v>
      </c>
      <c r="F71" s="26" t="str">
        <f t="shared" ca="1" si="20"/>
        <v>SCOTT</v>
      </c>
      <c r="G71" s="26" t="str">
        <f t="shared" ca="1" si="20"/>
        <v xml:space="preserve"> </v>
      </c>
      <c r="H71" s="26" t="str">
        <f t="shared" ca="1" si="20"/>
        <v xml:space="preserve"> </v>
      </c>
      <c r="I71" s="26" t="str">
        <f t="shared" ca="1" si="18"/>
        <v xml:space="preserve"> </v>
      </c>
      <c r="J71" s="26" t="str">
        <f t="shared" ca="1" si="18"/>
        <v xml:space="preserve"> </v>
      </c>
      <c r="K71" s="26" t="str">
        <f t="shared" ca="1" si="18"/>
        <v xml:space="preserve"> </v>
      </c>
    </row>
    <row r="72" spans="1:11" x14ac:dyDescent="0.25">
      <c r="A72" s="23" t="str">
        <f t="shared" ca="1" si="13"/>
        <v>TRUMPET</v>
      </c>
      <c r="B72" s="26" t="str">
        <f t="shared" ca="1" si="20"/>
        <v>ANTONIA</v>
      </c>
      <c r="C72" s="26" t="str">
        <f t="shared" ca="1" si="20"/>
        <v>ANTONIA</v>
      </c>
      <c r="D72" s="26" t="str">
        <f t="shared" ca="1" si="20"/>
        <v>ANTONIA</v>
      </c>
      <c r="E72" s="26" t="str">
        <f t="shared" ca="1" si="20"/>
        <v>BANANAS</v>
      </c>
      <c r="F72" s="26" t="str">
        <f t="shared" ca="1" si="20"/>
        <v>SCOTT</v>
      </c>
      <c r="G72" s="26" t="str">
        <f t="shared" ca="1" si="20"/>
        <v xml:space="preserve"> </v>
      </c>
      <c r="H72" s="26" t="str">
        <f t="shared" ca="1" si="20"/>
        <v xml:space="preserve"> </v>
      </c>
      <c r="I72" s="26" t="str">
        <f t="shared" ca="1" si="18"/>
        <v xml:space="preserve"> </v>
      </c>
      <c r="J72" s="26" t="str">
        <f t="shared" ca="1" si="18"/>
        <v xml:space="preserve"> </v>
      </c>
      <c r="K72" s="26" t="str">
        <f t="shared" ca="1" si="18"/>
        <v xml:space="preserve"> </v>
      </c>
    </row>
    <row r="73" spans="1:11" x14ac:dyDescent="0.25">
      <c r="A73" s="23" t="str">
        <f t="shared" ca="1" si="13"/>
        <v>TRUMPET</v>
      </c>
      <c r="B73" s="26" t="str">
        <f t="shared" ca="1" si="20"/>
        <v>BLOOM</v>
      </c>
      <c r="C73" s="26" t="str">
        <f t="shared" ca="1" si="20"/>
        <v>BANANAS</v>
      </c>
      <c r="D73" s="26" t="str">
        <f t="shared" ca="1" si="20"/>
        <v>ANTONIA</v>
      </c>
      <c r="E73" s="26" t="str">
        <f t="shared" ca="1" si="20"/>
        <v>BANANAS</v>
      </c>
      <c r="F73" s="26" t="str">
        <f t="shared" ca="1" si="20"/>
        <v>TRUMPET</v>
      </c>
      <c r="G73" s="26" t="str">
        <f t="shared" ca="1" si="20"/>
        <v xml:space="preserve"> </v>
      </c>
      <c r="H73" s="26" t="str">
        <f t="shared" ca="1" si="20"/>
        <v xml:space="preserve"> </v>
      </c>
      <c r="I73" s="26" t="str">
        <f t="shared" ca="1" si="18"/>
        <v xml:space="preserve"> </v>
      </c>
      <c r="J73" s="26" t="str">
        <f t="shared" ca="1" si="18"/>
        <v xml:space="preserve"> </v>
      </c>
      <c r="K73" s="26" t="str">
        <f t="shared" ca="1" si="18"/>
        <v xml:space="preserve"> </v>
      </c>
    </row>
    <row r="74" spans="1:11" x14ac:dyDescent="0.25">
      <c r="A74" s="23" t="str">
        <f t="shared" ca="1" si="13"/>
        <v>TRUMPET</v>
      </c>
      <c r="B74" s="26" t="str">
        <f t="shared" ca="1" si="20"/>
        <v>BLOOM</v>
      </c>
      <c r="C74" s="26" t="str">
        <f t="shared" ca="1" si="20"/>
        <v>BANANAS</v>
      </c>
      <c r="D74" s="26" t="str">
        <f t="shared" ca="1" si="20"/>
        <v>TRUMPET</v>
      </c>
      <c r="E74" s="26" t="str">
        <f t="shared" ca="1" si="20"/>
        <v>BANANAS</v>
      </c>
      <c r="F74" s="26" t="str">
        <f t="shared" ca="1" si="20"/>
        <v>SCOTT</v>
      </c>
      <c r="G74" s="26" t="str">
        <f t="shared" ca="1" si="20"/>
        <v xml:space="preserve"> </v>
      </c>
      <c r="H74" s="26" t="str">
        <f t="shared" ca="1" si="20"/>
        <v xml:space="preserve"> </v>
      </c>
      <c r="I74" s="26" t="str">
        <f t="shared" ca="1" si="18"/>
        <v xml:space="preserve"> </v>
      </c>
      <c r="J74" s="26" t="str">
        <f t="shared" ca="1" si="18"/>
        <v xml:space="preserve"> </v>
      </c>
      <c r="K74" s="26" t="str">
        <f t="shared" ca="1" si="18"/>
        <v xml:space="preserve"> </v>
      </c>
    </row>
    <row r="75" spans="1:11" x14ac:dyDescent="0.25">
      <c r="A75" s="23" t="str">
        <f t="shared" ca="1" si="13"/>
        <v>TRUMPET</v>
      </c>
      <c r="B75" s="26" t="str">
        <f t="shared" ca="1" si="20"/>
        <v>BLOOM</v>
      </c>
      <c r="C75" s="26" t="str">
        <f t="shared" ca="1" si="20"/>
        <v>BANANAS</v>
      </c>
      <c r="D75" s="26" t="str">
        <f t="shared" ca="1" si="20"/>
        <v>ANTONIA</v>
      </c>
      <c r="E75" s="26" t="str">
        <f t="shared" ca="1" si="20"/>
        <v>BANANAS</v>
      </c>
      <c r="F75" s="26" t="str">
        <f t="shared" ca="1" si="20"/>
        <v>SCOTT</v>
      </c>
      <c r="G75" s="26" t="str">
        <f t="shared" ca="1" si="20"/>
        <v xml:space="preserve"> </v>
      </c>
      <c r="H75" s="26" t="str">
        <f t="shared" ca="1" si="20"/>
        <v xml:space="preserve"> </v>
      </c>
      <c r="I75" s="26" t="str">
        <f t="shared" ca="1" si="18"/>
        <v xml:space="preserve"> </v>
      </c>
      <c r="J75" s="26" t="str">
        <f t="shared" ca="1" si="18"/>
        <v xml:space="preserve"> </v>
      </c>
      <c r="K75" s="26" t="str">
        <f t="shared" ca="1" si="18"/>
        <v xml:space="preserve"> </v>
      </c>
    </row>
    <row r="76" spans="1:11" x14ac:dyDescent="0.25">
      <c r="A76" s="23" t="str">
        <f t="shared" ca="1" si="13"/>
        <v>TRUMPET</v>
      </c>
      <c r="B76" s="26" t="str">
        <f t="shared" ca="1" si="20"/>
        <v>ANTONIA</v>
      </c>
      <c r="C76" s="26" t="str">
        <f t="shared" ca="1" si="20"/>
        <v>BANANAS</v>
      </c>
      <c r="D76" s="26" t="str">
        <f t="shared" ca="1" si="20"/>
        <v>ANTONIA</v>
      </c>
      <c r="E76" s="26" t="str">
        <f t="shared" ca="1" si="20"/>
        <v>BANANAS</v>
      </c>
      <c r="F76" s="26" t="str">
        <f t="shared" ca="1" si="20"/>
        <v>SCOTT</v>
      </c>
      <c r="G76" s="26" t="str">
        <f t="shared" ca="1" si="20"/>
        <v xml:space="preserve"> </v>
      </c>
      <c r="H76" s="26" t="str">
        <f t="shared" ca="1" si="20"/>
        <v xml:space="preserve"> </v>
      </c>
      <c r="I76" s="26" t="str">
        <f t="shared" ca="1" si="18"/>
        <v xml:space="preserve"> </v>
      </c>
      <c r="J76" s="26" t="str">
        <f t="shared" ca="1" si="18"/>
        <v xml:space="preserve"> </v>
      </c>
      <c r="K76" s="26" t="str">
        <f t="shared" ca="1" si="18"/>
        <v xml:space="preserve"> </v>
      </c>
    </row>
    <row r="77" spans="1:11" x14ac:dyDescent="0.25">
      <c r="A77" s="23" t="str">
        <f t="shared" ca="1" si="13"/>
        <v>TRUMPET</v>
      </c>
      <c r="B77" s="26" t="str">
        <f t="shared" ca="1" si="20"/>
        <v>ANTONIA</v>
      </c>
      <c r="C77" s="26" t="str">
        <f t="shared" ca="1" si="20"/>
        <v>BANANAS</v>
      </c>
      <c r="D77" s="26" t="str">
        <f t="shared" ca="1" si="20"/>
        <v>ANTONIA</v>
      </c>
      <c r="E77" s="26" t="str">
        <f t="shared" ca="1" si="20"/>
        <v>BANANAS</v>
      </c>
      <c r="F77" s="26" t="str">
        <f t="shared" ca="1" si="20"/>
        <v>JASON</v>
      </c>
      <c r="G77" s="26" t="str">
        <f t="shared" ca="1" si="20"/>
        <v xml:space="preserve"> </v>
      </c>
      <c r="H77" s="26" t="str">
        <f t="shared" ca="1" si="20"/>
        <v xml:space="preserve"> </v>
      </c>
      <c r="I77" s="26" t="str">
        <f t="shared" ca="1" si="18"/>
        <v xml:space="preserve"> </v>
      </c>
      <c r="J77" s="26" t="str">
        <f t="shared" ca="1" si="18"/>
        <v xml:space="preserve"> </v>
      </c>
      <c r="K77" s="26" t="str">
        <f t="shared" ca="1" si="18"/>
        <v xml:space="preserve"> </v>
      </c>
    </row>
    <row r="78" spans="1:11" x14ac:dyDescent="0.25">
      <c r="A78" s="23" t="str">
        <f t="shared" ca="1" si="13"/>
        <v>TRUMPET</v>
      </c>
      <c r="B78" s="26" t="str">
        <f t="shared" ca="1" si="20"/>
        <v>BLOOM</v>
      </c>
      <c r="C78" s="26" t="str">
        <f t="shared" ca="1" si="20"/>
        <v>BANANAS</v>
      </c>
      <c r="D78" s="26" t="str">
        <f t="shared" ca="1" si="20"/>
        <v>ANTONIA</v>
      </c>
      <c r="E78" s="26" t="str">
        <f t="shared" ca="1" si="20"/>
        <v>BANANAS</v>
      </c>
      <c r="F78" s="26" t="str">
        <f t="shared" ca="1" si="20"/>
        <v>DAVE</v>
      </c>
      <c r="G78" s="26" t="str">
        <f t="shared" ca="1" si="20"/>
        <v xml:space="preserve"> </v>
      </c>
      <c r="H78" s="26" t="str">
        <f t="shared" ca="1" si="20"/>
        <v xml:space="preserve"> </v>
      </c>
      <c r="I78" s="26" t="str">
        <f t="shared" ca="1" si="18"/>
        <v xml:space="preserve"> </v>
      </c>
      <c r="J78" s="26" t="str">
        <f t="shared" ca="1" si="18"/>
        <v xml:space="preserve"> </v>
      </c>
      <c r="K78" s="26" t="str">
        <f t="shared" ca="1" si="18"/>
        <v xml:space="preserve"> </v>
      </c>
    </row>
    <row r="79" spans="1:11" ht="15.75" thickBot="1" x14ac:dyDescent="0.3">
      <c r="A79" s="24" t="str">
        <f t="shared" ca="1" si="13"/>
        <v>TRUMPET</v>
      </c>
      <c r="B79" s="27" t="str">
        <f t="shared" ca="1" si="20"/>
        <v>BLUE</v>
      </c>
      <c r="C79" s="27" t="str">
        <f t="shared" ca="1" si="20"/>
        <v>BANANAS</v>
      </c>
      <c r="D79" s="27" t="str">
        <f t="shared" ca="1" si="20"/>
        <v>ANTONIA</v>
      </c>
      <c r="E79" s="27" t="str">
        <f t="shared" ca="1" si="20"/>
        <v>BANANAS</v>
      </c>
      <c r="F79" s="27" t="str">
        <f t="shared" ca="1" si="20"/>
        <v>TRUMPET</v>
      </c>
      <c r="G79" s="27" t="str">
        <f t="shared" ca="1" si="20"/>
        <v xml:space="preserve"> </v>
      </c>
      <c r="H79" s="27" t="str">
        <f t="shared" ca="1" si="20"/>
        <v xml:space="preserve"> </v>
      </c>
      <c r="I79" s="27" t="str">
        <f t="shared" ca="1" si="18"/>
        <v xml:space="preserve"> </v>
      </c>
      <c r="J79" s="27" t="str">
        <f t="shared" ca="1" si="18"/>
        <v xml:space="preserve"> </v>
      </c>
      <c r="K79" s="27" t="str">
        <f t="shared" ca="1" si="18"/>
        <v xml:space="preserve"> </v>
      </c>
    </row>
    <row r="80" spans="1:11" x14ac:dyDescent="0.25">
      <c r="A80" s="22" t="str">
        <f t="shared" ca="1" si="13"/>
        <v>JASON</v>
      </c>
      <c r="B80" s="25" t="str">
        <f t="shared" ca="1" si="20"/>
        <v>ANTONIA</v>
      </c>
      <c r="C80" s="25" t="str">
        <f t="shared" ca="1" si="20"/>
        <v>JASON</v>
      </c>
      <c r="D80" s="25" t="str">
        <f t="shared" ca="1" si="20"/>
        <v>ANTONIA</v>
      </c>
      <c r="E80" s="25" t="str">
        <f t="shared" ca="1" si="20"/>
        <v>JASON</v>
      </c>
      <c r="F80" s="25" t="str">
        <f t="shared" ca="1" si="20"/>
        <v>JASON</v>
      </c>
      <c r="G80" s="25" t="str">
        <f t="shared" ca="1" si="20"/>
        <v xml:space="preserve"> </v>
      </c>
      <c r="H80" s="25" t="str">
        <f t="shared" ca="1" si="20"/>
        <v xml:space="preserve"> </v>
      </c>
      <c r="I80" s="25" t="str">
        <f t="shared" ca="1" si="18"/>
        <v xml:space="preserve"> </v>
      </c>
      <c r="J80" s="25" t="str">
        <f t="shared" ca="1" si="18"/>
        <v xml:space="preserve"> </v>
      </c>
      <c r="K80" s="25" t="str">
        <f t="shared" ca="1" si="18"/>
        <v xml:space="preserve"> </v>
      </c>
    </row>
    <row r="81" spans="1:11" x14ac:dyDescent="0.25">
      <c r="A81" s="23" t="str">
        <f t="shared" ca="1" si="13"/>
        <v>JASON</v>
      </c>
      <c r="B81" s="26" t="str">
        <f t="shared" ca="1" si="20"/>
        <v>ANTONIA</v>
      </c>
      <c r="C81" s="26" t="str">
        <f t="shared" ca="1" si="20"/>
        <v>JASON</v>
      </c>
      <c r="D81" s="26" t="str">
        <f t="shared" ca="1" si="20"/>
        <v>JASON</v>
      </c>
      <c r="E81" s="26" t="str">
        <f t="shared" ca="1" si="20"/>
        <v>JASON</v>
      </c>
      <c r="F81" s="26" t="str">
        <f t="shared" ca="1" si="20"/>
        <v>DAVE</v>
      </c>
      <c r="G81" s="26" t="str">
        <f t="shared" ca="1" si="20"/>
        <v xml:space="preserve"> </v>
      </c>
      <c r="H81" s="26" t="str">
        <f t="shared" ca="1" si="20"/>
        <v xml:space="preserve"> </v>
      </c>
      <c r="I81" s="26" t="str">
        <f t="shared" ca="1" si="18"/>
        <v xml:space="preserve"> </v>
      </c>
      <c r="J81" s="26" t="str">
        <f t="shared" ca="1" si="18"/>
        <v xml:space="preserve"> </v>
      </c>
      <c r="K81" s="26" t="str">
        <f t="shared" ca="1" si="18"/>
        <v xml:space="preserve"> </v>
      </c>
    </row>
    <row r="82" spans="1:11" x14ac:dyDescent="0.25">
      <c r="A82" s="23" t="str">
        <f t="shared" ca="1" si="13"/>
        <v>JASON</v>
      </c>
      <c r="B82" s="26" t="str">
        <f t="shared" ca="1" si="20"/>
        <v>ANTONIA</v>
      </c>
      <c r="C82" s="26" t="str">
        <f t="shared" ca="1" si="20"/>
        <v>JASON</v>
      </c>
      <c r="D82" s="26" t="str">
        <f t="shared" ca="1" si="20"/>
        <v>ANTONIA</v>
      </c>
      <c r="E82" s="26" t="str">
        <f t="shared" ca="1" si="20"/>
        <v>JASON</v>
      </c>
      <c r="F82" s="26" t="str">
        <f t="shared" ca="1" si="20"/>
        <v>JASON</v>
      </c>
      <c r="G82" s="26" t="str">
        <f t="shared" ca="1" si="20"/>
        <v xml:space="preserve"> </v>
      </c>
      <c r="H82" s="26" t="str">
        <f t="shared" ca="1" si="20"/>
        <v xml:space="preserve"> </v>
      </c>
      <c r="I82" s="26" t="str">
        <f t="shared" ca="1" si="18"/>
        <v xml:space="preserve"> </v>
      </c>
      <c r="J82" s="26" t="str">
        <f t="shared" ca="1" si="18"/>
        <v xml:space="preserve"> </v>
      </c>
      <c r="K82" s="26" t="str">
        <f t="shared" ca="1" si="18"/>
        <v xml:space="preserve"> </v>
      </c>
    </row>
    <row r="83" spans="1:11" x14ac:dyDescent="0.25">
      <c r="A83" s="23" t="str">
        <f t="shared" ca="1" si="13"/>
        <v>JASON</v>
      </c>
      <c r="B83" s="26" t="str">
        <f t="shared" ca="1" si="20"/>
        <v>ANTONIA</v>
      </c>
      <c r="C83" s="26" t="str">
        <f t="shared" ca="1" si="20"/>
        <v>JASON</v>
      </c>
      <c r="D83" s="26" t="str">
        <f t="shared" ca="1" si="20"/>
        <v>ANTONIA</v>
      </c>
      <c r="E83" s="26" t="str">
        <f t="shared" ca="1" si="20"/>
        <v>JASON</v>
      </c>
      <c r="F83" s="26" t="str">
        <f t="shared" ca="1" si="20"/>
        <v>JASON</v>
      </c>
      <c r="G83" s="26" t="str">
        <f t="shared" ca="1" si="20"/>
        <v xml:space="preserve"> </v>
      </c>
      <c r="H83" s="26" t="str">
        <f t="shared" ca="1" si="20"/>
        <v xml:space="preserve"> </v>
      </c>
      <c r="I83" s="26" t="str">
        <f t="shared" ca="1" si="18"/>
        <v xml:space="preserve"> </v>
      </c>
      <c r="J83" s="26" t="str">
        <f t="shared" ca="1" si="18"/>
        <v xml:space="preserve"> </v>
      </c>
      <c r="K83" s="26" t="str">
        <f t="shared" ca="1" si="18"/>
        <v xml:space="preserve"> </v>
      </c>
    </row>
    <row r="84" spans="1:11" x14ac:dyDescent="0.25">
      <c r="A84" s="23" t="str">
        <f t="shared" ca="1" si="13"/>
        <v>JASON</v>
      </c>
      <c r="B84" s="26" t="str">
        <f t="shared" ca="1" si="20"/>
        <v>ANTONIA</v>
      </c>
      <c r="C84" s="26" t="str">
        <f t="shared" ca="1" si="20"/>
        <v>JASON</v>
      </c>
      <c r="D84" s="26" t="str">
        <f t="shared" ca="1" si="20"/>
        <v>ANTONIA</v>
      </c>
      <c r="E84" s="26" t="str">
        <f t="shared" ca="1" si="20"/>
        <v>JASON</v>
      </c>
      <c r="F84" s="26" t="str">
        <f t="shared" ca="1" si="20"/>
        <v>JASON</v>
      </c>
      <c r="G84" s="26" t="str">
        <f t="shared" ca="1" si="20"/>
        <v xml:space="preserve"> </v>
      </c>
      <c r="H84" s="26" t="str">
        <f t="shared" ca="1" si="20"/>
        <v xml:space="preserve"> </v>
      </c>
      <c r="I84" s="26" t="str">
        <f t="shared" ca="1" si="18"/>
        <v xml:space="preserve"> </v>
      </c>
      <c r="J84" s="26" t="str">
        <f t="shared" ca="1" si="18"/>
        <v xml:space="preserve"> </v>
      </c>
      <c r="K84" s="26" t="str">
        <f t="shared" ca="1" si="18"/>
        <v xml:space="preserve"> </v>
      </c>
    </row>
    <row r="85" spans="1:11" x14ac:dyDescent="0.25">
      <c r="A85" s="23" t="str">
        <f t="shared" ref="A85:A119" ca="1" si="21">INDIRECT("'"&amp;B$5&amp;"'!$A"&amp;ROW(B85)-14)</f>
        <v>JASON</v>
      </c>
      <c r="B85" s="26" t="str">
        <f t="shared" ref="B85:H100" ca="1" si="22">IFERROR(INDIRECT("'"&amp;B$5&amp;"'!$M"&amp;ROW(B85)-14)," ")</f>
        <v>MISSISSIPPI</v>
      </c>
      <c r="C85" s="26" t="str">
        <f t="shared" ca="1" si="22"/>
        <v>JASON</v>
      </c>
      <c r="D85" s="26" t="str">
        <f t="shared" ca="1" si="22"/>
        <v>ANTONIA</v>
      </c>
      <c r="E85" s="26" t="str">
        <f t="shared" ca="1" si="22"/>
        <v>JASON</v>
      </c>
      <c r="F85" s="26" t="str">
        <f t="shared" ca="1" si="22"/>
        <v>JASON</v>
      </c>
      <c r="G85" s="26" t="str">
        <f t="shared" ca="1" si="22"/>
        <v xml:space="preserve"> </v>
      </c>
      <c r="H85" s="26" t="str">
        <f t="shared" ca="1" si="22"/>
        <v xml:space="preserve"> </v>
      </c>
      <c r="I85" s="26" t="str">
        <f t="shared" ca="1" si="18"/>
        <v xml:space="preserve"> </v>
      </c>
      <c r="J85" s="26" t="str">
        <f t="shared" ca="1" si="18"/>
        <v xml:space="preserve"> </v>
      </c>
      <c r="K85" s="26" t="str">
        <f t="shared" ca="1" si="18"/>
        <v xml:space="preserve"> </v>
      </c>
    </row>
    <row r="86" spans="1:11" x14ac:dyDescent="0.25">
      <c r="A86" s="23" t="str">
        <f t="shared" ca="1" si="21"/>
        <v>JASON</v>
      </c>
      <c r="B86" s="26" t="str">
        <f t="shared" ca="1" si="22"/>
        <v>ANTONIA</v>
      </c>
      <c r="C86" s="26" t="str">
        <f t="shared" ca="1" si="22"/>
        <v>JASON</v>
      </c>
      <c r="D86" s="26" t="str">
        <f t="shared" ca="1" si="22"/>
        <v>ANTONIA</v>
      </c>
      <c r="E86" s="26" t="str">
        <f t="shared" ca="1" si="22"/>
        <v>JASON</v>
      </c>
      <c r="F86" s="26" t="str">
        <f t="shared" ca="1" si="22"/>
        <v>JASON</v>
      </c>
      <c r="G86" s="26" t="str">
        <f t="shared" ca="1" si="22"/>
        <v xml:space="preserve"> </v>
      </c>
      <c r="H86" s="26" t="str">
        <f t="shared" ca="1" si="22"/>
        <v xml:space="preserve"> </v>
      </c>
      <c r="I86" s="26" t="str">
        <f t="shared" ca="1" si="18"/>
        <v xml:space="preserve"> </v>
      </c>
      <c r="J86" s="26" t="str">
        <f t="shared" ca="1" si="18"/>
        <v xml:space="preserve"> </v>
      </c>
      <c r="K86" s="26" t="str">
        <f t="shared" ca="1" si="18"/>
        <v xml:space="preserve"> </v>
      </c>
    </row>
    <row r="87" spans="1:11" x14ac:dyDescent="0.25">
      <c r="A87" s="23" t="str">
        <f t="shared" ca="1" si="21"/>
        <v>JASON</v>
      </c>
      <c r="B87" s="26" t="str">
        <f t="shared" ca="1" si="22"/>
        <v>MISSISSIPPI</v>
      </c>
      <c r="C87" s="26" t="str">
        <f t="shared" ca="1" si="22"/>
        <v>JASON</v>
      </c>
      <c r="D87" s="26" t="str">
        <f t="shared" ca="1" si="22"/>
        <v>ANTONIA</v>
      </c>
      <c r="E87" s="26" t="str">
        <f t="shared" ca="1" si="22"/>
        <v>JASON</v>
      </c>
      <c r="F87" s="26" t="str">
        <f t="shared" ca="1" si="22"/>
        <v>JASON</v>
      </c>
      <c r="G87" s="26" t="str">
        <f t="shared" ca="1" si="22"/>
        <v xml:space="preserve"> </v>
      </c>
      <c r="H87" s="26" t="str">
        <f t="shared" ca="1" si="22"/>
        <v xml:space="preserve"> </v>
      </c>
      <c r="I87" s="26" t="str">
        <f t="shared" ca="1" si="18"/>
        <v xml:space="preserve"> </v>
      </c>
      <c r="J87" s="26" t="str">
        <f t="shared" ca="1" si="18"/>
        <v xml:space="preserve"> </v>
      </c>
      <c r="K87" s="26" t="str">
        <f t="shared" ca="1" si="18"/>
        <v xml:space="preserve"> </v>
      </c>
    </row>
    <row r="88" spans="1:11" x14ac:dyDescent="0.25">
      <c r="A88" s="23" t="str">
        <f t="shared" ca="1" si="21"/>
        <v>JASON</v>
      </c>
      <c r="B88" s="26" t="str">
        <f t="shared" ca="1" si="22"/>
        <v>ANTONIA</v>
      </c>
      <c r="C88" s="26" t="str">
        <f t="shared" ca="1" si="22"/>
        <v>JASON</v>
      </c>
      <c r="D88" s="26" t="str">
        <f t="shared" ca="1" si="22"/>
        <v>ANTONIA</v>
      </c>
      <c r="E88" s="26" t="str">
        <f t="shared" ca="1" si="22"/>
        <v>JASON</v>
      </c>
      <c r="F88" s="26" t="str">
        <f t="shared" ca="1" si="22"/>
        <v>JASON</v>
      </c>
      <c r="G88" s="26" t="str">
        <f t="shared" ca="1" si="22"/>
        <v xml:space="preserve"> </v>
      </c>
      <c r="H88" s="26" t="str">
        <f t="shared" ca="1" si="22"/>
        <v xml:space="preserve"> </v>
      </c>
      <c r="I88" s="26" t="str">
        <f t="shared" ca="1" si="18"/>
        <v xml:space="preserve"> </v>
      </c>
      <c r="J88" s="26" t="str">
        <f t="shared" ca="1" si="18"/>
        <v xml:space="preserve"> </v>
      </c>
      <c r="K88" s="26" t="str">
        <f t="shared" ca="1" si="18"/>
        <v xml:space="preserve"> </v>
      </c>
    </row>
    <row r="89" spans="1:11" ht="15.75" thickBot="1" x14ac:dyDescent="0.3">
      <c r="A89" s="24" t="str">
        <f t="shared" ca="1" si="21"/>
        <v>JASON</v>
      </c>
      <c r="B89" s="27" t="str">
        <f t="shared" ca="1" si="22"/>
        <v>ANTONIA</v>
      </c>
      <c r="C89" s="27" t="str">
        <f t="shared" ca="1" si="22"/>
        <v>DAVE</v>
      </c>
      <c r="D89" s="27" t="str">
        <f t="shared" ca="1" si="22"/>
        <v>DAVE</v>
      </c>
      <c r="E89" s="27" t="str">
        <f t="shared" ca="1" si="22"/>
        <v>DAVE</v>
      </c>
      <c r="F89" s="27" t="str">
        <f t="shared" ca="1" si="22"/>
        <v>DAVE</v>
      </c>
      <c r="G89" s="27" t="str">
        <f t="shared" ca="1" si="22"/>
        <v xml:space="preserve"> </v>
      </c>
      <c r="H89" s="27" t="str">
        <f t="shared" ca="1" si="22"/>
        <v xml:space="preserve"> </v>
      </c>
      <c r="I89" s="27" t="str">
        <f t="shared" ca="1" si="18"/>
        <v xml:space="preserve"> </v>
      </c>
      <c r="J89" s="27" t="str">
        <f t="shared" ca="1" si="18"/>
        <v xml:space="preserve"> </v>
      </c>
      <c r="K89" s="27" t="str">
        <f t="shared" ca="1" si="18"/>
        <v xml:space="preserve"> </v>
      </c>
    </row>
    <row r="90" spans="1:11" x14ac:dyDescent="0.25">
      <c r="A90" s="22" t="str">
        <f t="shared" ca="1" si="21"/>
        <v>SCOTT</v>
      </c>
      <c r="B90" s="25" t="str">
        <f t="shared" ca="1" si="22"/>
        <v>MISSISSIPPI</v>
      </c>
      <c r="C90" s="25" t="str">
        <f t="shared" ca="1" si="22"/>
        <v>SCOTT</v>
      </c>
      <c r="D90" s="25" t="str">
        <f t="shared" ca="1" si="22"/>
        <v>BANANAS</v>
      </c>
      <c r="E90" s="25" t="str">
        <f t="shared" ca="1" si="22"/>
        <v>SCOTT</v>
      </c>
      <c r="F90" s="25" t="str">
        <f t="shared" ca="1" si="22"/>
        <v>SCOTT</v>
      </c>
      <c r="G90" s="25" t="str">
        <f t="shared" ca="1" si="22"/>
        <v xml:space="preserve"> </v>
      </c>
      <c r="H90" s="25" t="str">
        <f t="shared" ca="1" si="22"/>
        <v xml:space="preserve"> </v>
      </c>
      <c r="I90" s="25" t="str">
        <f t="shared" ca="1" si="18"/>
        <v xml:space="preserve"> </v>
      </c>
      <c r="J90" s="25" t="str">
        <f t="shared" ca="1" si="18"/>
        <v xml:space="preserve"> </v>
      </c>
      <c r="K90" s="25" t="str">
        <f t="shared" ca="1" si="18"/>
        <v xml:space="preserve"> </v>
      </c>
    </row>
    <row r="91" spans="1:11" x14ac:dyDescent="0.25">
      <c r="A91" s="23" t="str">
        <f t="shared" ca="1" si="21"/>
        <v>SCOTT</v>
      </c>
      <c r="B91" s="26" t="str">
        <f t="shared" ca="1" si="22"/>
        <v>BLUE</v>
      </c>
      <c r="C91" s="26" t="str">
        <f t="shared" ca="1" si="22"/>
        <v>BANANAS</v>
      </c>
      <c r="D91" s="26" t="str">
        <f t="shared" ca="1" si="22"/>
        <v>ANTONIA</v>
      </c>
      <c r="E91" s="26" t="str">
        <f t="shared" ca="1" si="22"/>
        <v>SCOTT</v>
      </c>
      <c r="F91" s="26" t="str">
        <f t="shared" ca="1" si="22"/>
        <v>SCOTT</v>
      </c>
      <c r="G91" s="26" t="str">
        <f t="shared" ca="1" si="22"/>
        <v xml:space="preserve"> </v>
      </c>
      <c r="H91" s="26" t="str">
        <f t="shared" ca="1" si="22"/>
        <v xml:space="preserve"> </v>
      </c>
      <c r="I91" s="26" t="str">
        <f t="shared" ca="1" si="18"/>
        <v xml:space="preserve"> </v>
      </c>
      <c r="J91" s="26" t="str">
        <f t="shared" ca="1" si="18"/>
        <v xml:space="preserve"> </v>
      </c>
      <c r="K91" s="26" t="str">
        <f t="shared" ca="1" si="18"/>
        <v xml:space="preserve"> </v>
      </c>
    </row>
    <row r="92" spans="1:11" x14ac:dyDescent="0.25">
      <c r="A92" s="23" t="str">
        <f t="shared" ca="1" si="21"/>
        <v>SCOTT</v>
      </c>
      <c r="B92" s="26" t="str">
        <f t="shared" ca="1" si="22"/>
        <v>SCOTT</v>
      </c>
      <c r="C92" s="26" t="str">
        <f t="shared" ca="1" si="22"/>
        <v>SCOTT</v>
      </c>
      <c r="D92" s="26" t="str">
        <f t="shared" ca="1" si="22"/>
        <v>ANTONIA</v>
      </c>
      <c r="E92" s="26" t="str">
        <f t="shared" ca="1" si="22"/>
        <v>SCOTT</v>
      </c>
      <c r="F92" s="26" t="str">
        <f t="shared" ca="1" si="22"/>
        <v>SCOTT</v>
      </c>
      <c r="G92" s="26" t="str">
        <f t="shared" ca="1" si="22"/>
        <v xml:space="preserve"> </v>
      </c>
      <c r="H92" s="26" t="str">
        <f t="shared" ca="1" si="22"/>
        <v xml:space="preserve"> </v>
      </c>
      <c r="I92" s="26" t="str">
        <f t="shared" ca="1" si="18"/>
        <v xml:space="preserve"> </v>
      </c>
      <c r="J92" s="26" t="str">
        <f t="shared" ca="1" si="18"/>
        <v xml:space="preserve"> </v>
      </c>
      <c r="K92" s="26" t="str">
        <f t="shared" ca="1" si="18"/>
        <v xml:space="preserve"> </v>
      </c>
    </row>
    <row r="93" spans="1:11" x14ac:dyDescent="0.25">
      <c r="A93" s="23" t="str">
        <f t="shared" ca="1" si="21"/>
        <v>SCOTT</v>
      </c>
      <c r="B93" s="26" t="str">
        <f t="shared" ca="1" si="22"/>
        <v>BLUE</v>
      </c>
      <c r="C93" s="26" t="str">
        <f t="shared" ca="1" si="22"/>
        <v>BANANAS</v>
      </c>
      <c r="D93" s="26" t="str">
        <f t="shared" ca="1" si="22"/>
        <v>ANTONIA</v>
      </c>
      <c r="E93" s="26" t="str">
        <f t="shared" ca="1" si="22"/>
        <v>SCOTT</v>
      </c>
      <c r="F93" s="26" t="str">
        <f t="shared" ca="1" si="22"/>
        <v>SCOTT</v>
      </c>
      <c r="G93" s="26" t="str">
        <f t="shared" ca="1" si="22"/>
        <v xml:space="preserve"> </v>
      </c>
      <c r="H93" s="26" t="str">
        <f t="shared" ca="1" si="22"/>
        <v xml:space="preserve"> </v>
      </c>
      <c r="I93" s="26" t="str">
        <f t="shared" ca="1" si="18"/>
        <v xml:space="preserve"> </v>
      </c>
      <c r="J93" s="26" t="str">
        <f t="shared" ca="1" si="18"/>
        <v xml:space="preserve"> </v>
      </c>
      <c r="K93" s="26" t="str">
        <f t="shared" ca="1" si="18"/>
        <v xml:space="preserve"> </v>
      </c>
    </row>
    <row r="94" spans="1:11" x14ac:dyDescent="0.25">
      <c r="A94" s="23" t="str">
        <f t="shared" ca="1" si="21"/>
        <v>SCOTT</v>
      </c>
      <c r="B94" s="26" t="str">
        <f t="shared" ca="1" si="22"/>
        <v>BANANAS</v>
      </c>
      <c r="C94" s="26" t="str">
        <f t="shared" ca="1" si="22"/>
        <v>SCOTT</v>
      </c>
      <c r="D94" s="26" t="str">
        <f t="shared" ca="1" si="22"/>
        <v>ANTONIA</v>
      </c>
      <c r="E94" s="26" t="str">
        <f t="shared" ca="1" si="22"/>
        <v>SCOTT</v>
      </c>
      <c r="F94" s="26" t="str">
        <f t="shared" ca="1" si="22"/>
        <v>SCOTT</v>
      </c>
      <c r="G94" s="26" t="str">
        <f t="shared" ca="1" si="22"/>
        <v xml:space="preserve"> </v>
      </c>
      <c r="H94" s="26" t="str">
        <f t="shared" ca="1" si="22"/>
        <v xml:space="preserve"> </v>
      </c>
      <c r="I94" s="26" t="str">
        <f t="shared" ca="1" si="18"/>
        <v xml:space="preserve"> </v>
      </c>
      <c r="J94" s="26" t="str">
        <f t="shared" ca="1" si="18"/>
        <v xml:space="preserve"> </v>
      </c>
      <c r="K94" s="26" t="str">
        <f t="shared" ca="1" si="18"/>
        <v xml:space="preserve"> </v>
      </c>
    </row>
    <row r="95" spans="1:11" x14ac:dyDescent="0.25">
      <c r="A95" s="23" t="str">
        <f t="shared" ca="1" si="21"/>
        <v>SCOTT</v>
      </c>
      <c r="B95" s="26" t="str">
        <f t="shared" ca="1" si="22"/>
        <v>ANTONIA</v>
      </c>
      <c r="C95" s="26" t="str">
        <f t="shared" ca="1" si="22"/>
        <v>ANTONIA</v>
      </c>
      <c r="D95" s="26" t="str">
        <f t="shared" ca="1" si="22"/>
        <v>ANTONIA</v>
      </c>
      <c r="E95" s="26" t="str">
        <f t="shared" ca="1" si="22"/>
        <v>ANTONIA</v>
      </c>
      <c r="F95" s="26" t="str">
        <f t="shared" ca="1" si="22"/>
        <v>SCOTT</v>
      </c>
      <c r="G95" s="26" t="str">
        <f t="shared" ca="1" si="22"/>
        <v xml:space="preserve"> </v>
      </c>
      <c r="H95" s="26" t="str">
        <f t="shared" ca="1" si="22"/>
        <v xml:space="preserve"> </v>
      </c>
      <c r="I95" s="26" t="str">
        <f t="shared" ca="1" si="18"/>
        <v xml:space="preserve"> </v>
      </c>
      <c r="J95" s="26" t="str">
        <f t="shared" ca="1" si="18"/>
        <v xml:space="preserve"> </v>
      </c>
      <c r="K95" s="26" t="str">
        <f t="shared" ca="1" si="18"/>
        <v xml:space="preserve"> </v>
      </c>
    </row>
    <row r="96" spans="1:11" x14ac:dyDescent="0.25">
      <c r="A96" s="23" t="str">
        <f t="shared" ca="1" si="21"/>
        <v>SCOTT</v>
      </c>
      <c r="B96" s="26" t="str">
        <f t="shared" ca="1" si="22"/>
        <v>MISSISSIPPI</v>
      </c>
      <c r="C96" s="26" t="str">
        <f t="shared" ca="1" si="22"/>
        <v>BANANAS</v>
      </c>
      <c r="D96" s="26" t="str">
        <f t="shared" ca="1" si="22"/>
        <v>TRUMPET</v>
      </c>
      <c r="E96" s="26" t="str">
        <f t="shared" ca="1" si="22"/>
        <v>SCOTT</v>
      </c>
      <c r="F96" s="26" t="str">
        <f t="shared" ca="1" si="22"/>
        <v>SCOTT</v>
      </c>
      <c r="G96" s="26" t="str">
        <f t="shared" ca="1" si="22"/>
        <v xml:space="preserve"> </v>
      </c>
      <c r="H96" s="26" t="str">
        <f t="shared" ca="1" si="22"/>
        <v xml:space="preserve"> </v>
      </c>
      <c r="I96" s="26" t="str">
        <f t="shared" ca="1" si="18"/>
        <v xml:space="preserve"> </v>
      </c>
      <c r="J96" s="26" t="str">
        <f t="shared" ca="1" si="18"/>
        <v xml:space="preserve"> </v>
      </c>
      <c r="K96" s="26" t="str">
        <f t="shared" ca="1" si="18"/>
        <v xml:space="preserve"> </v>
      </c>
    </row>
    <row r="97" spans="1:11" x14ac:dyDescent="0.25">
      <c r="A97" s="23" t="str">
        <f t="shared" ca="1" si="21"/>
        <v>SCOTT</v>
      </c>
      <c r="B97" s="26" t="str">
        <f t="shared" ca="1" si="22"/>
        <v>MISSISSIPPI</v>
      </c>
      <c r="C97" s="26" t="str">
        <f t="shared" ca="1" si="22"/>
        <v>BANANAS</v>
      </c>
      <c r="D97" s="26" t="str">
        <f t="shared" ca="1" si="22"/>
        <v>ANTONIA</v>
      </c>
      <c r="E97" s="26" t="str">
        <f t="shared" ca="1" si="22"/>
        <v>SCOTT</v>
      </c>
      <c r="F97" s="26" t="str">
        <f t="shared" ca="1" si="22"/>
        <v>SCOTT</v>
      </c>
      <c r="G97" s="26" t="str">
        <f t="shared" ca="1" si="22"/>
        <v xml:space="preserve"> </v>
      </c>
      <c r="H97" s="26" t="str">
        <f t="shared" ca="1" si="22"/>
        <v xml:space="preserve"> </v>
      </c>
      <c r="I97" s="26" t="str">
        <f t="shared" ca="1" si="18"/>
        <v xml:space="preserve"> </v>
      </c>
      <c r="J97" s="26" t="str">
        <f t="shared" ca="1" si="18"/>
        <v xml:space="preserve"> </v>
      </c>
      <c r="K97" s="26" t="str">
        <f t="shared" ca="1" si="18"/>
        <v xml:space="preserve"> </v>
      </c>
    </row>
    <row r="98" spans="1:11" x14ac:dyDescent="0.25">
      <c r="A98" s="23" t="str">
        <f t="shared" ca="1" si="21"/>
        <v>SCOTT</v>
      </c>
      <c r="B98" s="26" t="str">
        <f t="shared" ca="1" si="22"/>
        <v>BLUE</v>
      </c>
      <c r="C98" s="26" t="str">
        <f t="shared" ca="1" si="22"/>
        <v>BANANAS</v>
      </c>
      <c r="D98" s="26" t="str">
        <f t="shared" ca="1" si="22"/>
        <v>TRUMPET</v>
      </c>
      <c r="E98" s="26" t="str">
        <f t="shared" ca="1" si="22"/>
        <v>SCOTT</v>
      </c>
      <c r="F98" s="26" t="str">
        <f t="shared" ca="1" si="22"/>
        <v>SCOTT</v>
      </c>
      <c r="G98" s="26" t="str">
        <f t="shared" ca="1" si="22"/>
        <v xml:space="preserve"> </v>
      </c>
      <c r="H98" s="26" t="str">
        <f t="shared" ca="1" si="22"/>
        <v xml:space="preserve"> </v>
      </c>
      <c r="I98" s="26" t="str">
        <f t="shared" ca="1" si="18"/>
        <v xml:space="preserve"> </v>
      </c>
      <c r="J98" s="26" t="str">
        <f t="shared" ca="1" si="18"/>
        <v xml:space="preserve"> </v>
      </c>
      <c r="K98" s="26" t="str">
        <f t="shared" ca="1" si="18"/>
        <v xml:space="preserve"> </v>
      </c>
    </row>
    <row r="99" spans="1:11" ht="15.75" thickBot="1" x14ac:dyDescent="0.3">
      <c r="A99" s="24" t="str">
        <f t="shared" ca="1" si="21"/>
        <v>SCOTT</v>
      </c>
      <c r="B99" s="27" t="b">
        <f t="shared" ca="1" si="22"/>
        <v>1</v>
      </c>
      <c r="C99" s="27" t="str">
        <f t="shared" ca="1" si="22"/>
        <v>BANANAS</v>
      </c>
      <c r="D99" s="27" t="str">
        <f t="shared" ca="1" si="22"/>
        <v>TRUMPET</v>
      </c>
      <c r="E99" s="27" t="str">
        <f t="shared" ca="1" si="22"/>
        <v>SCOTT</v>
      </c>
      <c r="F99" s="27" t="str">
        <f t="shared" ca="1" si="22"/>
        <v>SCOTT</v>
      </c>
      <c r="G99" s="27" t="str">
        <f t="shared" ca="1" si="22"/>
        <v xml:space="preserve"> </v>
      </c>
      <c r="H99" s="27" t="str">
        <f t="shared" ca="1" si="22"/>
        <v xml:space="preserve"> </v>
      </c>
      <c r="I99" s="27" t="str">
        <f t="shared" ca="1" si="18"/>
        <v xml:space="preserve"> </v>
      </c>
      <c r="J99" s="27" t="str">
        <f t="shared" ca="1" si="18"/>
        <v xml:space="preserve"> </v>
      </c>
      <c r="K99" s="27" t="str">
        <f t="shared" ca="1" si="18"/>
        <v xml:space="preserve"> </v>
      </c>
    </row>
    <row r="100" spans="1:11" x14ac:dyDescent="0.25">
      <c r="A100" s="22" t="str">
        <f t="shared" ca="1" si="21"/>
        <v>DAVE</v>
      </c>
      <c r="B100" s="25" t="str">
        <f t="shared" ca="1" si="22"/>
        <v>DAVE</v>
      </c>
      <c r="C100" s="25" t="str">
        <f t="shared" ca="1" si="22"/>
        <v>DAVE</v>
      </c>
      <c r="D100" s="25" t="str">
        <f t="shared" ca="1" si="22"/>
        <v>DAVE</v>
      </c>
      <c r="E100" s="25" t="str">
        <f t="shared" ca="1" si="22"/>
        <v>DAVE</v>
      </c>
      <c r="F100" s="25" t="str">
        <f t="shared" ca="1" si="22"/>
        <v>DAVE</v>
      </c>
      <c r="G100" s="25" t="str">
        <f t="shared" ca="1" si="22"/>
        <v xml:space="preserve"> </v>
      </c>
      <c r="H100" s="25" t="str">
        <f t="shared" ca="1" si="22"/>
        <v xml:space="preserve"> </v>
      </c>
      <c r="I100" s="25" t="str">
        <f t="shared" ca="1" si="18"/>
        <v xml:space="preserve"> </v>
      </c>
      <c r="J100" s="25" t="str">
        <f t="shared" ca="1" si="18"/>
        <v xml:space="preserve"> </v>
      </c>
      <c r="K100" s="25" t="str">
        <f t="shared" ca="1" si="18"/>
        <v xml:space="preserve"> </v>
      </c>
    </row>
    <row r="101" spans="1:11" x14ac:dyDescent="0.25">
      <c r="A101" s="23" t="str">
        <f t="shared" ca="1" si="21"/>
        <v>DAVE</v>
      </c>
      <c r="B101" s="26" t="str">
        <f t="shared" ref="B101:H116" ca="1" si="23">IFERROR(INDIRECT("'"&amp;B$5&amp;"'!$M"&amp;ROW(B101)-14)," ")</f>
        <v>MISSISSIPPI</v>
      </c>
      <c r="C101" s="26" t="str">
        <f t="shared" ca="1" si="23"/>
        <v>DAVE</v>
      </c>
      <c r="D101" s="26" t="str">
        <f t="shared" ca="1" si="23"/>
        <v>JASON</v>
      </c>
      <c r="E101" s="26" t="str">
        <f t="shared" ca="1" si="23"/>
        <v>DAVE</v>
      </c>
      <c r="F101" s="26" t="str">
        <f t="shared" ca="1" si="23"/>
        <v>DAVE</v>
      </c>
      <c r="G101" s="26" t="str">
        <f t="shared" ca="1" si="23"/>
        <v xml:space="preserve"> </v>
      </c>
      <c r="H101" s="26" t="str">
        <f t="shared" ca="1" si="23"/>
        <v xml:space="preserve"> </v>
      </c>
      <c r="I101" s="26" t="str">
        <f t="shared" ca="1" si="18"/>
        <v xml:space="preserve"> </v>
      </c>
      <c r="J101" s="26" t="str">
        <f t="shared" ca="1" si="18"/>
        <v xml:space="preserve"> </v>
      </c>
      <c r="K101" s="26" t="str">
        <f t="shared" ca="1" si="18"/>
        <v xml:space="preserve"> </v>
      </c>
    </row>
    <row r="102" spans="1:11" x14ac:dyDescent="0.25">
      <c r="A102" s="23" t="str">
        <f t="shared" ca="1" si="21"/>
        <v>DAVE</v>
      </c>
      <c r="B102" s="26" t="str">
        <f t="shared" ca="1" si="23"/>
        <v>JASON</v>
      </c>
      <c r="C102" s="26" t="str">
        <f t="shared" ca="1" si="23"/>
        <v>DAVE</v>
      </c>
      <c r="D102" s="26" t="str">
        <f t="shared" ca="1" si="23"/>
        <v>JASON</v>
      </c>
      <c r="E102" s="26" t="str">
        <f t="shared" ca="1" si="23"/>
        <v>DAVE</v>
      </c>
      <c r="F102" s="26" t="str">
        <f t="shared" ca="1" si="23"/>
        <v>DAVE</v>
      </c>
      <c r="G102" s="26" t="str">
        <f t="shared" ca="1" si="23"/>
        <v xml:space="preserve"> </v>
      </c>
      <c r="H102" s="26" t="str">
        <f t="shared" ca="1" si="23"/>
        <v xml:space="preserve"> </v>
      </c>
      <c r="I102" s="26" t="str">
        <f t="shared" ref="I102:K116" ca="1" si="24">IFERROR(INDIRECT("'"&amp;I$5&amp;"'!$M"&amp;ROW(I102)-14)," ")</f>
        <v xml:space="preserve"> </v>
      </c>
      <c r="J102" s="26" t="str">
        <f t="shared" ca="1" si="24"/>
        <v xml:space="preserve"> </v>
      </c>
      <c r="K102" s="26" t="str">
        <f t="shared" ca="1" si="24"/>
        <v xml:space="preserve"> </v>
      </c>
    </row>
    <row r="103" spans="1:11" x14ac:dyDescent="0.25">
      <c r="A103" s="23" t="str">
        <f t="shared" ca="1" si="21"/>
        <v>DAVE</v>
      </c>
      <c r="B103" s="26" t="str">
        <f t="shared" ca="1" si="23"/>
        <v>ANTONIA</v>
      </c>
      <c r="C103" s="26" t="str">
        <f t="shared" ca="1" si="23"/>
        <v>DAVE</v>
      </c>
      <c r="D103" s="26" t="str">
        <f t="shared" ca="1" si="23"/>
        <v>BLOOM</v>
      </c>
      <c r="E103" s="26" t="str">
        <f t="shared" ca="1" si="23"/>
        <v>DAVE</v>
      </c>
      <c r="F103" s="26" t="str">
        <f t="shared" ca="1" si="23"/>
        <v>DAVE</v>
      </c>
      <c r="G103" s="26" t="str">
        <f t="shared" ca="1" si="23"/>
        <v xml:space="preserve"> </v>
      </c>
      <c r="H103" s="26" t="str">
        <f t="shared" ca="1" si="23"/>
        <v xml:space="preserve"> </v>
      </c>
      <c r="I103" s="26" t="str">
        <f t="shared" ca="1" si="24"/>
        <v xml:space="preserve"> </v>
      </c>
      <c r="J103" s="26" t="str">
        <f t="shared" ca="1" si="24"/>
        <v xml:space="preserve"> </v>
      </c>
      <c r="K103" s="26" t="str">
        <f t="shared" ca="1" si="24"/>
        <v xml:space="preserve"> </v>
      </c>
    </row>
    <row r="104" spans="1:11" x14ac:dyDescent="0.25">
      <c r="A104" s="23" t="str">
        <f t="shared" ca="1" si="21"/>
        <v>DAVE</v>
      </c>
      <c r="B104" s="26" t="str">
        <f t="shared" ca="1" si="23"/>
        <v>MISSISSIPPI</v>
      </c>
      <c r="C104" s="26" t="str">
        <f t="shared" ca="1" si="23"/>
        <v>JASON</v>
      </c>
      <c r="D104" s="26" t="str">
        <f t="shared" ca="1" si="23"/>
        <v>JASON</v>
      </c>
      <c r="E104" s="26" t="str">
        <f t="shared" ca="1" si="23"/>
        <v>DAVE</v>
      </c>
      <c r="F104" s="26" t="str">
        <f t="shared" ca="1" si="23"/>
        <v>DAVE</v>
      </c>
      <c r="G104" s="26" t="str">
        <f t="shared" ca="1" si="23"/>
        <v xml:space="preserve"> </v>
      </c>
      <c r="H104" s="26" t="str">
        <f t="shared" ca="1" si="23"/>
        <v xml:space="preserve"> </v>
      </c>
      <c r="I104" s="26" t="str">
        <f t="shared" ca="1" si="24"/>
        <v xml:space="preserve"> </v>
      </c>
      <c r="J104" s="26" t="str">
        <f t="shared" ca="1" si="24"/>
        <v xml:space="preserve"> </v>
      </c>
      <c r="K104" s="26" t="str">
        <f t="shared" ca="1" si="24"/>
        <v xml:space="preserve"> </v>
      </c>
    </row>
    <row r="105" spans="1:11" x14ac:dyDescent="0.25">
      <c r="A105" s="23" t="str">
        <f t="shared" ca="1" si="21"/>
        <v>DAVE</v>
      </c>
      <c r="B105" s="26" t="str">
        <f t="shared" ca="1" si="23"/>
        <v>ANTONIA</v>
      </c>
      <c r="C105" s="26" t="str">
        <f t="shared" ca="1" si="23"/>
        <v>JASON</v>
      </c>
      <c r="D105" s="26" t="str">
        <f t="shared" ca="1" si="23"/>
        <v>JASON</v>
      </c>
      <c r="E105" s="26" t="str">
        <f t="shared" ca="1" si="23"/>
        <v>DAVE</v>
      </c>
      <c r="F105" s="26" t="str">
        <f t="shared" ca="1" si="23"/>
        <v>MISSISSIPPI</v>
      </c>
      <c r="G105" s="26" t="str">
        <f t="shared" ca="1" si="23"/>
        <v xml:space="preserve"> </v>
      </c>
      <c r="H105" s="26" t="str">
        <f t="shared" ca="1" si="23"/>
        <v xml:space="preserve"> </v>
      </c>
      <c r="I105" s="26" t="str">
        <f t="shared" ca="1" si="24"/>
        <v xml:space="preserve"> </v>
      </c>
      <c r="J105" s="26" t="str">
        <f t="shared" ca="1" si="24"/>
        <v xml:space="preserve"> </v>
      </c>
      <c r="K105" s="26" t="str">
        <f t="shared" ca="1" si="24"/>
        <v xml:space="preserve"> </v>
      </c>
    </row>
    <row r="106" spans="1:11" x14ac:dyDescent="0.25">
      <c r="A106" s="23" t="str">
        <f t="shared" ca="1" si="21"/>
        <v>DAVE</v>
      </c>
      <c r="B106" s="26" t="str">
        <f t="shared" ca="1" si="23"/>
        <v>JASON</v>
      </c>
      <c r="C106" s="26" t="str">
        <f t="shared" ca="1" si="23"/>
        <v>DAVE</v>
      </c>
      <c r="D106" s="26" t="str">
        <f t="shared" ca="1" si="23"/>
        <v>JASON</v>
      </c>
      <c r="E106" s="26" t="str">
        <f t="shared" ca="1" si="23"/>
        <v>DAVE</v>
      </c>
      <c r="F106" s="26" t="str">
        <f t="shared" ca="1" si="23"/>
        <v>MISSISSIPPI</v>
      </c>
      <c r="G106" s="26" t="str">
        <f t="shared" ca="1" si="23"/>
        <v xml:space="preserve"> </v>
      </c>
      <c r="H106" s="26" t="str">
        <f t="shared" ca="1" si="23"/>
        <v xml:space="preserve"> </v>
      </c>
      <c r="I106" s="26" t="str">
        <f t="shared" ca="1" si="24"/>
        <v xml:space="preserve"> </v>
      </c>
      <c r="J106" s="26" t="str">
        <f t="shared" ca="1" si="24"/>
        <v xml:space="preserve"> </v>
      </c>
      <c r="K106" s="26" t="str">
        <f t="shared" ca="1" si="24"/>
        <v xml:space="preserve"> </v>
      </c>
    </row>
    <row r="107" spans="1:11" x14ac:dyDescent="0.25">
      <c r="A107" s="23" t="str">
        <f t="shared" ca="1" si="21"/>
        <v>DAVE</v>
      </c>
      <c r="B107" s="26" t="str">
        <f t="shared" ca="1" si="23"/>
        <v>DAVE</v>
      </c>
      <c r="C107" s="26" t="str">
        <f t="shared" ca="1" si="23"/>
        <v>DAVE</v>
      </c>
      <c r="D107" s="26" t="str">
        <f t="shared" ca="1" si="23"/>
        <v>JASON</v>
      </c>
      <c r="E107" s="26" t="str">
        <f t="shared" ca="1" si="23"/>
        <v>DAVE</v>
      </c>
      <c r="F107" s="26" t="str">
        <f t="shared" ca="1" si="23"/>
        <v>DAVE</v>
      </c>
      <c r="G107" s="26" t="str">
        <f t="shared" ca="1" si="23"/>
        <v xml:space="preserve"> </v>
      </c>
      <c r="H107" s="26" t="str">
        <f t="shared" ca="1" si="23"/>
        <v xml:space="preserve"> </v>
      </c>
      <c r="I107" s="26" t="str">
        <f t="shared" ca="1" si="24"/>
        <v xml:space="preserve"> </v>
      </c>
      <c r="J107" s="26" t="str">
        <f t="shared" ca="1" si="24"/>
        <v xml:space="preserve"> </v>
      </c>
      <c r="K107" s="26" t="str">
        <f t="shared" ca="1" si="24"/>
        <v xml:space="preserve"> </v>
      </c>
    </row>
    <row r="108" spans="1:11" x14ac:dyDescent="0.25">
      <c r="A108" s="23" t="str">
        <f t="shared" ca="1" si="21"/>
        <v>DAVE</v>
      </c>
      <c r="B108" s="26" t="str">
        <f t="shared" ca="1" si="23"/>
        <v>ANTONIA</v>
      </c>
      <c r="C108" s="26" t="str">
        <f t="shared" ca="1" si="23"/>
        <v>DAVE</v>
      </c>
      <c r="D108" s="26" t="str">
        <f t="shared" ca="1" si="23"/>
        <v>BLOOM</v>
      </c>
      <c r="E108" s="26" t="str">
        <f t="shared" ca="1" si="23"/>
        <v>DAVE</v>
      </c>
      <c r="F108" s="26" t="str">
        <f t="shared" ca="1" si="23"/>
        <v>DAVE</v>
      </c>
      <c r="G108" s="26" t="str">
        <f t="shared" ca="1" si="23"/>
        <v xml:space="preserve"> </v>
      </c>
      <c r="H108" s="26" t="str">
        <f t="shared" ca="1" si="23"/>
        <v xml:space="preserve"> </v>
      </c>
      <c r="I108" s="26" t="str">
        <f t="shared" ca="1" si="24"/>
        <v xml:space="preserve"> </v>
      </c>
      <c r="J108" s="26" t="str">
        <f t="shared" ca="1" si="24"/>
        <v xml:space="preserve"> </v>
      </c>
      <c r="K108" s="26" t="str">
        <f t="shared" ca="1" si="24"/>
        <v xml:space="preserve"> </v>
      </c>
    </row>
    <row r="109" spans="1:11" ht="15.75" thickBot="1" x14ac:dyDescent="0.3">
      <c r="A109" s="24" t="str">
        <f t="shared" ca="1" si="21"/>
        <v>DAVE</v>
      </c>
      <c r="B109" s="27" t="str">
        <f t="shared" ca="1" si="23"/>
        <v>ANTONIA</v>
      </c>
      <c r="C109" s="27" t="str">
        <f t="shared" ca="1" si="23"/>
        <v>DAVE</v>
      </c>
      <c r="D109" s="27" t="str">
        <f t="shared" ca="1" si="23"/>
        <v>BLOOM</v>
      </c>
      <c r="E109" s="27" t="str">
        <f t="shared" ca="1" si="23"/>
        <v>DAVE</v>
      </c>
      <c r="F109" s="27" t="str">
        <f t="shared" ca="1" si="23"/>
        <v>DAVE</v>
      </c>
      <c r="G109" s="27" t="str">
        <f t="shared" ca="1" si="23"/>
        <v xml:space="preserve"> </v>
      </c>
      <c r="H109" s="27" t="str">
        <f t="shared" ca="1" si="23"/>
        <v xml:space="preserve"> </v>
      </c>
      <c r="I109" s="27" t="str">
        <f t="shared" ca="1" si="24"/>
        <v xml:space="preserve"> </v>
      </c>
      <c r="J109" s="27" t="str">
        <f t="shared" ca="1" si="24"/>
        <v xml:space="preserve"> </v>
      </c>
      <c r="K109" s="27" t="str">
        <f t="shared" ca="1" si="24"/>
        <v xml:space="preserve"> </v>
      </c>
    </row>
    <row r="110" spans="1:11" x14ac:dyDescent="0.25">
      <c r="A110" s="22" t="str">
        <f t="shared" ca="1" si="21"/>
        <v>ANTONIA</v>
      </c>
      <c r="B110" s="25" t="str">
        <f t="shared" ca="1" si="23"/>
        <v>ANTONIA</v>
      </c>
      <c r="C110" s="25" t="str">
        <f t="shared" ca="1" si="23"/>
        <v>ANTONIA</v>
      </c>
      <c r="D110" s="25" t="str">
        <f t="shared" ca="1" si="23"/>
        <v>ANTONIA</v>
      </c>
      <c r="E110" s="25" t="str">
        <f t="shared" ca="1" si="23"/>
        <v>ANTONIA</v>
      </c>
      <c r="F110" s="25" t="str">
        <f t="shared" ca="1" si="23"/>
        <v>ANTONIA</v>
      </c>
      <c r="G110" s="25" t="str">
        <f t="shared" ca="1" si="23"/>
        <v xml:space="preserve"> </v>
      </c>
      <c r="H110" s="25" t="str">
        <f t="shared" ca="1" si="23"/>
        <v xml:space="preserve"> </v>
      </c>
      <c r="I110" s="25" t="str">
        <f t="shared" ca="1" si="24"/>
        <v xml:space="preserve"> </v>
      </c>
      <c r="J110" s="25" t="str">
        <f t="shared" ca="1" si="24"/>
        <v xml:space="preserve"> </v>
      </c>
      <c r="K110" s="25" t="str">
        <f t="shared" ca="1" si="24"/>
        <v xml:space="preserve"> </v>
      </c>
    </row>
    <row r="111" spans="1:11" x14ac:dyDescent="0.25">
      <c r="A111" s="23" t="str">
        <f t="shared" ca="1" si="21"/>
        <v>ANTONIA</v>
      </c>
      <c r="B111" s="26" t="str">
        <f t="shared" ca="1" si="23"/>
        <v>ANTONIA</v>
      </c>
      <c r="C111" s="26" t="str">
        <f t="shared" ca="1" si="23"/>
        <v>ANTONIA</v>
      </c>
      <c r="D111" s="26" t="str">
        <f t="shared" ca="1" si="23"/>
        <v>ANTONIA</v>
      </c>
      <c r="E111" s="26" t="str">
        <f t="shared" ca="1" si="23"/>
        <v>ANTONIA</v>
      </c>
      <c r="F111" s="26" t="str">
        <f t="shared" ca="1" si="23"/>
        <v>ANTONIA</v>
      </c>
      <c r="G111" s="26" t="str">
        <f t="shared" ca="1" si="23"/>
        <v xml:space="preserve"> </v>
      </c>
      <c r="H111" s="26" t="str">
        <f t="shared" ca="1" si="23"/>
        <v xml:space="preserve"> </v>
      </c>
      <c r="I111" s="26" t="str">
        <f t="shared" ca="1" si="24"/>
        <v xml:space="preserve"> </v>
      </c>
      <c r="J111" s="26" t="str">
        <f t="shared" ca="1" si="24"/>
        <v xml:space="preserve"> </v>
      </c>
      <c r="K111" s="26" t="str">
        <f t="shared" ca="1" si="24"/>
        <v xml:space="preserve"> </v>
      </c>
    </row>
    <row r="112" spans="1:11" x14ac:dyDescent="0.25">
      <c r="A112" s="23" t="str">
        <f t="shared" ca="1" si="21"/>
        <v>ANTONIA</v>
      </c>
      <c r="B112" s="26" t="str">
        <f t="shared" ca="1" si="23"/>
        <v>ANTONIA</v>
      </c>
      <c r="C112" s="26" t="str">
        <f t="shared" ca="1" si="23"/>
        <v>ANTONIA</v>
      </c>
      <c r="D112" s="26" t="str">
        <f t="shared" ca="1" si="23"/>
        <v>ANTONIA</v>
      </c>
      <c r="E112" s="26" t="str">
        <f t="shared" ca="1" si="23"/>
        <v>ANTONIA</v>
      </c>
      <c r="F112" s="26" t="str">
        <f t="shared" ca="1" si="23"/>
        <v>ANTONIA</v>
      </c>
      <c r="G112" s="26" t="str">
        <f t="shared" ca="1" si="23"/>
        <v xml:space="preserve"> </v>
      </c>
      <c r="H112" s="26" t="str">
        <f t="shared" ca="1" si="23"/>
        <v xml:space="preserve"> </v>
      </c>
      <c r="I112" s="26" t="str">
        <f t="shared" ca="1" si="24"/>
        <v xml:space="preserve"> </v>
      </c>
      <c r="J112" s="26" t="str">
        <f t="shared" ca="1" si="24"/>
        <v xml:space="preserve"> </v>
      </c>
      <c r="K112" s="26" t="str">
        <f t="shared" ca="1" si="24"/>
        <v xml:space="preserve"> </v>
      </c>
    </row>
    <row r="113" spans="1:11" x14ac:dyDescent="0.25">
      <c r="A113" s="23" t="str">
        <f t="shared" ca="1" si="21"/>
        <v>ANTONIA</v>
      </c>
      <c r="B113" s="26" t="str">
        <f t="shared" ca="1" si="23"/>
        <v>ANTONIA</v>
      </c>
      <c r="C113" s="26" t="str">
        <f t="shared" ca="1" si="23"/>
        <v>ANTONIA</v>
      </c>
      <c r="D113" s="26" t="str">
        <f t="shared" ca="1" si="23"/>
        <v>ANTONIA</v>
      </c>
      <c r="E113" s="26" t="str">
        <f t="shared" ca="1" si="23"/>
        <v>ANTONIA</v>
      </c>
      <c r="F113" s="26" t="str">
        <f t="shared" ca="1" si="23"/>
        <v>ANTONIA</v>
      </c>
      <c r="G113" s="26" t="str">
        <f t="shared" ca="1" si="23"/>
        <v xml:space="preserve"> </v>
      </c>
      <c r="H113" s="26" t="str">
        <f t="shared" ca="1" si="23"/>
        <v xml:space="preserve"> </v>
      </c>
      <c r="I113" s="26" t="str">
        <f t="shared" ca="1" si="24"/>
        <v xml:space="preserve"> </v>
      </c>
      <c r="J113" s="26" t="str">
        <f t="shared" ca="1" si="24"/>
        <v xml:space="preserve"> </v>
      </c>
      <c r="K113" s="26" t="str">
        <f t="shared" ca="1" si="24"/>
        <v xml:space="preserve"> </v>
      </c>
    </row>
    <row r="114" spans="1:11" x14ac:dyDescent="0.25">
      <c r="A114" s="23" t="str">
        <f t="shared" ca="1" si="21"/>
        <v>ANTONIA</v>
      </c>
      <c r="B114" s="26" t="str">
        <f t="shared" ca="1" si="23"/>
        <v>ANTONIA</v>
      </c>
      <c r="C114" s="26" t="str">
        <f t="shared" ca="1" si="23"/>
        <v>JASON</v>
      </c>
      <c r="D114" s="26" t="str">
        <f t="shared" ca="1" si="23"/>
        <v>ANTONIA</v>
      </c>
      <c r="E114" s="26" t="str">
        <f t="shared" ca="1" si="23"/>
        <v>ANTONIA</v>
      </c>
      <c r="F114" s="26" t="str">
        <f t="shared" ca="1" si="23"/>
        <v>DAVE</v>
      </c>
      <c r="G114" s="26" t="str">
        <f t="shared" ca="1" si="23"/>
        <v xml:space="preserve"> </v>
      </c>
      <c r="H114" s="26" t="str">
        <f t="shared" ca="1" si="23"/>
        <v xml:space="preserve"> </v>
      </c>
      <c r="I114" s="26" t="str">
        <f t="shared" ca="1" si="24"/>
        <v xml:space="preserve"> </v>
      </c>
      <c r="J114" s="26" t="str">
        <f t="shared" ca="1" si="24"/>
        <v xml:space="preserve"> </v>
      </c>
      <c r="K114" s="26" t="str">
        <f t="shared" ca="1" si="24"/>
        <v xml:space="preserve"> </v>
      </c>
    </row>
    <row r="115" spans="1:11" x14ac:dyDescent="0.25">
      <c r="A115" s="23" t="str">
        <f t="shared" ca="1" si="21"/>
        <v>ANTONIA</v>
      </c>
      <c r="B115" s="26" t="str">
        <f t="shared" ca="1" si="23"/>
        <v>ANTONIA</v>
      </c>
      <c r="C115" s="26" t="str">
        <f t="shared" ca="1" si="23"/>
        <v>ANTONIA</v>
      </c>
      <c r="D115" s="26" t="str">
        <f t="shared" ca="1" si="23"/>
        <v>ANTONIA</v>
      </c>
      <c r="E115" s="26" t="str">
        <f t="shared" ca="1" si="23"/>
        <v>BANANAS</v>
      </c>
      <c r="F115" s="26" t="str">
        <f t="shared" ca="1" si="23"/>
        <v>ANTONIA</v>
      </c>
      <c r="G115" s="26" t="str">
        <f t="shared" ca="1" si="23"/>
        <v xml:space="preserve"> </v>
      </c>
      <c r="H115" s="26" t="str">
        <f t="shared" ca="1" si="23"/>
        <v xml:space="preserve"> </v>
      </c>
      <c r="I115" s="26" t="str">
        <f t="shared" ca="1" si="24"/>
        <v xml:space="preserve"> </v>
      </c>
      <c r="J115" s="26" t="str">
        <f t="shared" ca="1" si="24"/>
        <v xml:space="preserve"> </v>
      </c>
      <c r="K115" s="26" t="str">
        <f t="shared" ca="1" si="24"/>
        <v xml:space="preserve"> </v>
      </c>
    </row>
    <row r="116" spans="1:11" x14ac:dyDescent="0.25">
      <c r="A116" s="23" t="str">
        <f t="shared" ca="1" si="21"/>
        <v>ANTONIA</v>
      </c>
      <c r="B116" s="26" t="str">
        <f t="shared" ca="1" si="23"/>
        <v>ANTONIA</v>
      </c>
      <c r="C116" s="26" t="str">
        <f t="shared" ca="1" si="23"/>
        <v>ANTONIA</v>
      </c>
      <c r="D116" s="26" t="str">
        <f t="shared" ca="1" si="23"/>
        <v>ANTONIA</v>
      </c>
      <c r="E116" s="26" t="str">
        <f t="shared" ca="1" si="23"/>
        <v>ANTONIA</v>
      </c>
      <c r="F116" s="26" t="str">
        <f t="shared" ca="1" si="23"/>
        <v>ANTONIA</v>
      </c>
      <c r="G116" s="26" t="str">
        <f t="shared" ca="1" si="23"/>
        <v xml:space="preserve"> </v>
      </c>
      <c r="H116" s="26" t="str">
        <f t="shared" ca="1" si="23"/>
        <v xml:space="preserve"> </v>
      </c>
      <c r="I116" s="26" t="str">
        <f t="shared" ca="1" si="24"/>
        <v xml:space="preserve"> </v>
      </c>
      <c r="J116" s="26" t="str">
        <f t="shared" ca="1" si="24"/>
        <v xml:space="preserve"> </v>
      </c>
      <c r="K116" s="26" t="str">
        <f t="shared" ca="1" si="24"/>
        <v xml:space="preserve"> </v>
      </c>
    </row>
    <row r="117" spans="1:11" x14ac:dyDescent="0.25">
      <c r="A117" s="23" t="str">
        <f t="shared" ca="1" si="21"/>
        <v>ANTONIA</v>
      </c>
      <c r="B117" s="26" t="str">
        <f t="shared" ref="B117:K119" ca="1" si="25">IFERROR(INDIRECT("'"&amp;B$5&amp;"'!$M"&amp;ROW(B117)-14)," ")</f>
        <v>ANTONIA</v>
      </c>
      <c r="C117" s="26" t="str">
        <f t="shared" ca="1" si="25"/>
        <v>ANTONIA</v>
      </c>
      <c r="D117" s="26" t="str">
        <f t="shared" ca="1" si="25"/>
        <v>ANTONIA</v>
      </c>
      <c r="E117" s="26" t="str">
        <f t="shared" ca="1" si="25"/>
        <v>ANTONIA</v>
      </c>
      <c r="F117" s="26" t="str">
        <f t="shared" ca="1" si="25"/>
        <v>ANTONIA</v>
      </c>
      <c r="G117" s="26" t="str">
        <f t="shared" ca="1" si="25"/>
        <v xml:space="preserve"> </v>
      </c>
      <c r="H117" s="26" t="str">
        <f t="shared" ca="1" si="25"/>
        <v xml:space="preserve"> </v>
      </c>
      <c r="I117" s="26" t="str">
        <f t="shared" ca="1" si="25"/>
        <v xml:space="preserve"> </v>
      </c>
      <c r="J117" s="26" t="str">
        <f t="shared" ca="1" si="25"/>
        <v xml:space="preserve"> </v>
      </c>
      <c r="K117" s="26" t="str">
        <f t="shared" ca="1" si="25"/>
        <v xml:space="preserve"> </v>
      </c>
    </row>
    <row r="118" spans="1:11" x14ac:dyDescent="0.25">
      <c r="A118" s="23" t="str">
        <f t="shared" ca="1" si="21"/>
        <v>ANTONIA</v>
      </c>
      <c r="B118" s="26" t="str">
        <f t="shared" ca="1" si="25"/>
        <v>ANTONIA</v>
      </c>
      <c r="C118" s="26" t="str">
        <f t="shared" ca="1" si="25"/>
        <v>ANTONIA</v>
      </c>
      <c r="D118" s="26" t="str">
        <f t="shared" ca="1" si="25"/>
        <v>ANTONIA</v>
      </c>
      <c r="E118" s="26" t="str">
        <f t="shared" ca="1" si="25"/>
        <v>ANTONIA</v>
      </c>
      <c r="F118" s="26" t="str">
        <f t="shared" ca="1" si="25"/>
        <v>ANTONIA</v>
      </c>
      <c r="G118" s="26" t="str">
        <f t="shared" ca="1" si="25"/>
        <v xml:space="preserve"> </v>
      </c>
      <c r="H118" s="26" t="str">
        <f t="shared" ca="1" si="25"/>
        <v xml:space="preserve"> </v>
      </c>
      <c r="I118" s="26" t="str">
        <f t="shared" ca="1" si="25"/>
        <v xml:space="preserve"> </v>
      </c>
      <c r="J118" s="26" t="str">
        <f t="shared" ca="1" si="25"/>
        <v xml:space="preserve"> </v>
      </c>
      <c r="K118" s="26" t="str">
        <f t="shared" ca="1" si="25"/>
        <v xml:space="preserve"> </v>
      </c>
    </row>
    <row r="119" spans="1:11" ht="15.75" thickBot="1" x14ac:dyDescent="0.3">
      <c r="A119" s="24" t="str">
        <f t="shared" ca="1" si="21"/>
        <v>ANTONIA</v>
      </c>
      <c r="B119" s="27" t="str">
        <f t="shared" ca="1" si="25"/>
        <v>MISSISSIPPI</v>
      </c>
      <c r="C119" s="27" t="str">
        <f t="shared" ca="1" si="25"/>
        <v>ANTONIA</v>
      </c>
      <c r="D119" s="27" t="str">
        <f t="shared" ca="1" si="25"/>
        <v>ANTONIA</v>
      </c>
      <c r="E119" s="27" t="str">
        <f t="shared" ca="1" si="25"/>
        <v>ANTONIA</v>
      </c>
      <c r="F119" s="27" t="b">
        <f t="shared" ca="1" si="25"/>
        <v>1</v>
      </c>
      <c r="G119" s="27" t="str">
        <f t="shared" ca="1" si="25"/>
        <v xml:space="preserve"> </v>
      </c>
      <c r="H119" s="27" t="str">
        <f t="shared" ca="1" si="25"/>
        <v xml:space="preserve"> </v>
      </c>
      <c r="I119" s="27" t="str">
        <f t="shared" ca="1" si="25"/>
        <v xml:space="preserve"> </v>
      </c>
      <c r="J119" s="27" t="str">
        <f t="shared" ca="1" si="25"/>
        <v xml:space="preserve"> </v>
      </c>
      <c r="K119" s="27" t="str">
        <f t="shared" ca="1" si="25"/>
        <v xml:space="preserve"> </v>
      </c>
    </row>
  </sheetData>
  <mergeCells count="10">
    <mergeCell ref="H3:I3"/>
    <mergeCell ref="B1:D1"/>
    <mergeCell ref="G1:H1"/>
    <mergeCell ref="J1:K1"/>
    <mergeCell ref="B2:D2"/>
    <mergeCell ref="G2:H2"/>
    <mergeCell ref="J2:K2"/>
    <mergeCell ref="J3:K3"/>
    <mergeCell ref="A3:C3"/>
    <mergeCell ref="D3:G3"/>
  </mergeCells>
  <conditionalFormatting sqref="C7:K18">
    <cfRule type="expression" dxfId="5463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5462" priority="66">
      <formula>$A21=C21</formula>
    </cfRule>
  </conditionalFormatting>
  <conditionalFormatting sqref="C20">
    <cfRule type="expression" dxfId="5461" priority="65">
      <formula>$A20=C20</formula>
    </cfRule>
  </conditionalFormatting>
  <conditionalFormatting sqref="C20:C119">
    <cfRule type="expression" dxfId="5460" priority="64">
      <formula>(" "=C20)</formula>
    </cfRule>
  </conditionalFormatting>
  <conditionalFormatting sqref="O7:O16">
    <cfRule type="expression" dxfId="5459" priority="34">
      <formula>(" "=O7)</formula>
    </cfRule>
  </conditionalFormatting>
  <conditionalFormatting sqref="B21:B119">
    <cfRule type="expression" dxfId="5458" priority="27">
      <formula>$A21=B21</formula>
    </cfRule>
  </conditionalFormatting>
  <conditionalFormatting sqref="B20">
    <cfRule type="expression" dxfId="5457" priority="26">
      <formula>$A20=B20</formula>
    </cfRule>
  </conditionalFormatting>
  <conditionalFormatting sqref="B20:B119">
    <cfRule type="expression" dxfId="5456" priority="25">
      <formula>(" "=B20)</formula>
    </cfRule>
  </conditionalFormatting>
  <conditionalFormatting sqref="D21:D119">
    <cfRule type="expression" dxfId="5455" priority="24">
      <formula>$A21=D21</formula>
    </cfRule>
  </conditionalFormatting>
  <conditionalFormatting sqref="D20">
    <cfRule type="expression" dxfId="5454" priority="23">
      <formula>$A20=D20</formula>
    </cfRule>
  </conditionalFormatting>
  <conditionalFormatting sqref="D20:D119">
    <cfRule type="expression" dxfId="5453" priority="22">
      <formula>(" "=D20)</formula>
    </cfRule>
  </conditionalFormatting>
  <conditionalFormatting sqref="E21:E119">
    <cfRule type="expression" dxfId="5452" priority="21">
      <formula>$A21=E21</formula>
    </cfRule>
  </conditionalFormatting>
  <conditionalFormatting sqref="E20">
    <cfRule type="expression" dxfId="5451" priority="20">
      <formula>$A20=E20</formula>
    </cfRule>
  </conditionalFormatting>
  <conditionalFormatting sqref="E20:E119">
    <cfRule type="expression" dxfId="5450" priority="19">
      <formula>(" "=E20)</formula>
    </cfRule>
  </conditionalFormatting>
  <conditionalFormatting sqref="F21:F119">
    <cfRule type="expression" dxfId="5449" priority="18">
      <formula>$A21=F21</formula>
    </cfRule>
  </conditionalFormatting>
  <conditionalFormatting sqref="F20">
    <cfRule type="expression" dxfId="5448" priority="17">
      <formula>$A20=F20</formula>
    </cfRule>
  </conditionalFormatting>
  <conditionalFormatting sqref="F20:F119">
    <cfRule type="expression" dxfId="5447" priority="16">
      <formula>(" "=F20)</formula>
    </cfRule>
  </conditionalFormatting>
  <conditionalFormatting sqref="G21:G119">
    <cfRule type="expression" dxfId="5446" priority="15">
      <formula>$A21=G21</formula>
    </cfRule>
  </conditionalFormatting>
  <conditionalFormatting sqref="G20">
    <cfRule type="expression" dxfId="5445" priority="14">
      <formula>$A20=G20</formula>
    </cfRule>
  </conditionalFormatting>
  <conditionalFormatting sqref="G20:G119">
    <cfRule type="expression" dxfId="5444" priority="13">
      <formula>(" "=G20)</formula>
    </cfRule>
  </conditionalFormatting>
  <conditionalFormatting sqref="H21:H119">
    <cfRule type="expression" dxfId="5443" priority="12">
      <formula>$A21=H21</formula>
    </cfRule>
  </conditionalFormatting>
  <conditionalFormatting sqref="H20">
    <cfRule type="expression" dxfId="5442" priority="11">
      <formula>$A20=H20</formula>
    </cfRule>
  </conditionalFormatting>
  <conditionalFormatting sqref="H20:H119">
    <cfRule type="expression" dxfId="5441" priority="10">
      <formula>(" "=H20)</formula>
    </cfRule>
  </conditionalFormatting>
  <conditionalFormatting sqref="I21:I119">
    <cfRule type="expression" dxfId="5440" priority="9">
      <formula>$A21=I21</formula>
    </cfRule>
  </conditionalFormatting>
  <conditionalFormatting sqref="I20">
    <cfRule type="expression" dxfId="5439" priority="8">
      <formula>$A20=I20</formula>
    </cfRule>
  </conditionalFormatting>
  <conditionalFormatting sqref="I20:I119">
    <cfRule type="expression" dxfId="5438" priority="7">
      <formula>(" "=I20)</formula>
    </cfRule>
  </conditionalFormatting>
  <conditionalFormatting sqref="J21:J119">
    <cfRule type="expression" dxfId="5437" priority="6">
      <formula>$A21=J21</formula>
    </cfRule>
  </conditionalFormatting>
  <conditionalFormatting sqref="J20">
    <cfRule type="expression" dxfId="5436" priority="5">
      <formula>$A20=J20</formula>
    </cfRule>
  </conditionalFormatting>
  <conditionalFormatting sqref="J20:J119">
    <cfRule type="expression" dxfId="5435" priority="4">
      <formula>(" "=J20)</formula>
    </cfRule>
  </conditionalFormatting>
  <conditionalFormatting sqref="K21:K119">
    <cfRule type="expression" dxfId="5434" priority="3">
      <formula>$A21=K21</formula>
    </cfRule>
  </conditionalFormatting>
  <conditionalFormatting sqref="K20">
    <cfRule type="expression" dxfId="5433" priority="2">
      <formula>$A20=K20</formula>
    </cfRule>
  </conditionalFormatting>
  <conditionalFormatting sqref="K20:K119">
    <cfRule type="expression" dxfId="5432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b">
        <v>1</v>
      </c>
      <c r="G5" s="1" t="s">
        <v>67</v>
      </c>
      <c r="H5" s="1" t="s">
        <v>68</v>
      </c>
      <c r="I5" s="1" t="s">
        <v>69</v>
      </c>
      <c r="J5" s="1" t="s">
        <v>70</v>
      </c>
      <c r="K5" s="10" t="s">
        <v>71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1.1888066825182161E-2</v>
      </c>
      <c r="C6" s="42">
        <v>4.4726871053090145E-3</v>
      </c>
      <c r="D6" s="42">
        <v>3.9516701602716323E-2</v>
      </c>
      <c r="E6" s="42">
        <v>1.9102448867995003E-2</v>
      </c>
      <c r="F6" s="42">
        <v>1.0914117899157583E-2</v>
      </c>
      <c r="G6" s="42">
        <v>1.442560894010271E-2</v>
      </c>
      <c r="H6" s="42">
        <v>2.4831904464525933E-2</v>
      </c>
      <c r="I6" s="42">
        <v>4.4136253001546707E-2</v>
      </c>
      <c r="J6" s="42">
        <v>0.10089707824219449</v>
      </c>
      <c r="K6" s="43">
        <v>1.1349071017826035E-2</v>
      </c>
      <c r="M6" s="16" t="str">
        <f t="shared" ref="M6:M69" si="0">INDEX($B$5:$K$5,MATCH(MIN($B6:$K6),$B6:$K6,0))</f>
        <v>MISSISSIPPI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MISSISSIPPI</v>
      </c>
      <c r="V6" s="16">
        <f>MIN(B6:K6)</f>
        <v>4.4726871053090145E-3</v>
      </c>
      <c r="W6" s="16">
        <f>SMALL(B6:K6,2)-V6</f>
        <v>6.4414307938485682E-3</v>
      </c>
    </row>
    <row r="7" spans="1:23" x14ac:dyDescent="0.25">
      <c r="A7" s="12" t="s">
        <v>63</v>
      </c>
      <c r="B7" s="44">
        <v>1.7648316573572936E-2</v>
      </c>
      <c r="C7" s="45">
        <v>1.2479255348355867E-2</v>
      </c>
      <c r="D7" s="45">
        <v>4.4328684845367394E-2</v>
      </c>
      <c r="E7" s="45">
        <v>2.0448491826281653E-2</v>
      </c>
      <c r="F7" s="45">
        <v>1.5286072265271927E-2</v>
      </c>
      <c r="G7" s="45">
        <v>1.4496059808145473E-2</v>
      </c>
      <c r="H7" s="45">
        <v>3.8868813958398779E-2</v>
      </c>
      <c r="I7" s="45">
        <v>4.1441457448498933E-2</v>
      </c>
      <c r="J7" s="45">
        <v>0.12271312206258685</v>
      </c>
      <c r="K7" s="46">
        <v>5.3379364213000796E-3</v>
      </c>
      <c r="M7" s="18" t="str">
        <f t="shared" si="0"/>
        <v>ANTONIA</v>
      </c>
      <c r="N7" s="17" t="b">
        <f t="shared" si="1"/>
        <v>0</v>
      </c>
      <c r="Q7" s="23" t="s">
        <v>6</v>
      </c>
      <c r="R7" s="26">
        <f>IF(ISERR($O$25)," ",$O$25)</f>
        <v>0.9</v>
      </c>
      <c r="S7" s="17">
        <f>(10 - COUNTIF($N16:$N25,"#N/A"))</f>
        <v>10</v>
      </c>
      <c r="U7" s="18" t="str">
        <f t="shared" si="2"/>
        <v>ANTONIA</v>
      </c>
      <c r="V7" s="18">
        <f t="shared" ref="V7:V70" si="3">MIN(B7:K7)</f>
        <v>5.3379364213000796E-3</v>
      </c>
      <c r="W7" s="18">
        <f t="shared" ref="W7:W70" si="4">SMALL(B7:K7,2)-V7</f>
        <v>7.141318927055787E-3</v>
      </c>
    </row>
    <row r="8" spans="1:23" x14ac:dyDescent="0.25">
      <c r="A8" s="12" t="s">
        <v>63</v>
      </c>
      <c r="B8" s="44">
        <v>1.487148637099997E-2</v>
      </c>
      <c r="C8" s="45">
        <v>3.9151192967623871E-3</v>
      </c>
      <c r="D8" s="45">
        <v>4.2709130366812537E-2</v>
      </c>
      <c r="E8" s="45">
        <v>1.9503856265151928E-2</v>
      </c>
      <c r="F8" s="45">
        <v>1.399751536183419E-2</v>
      </c>
      <c r="G8" s="45">
        <v>1.6575264900918166E-2</v>
      </c>
      <c r="H8" s="45">
        <v>3.0696648366672727E-2</v>
      </c>
      <c r="I8" s="45">
        <v>4.0764229788642858E-2</v>
      </c>
      <c r="J8" s="45">
        <v>0.10917561410060518</v>
      </c>
      <c r="K8" s="46">
        <v>9.4264894962274443E-3</v>
      </c>
      <c r="M8" s="18" t="str">
        <f t="shared" si="0"/>
        <v>MISSISSIPPI</v>
      </c>
      <c r="N8" s="17" t="b">
        <f t="shared" si="1"/>
        <v>0</v>
      </c>
      <c r="Q8" s="23" t="s">
        <v>8</v>
      </c>
      <c r="R8" s="26">
        <f>IF(ISERR($O$35)," ",$O$35)</f>
        <v>0</v>
      </c>
      <c r="S8" s="17">
        <f>(10 - COUNTIF($N26:$N35,"#N/A"))</f>
        <v>10</v>
      </c>
      <c r="U8" s="18" t="str">
        <f t="shared" si="2"/>
        <v>MISSISSIPPI</v>
      </c>
      <c r="V8" s="18">
        <f t="shared" si="3"/>
        <v>3.9151192967623871E-3</v>
      </c>
      <c r="W8" s="18">
        <f t="shared" si="4"/>
        <v>5.5113701994650571E-3</v>
      </c>
    </row>
    <row r="9" spans="1:23" x14ac:dyDescent="0.25">
      <c r="A9" s="12" t="s">
        <v>63</v>
      </c>
      <c r="B9" s="44">
        <v>6.5224900368237165E-3</v>
      </c>
      <c r="C9" s="45">
        <v>8.8520089252457079E-4</v>
      </c>
      <c r="D9" s="45">
        <v>2.200439056182199E-2</v>
      </c>
      <c r="E9" s="45">
        <v>4.3043024866421392E-3</v>
      </c>
      <c r="F9" s="45">
        <v>3.5536036935456955E-3</v>
      </c>
      <c r="G9" s="45">
        <v>8.3721370981061638E-4</v>
      </c>
      <c r="H9" s="45">
        <v>3.0596319279680817E-2</v>
      </c>
      <c r="I9" s="45">
        <v>2.8061128622473952E-2</v>
      </c>
      <c r="J9" s="45">
        <v>0.11481856421410598</v>
      </c>
      <c r="K9" s="46">
        <v>1.9013350983340699E-2</v>
      </c>
      <c r="M9" s="18" t="str">
        <f t="shared" si="0"/>
        <v>TRUMPET</v>
      </c>
      <c r="N9" s="17" t="b">
        <f t="shared" si="1"/>
        <v>0</v>
      </c>
      <c r="Q9" s="23" t="s">
        <v>9</v>
      </c>
      <c r="R9" s="26">
        <f>IF(ISERR($O$45)," ",$O$45)</f>
        <v>0.3</v>
      </c>
      <c r="S9" s="17">
        <f>(10 - COUNTIF($N36:$N45,"#N/A"))</f>
        <v>10</v>
      </c>
      <c r="U9" s="18" t="str">
        <f t="shared" si="2"/>
        <v>TRUMPET</v>
      </c>
      <c r="V9" s="18">
        <f t="shared" si="3"/>
        <v>8.3721370981061638E-4</v>
      </c>
      <c r="W9" s="18">
        <f t="shared" si="4"/>
        <v>4.7987182713954413E-5</v>
      </c>
    </row>
    <row r="10" spans="1:23" x14ac:dyDescent="0.25">
      <c r="A10" s="12" t="s">
        <v>63</v>
      </c>
      <c r="B10" s="44">
        <v>4.8224404673683635E-3</v>
      </c>
      <c r="C10" s="45">
        <v>3.7821275454601733E-3</v>
      </c>
      <c r="D10" s="45">
        <v>2.2649636627753322E-2</v>
      </c>
      <c r="E10" s="45">
        <v>3.873130553787324E-3</v>
      </c>
      <c r="F10" s="45">
        <v>2.7288058721288561E-3</v>
      </c>
      <c r="G10" s="45">
        <v>1.8300478525880154E-3</v>
      </c>
      <c r="H10" s="45">
        <v>2.9367582557170868E-2</v>
      </c>
      <c r="I10" s="45">
        <v>2.794742860944005E-2</v>
      </c>
      <c r="J10" s="45">
        <v>0.11370566674087579</v>
      </c>
      <c r="K10" s="46">
        <v>1.9231966769893402E-2</v>
      </c>
      <c r="M10" s="18" t="str">
        <f t="shared" si="0"/>
        <v>TRUMPET</v>
      </c>
      <c r="N10" s="17" t="b">
        <f t="shared" si="1"/>
        <v>0</v>
      </c>
      <c r="Q10" s="23" t="s">
        <v>10</v>
      </c>
      <c r="R10" s="26">
        <f>IF(ISERR($O$55)," ",$O$55)</f>
        <v>0.2</v>
      </c>
      <c r="S10" s="17">
        <f>(10 - COUNTIF($N46:$N55,"#N/A"))</f>
        <v>10</v>
      </c>
      <c r="U10" s="18" t="str">
        <f t="shared" si="2"/>
        <v>TRUMPET</v>
      </c>
      <c r="V10" s="18">
        <f t="shared" si="3"/>
        <v>1.8300478525880154E-3</v>
      </c>
      <c r="W10" s="18">
        <f t="shared" si="4"/>
        <v>8.9875801954084067E-4</v>
      </c>
    </row>
    <row r="11" spans="1:23" x14ac:dyDescent="0.25">
      <c r="A11" s="12" t="s">
        <v>63</v>
      </c>
      <c r="B11" s="44">
        <v>2.5708650181271886E-2</v>
      </c>
      <c r="C11" s="45">
        <v>1.2977443941627212E-2</v>
      </c>
      <c r="D11" s="45">
        <v>4.5833572683371862E-2</v>
      </c>
      <c r="E11" s="45">
        <v>2.3060400571356846E-2</v>
      </c>
      <c r="F11" s="45">
        <v>1.8509771617053708E-2</v>
      </c>
      <c r="G11" s="45">
        <v>2.1102907990713723E-2</v>
      </c>
      <c r="H11" s="45">
        <v>2.8982593543610019E-2</v>
      </c>
      <c r="I11" s="45">
        <v>5.5589032192224178E-2</v>
      </c>
      <c r="J11" s="45">
        <v>0.10557804252100499</v>
      </c>
      <c r="K11" s="46">
        <v>2.8739389595139608E-3</v>
      </c>
      <c r="M11" s="18" t="str">
        <f t="shared" si="0"/>
        <v>ANTONIA</v>
      </c>
      <c r="N11" s="17" t="b">
        <f t="shared" si="1"/>
        <v>0</v>
      </c>
      <c r="Q11" s="23" t="s">
        <v>11</v>
      </c>
      <c r="R11" s="26">
        <f>IF(ISERR($O$65)," ",$O$65)</f>
        <v>0</v>
      </c>
      <c r="S11" s="17">
        <f>(10 - COUNTIF($N56:$N65,"#N/A"))</f>
        <v>10</v>
      </c>
      <c r="U11" s="18" t="str">
        <f t="shared" si="2"/>
        <v>ANTONIA</v>
      </c>
      <c r="V11" s="18">
        <f t="shared" si="3"/>
        <v>2.8739389595139608E-3</v>
      </c>
      <c r="W11" s="18">
        <f t="shared" si="4"/>
        <v>1.0103504982113251E-2</v>
      </c>
    </row>
    <row r="12" spans="1:23" x14ac:dyDescent="0.25">
      <c r="A12" s="12" t="s">
        <v>63</v>
      </c>
      <c r="B12" s="44">
        <v>9.0684869936095008E-3</v>
      </c>
      <c r="C12" s="45">
        <v>7.8128260475912176E-3</v>
      </c>
      <c r="D12" s="45">
        <v>3.8241405787024729E-2</v>
      </c>
      <c r="E12" s="45">
        <v>1.470473598335631E-2</v>
      </c>
      <c r="F12" s="45">
        <v>1.0203615603267838E-2</v>
      </c>
      <c r="G12" s="45">
        <v>1.0009783169790176E-2</v>
      </c>
      <c r="H12" s="45">
        <v>3.8254744738421026E-2</v>
      </c>
      <c r="I12" s="45">
        <v>3.327236968814816E-2</v>
      </c>
      <c r="J12" s="45">
        <v>0.12506597695454513</v>
      </c>
      <c r="K12" s="46">
        <v>9.8856759264042138E-3</v>
      </c>
      <c r="M12" s="18" t="str">
        <f t="shared" si="0"/>
        <v>MISSISSIPPI</v>
      </c>
      <c r="N12" s="17" t="b">
        <f t="shared" si="1"/>
        <v>0</v>
      </c>
      <c r="Q12" s="23" t="s">
        <v>12</v>
      </c>
      <c r="R12" s="26">
        <f>IF(ISERR($O$75)," ",$O$75)</f>
        <v>0</v>
      </c>
      <c r="S12" s="17">
        <f>(10 - COUNTIF($N66:$N75,"#N/A"))</f>
        <v>10</v>
      </c>
      <c r="U12" s="18" t="str">
        <f t="shared" si="2"/>
        <v>MISSISSIPPI</v>
      </c>
      <c r="V12" s="18">
        <f t="shared" si="3"/>
        <v>7.8128260475912176E-3</v>
      </c>
      <c r="W12" s="18">
        <f t="shared" si="4"/>
        <v>1.2556609460182833E-3</v>
      </c>
    </row>
    <row r="13" spans="1:23" x14ac:dyDescent="0.25">
      <c r="A13" s="12" t="s">
        <v>63</v>
      </c>
      <c r="B13" s="44">
        <v>8.3763938180774489E-3</v>
      </c>
      <c r="C13" s="45">
        <v>7.4154181159641341E-3</v>
      </c>
      <c r="D13" s="45">
        <v>3.8218979346522339E-2</v>
      </c>
      <c r="E13" s="45">
        <v>1.844931272420508E-2</v>
      </c>
      <c r="F13" s="45">
        <v>8.8589209789982498E-3</v>
      </c>
      <c r="G13" s="45">
        <v>1.0816095039253376E-2</v>
      </c>
      <c r="H13" s="45">
        <v>3.0695555438689154E-2</v>
      </c>
      <c r="I13" s="45">
        <v>4.2880034052979285E-2</v>
      </c>
      <c r="J13" s="45">
        <v>0.10879347651819798</v>
      </c>
      <c r="K13" s="46">
        <v>1.1207136313217847E-2</v>
      </c>
      <c r="M13" s="18" t="str">
        <f t="shared" si="0"/>
        <v>MISSISSIPPI</v>
      </c>
      <c r="N13" s="17" t="b">
        <f t="shared" si="1"/>
        <v>0</v>
      </c>
      <c r="Q13" s="23" t="s">
        <v>13</v>
      </c>
      <c r="R13" s="26">
        <f>IF(ISERR($O$85)," ",$O$85)</f>
        <v>0.1</v>
      </c>
      <c r="S13" s="17">
        <f>(10 - COUNTIF($N76:$N85,"#N/A"))</f>
        <v>10</v>
      </c>
      <c r="U13" s="18" t="str">
        <f t="shared" si="2"/>
        <v>MISSISSIPPI</v>
      </c>
      <c r="V13" s="18">
        <f t="shared" si="3"/>
        <v>7.4154181159641341E-3</v>
      </c>
      <c r="W13" s="18">
        <f t="shared" si="4"/>
        <v>9.6097570211331473E-4</v>
      </c>
    </row>
    <row r="14" spans="1:23" ht="15.75" thickBot="1" x14ac:dyDescent="0.3">
      <c r="A14" s="12" t="s">
        <v>63</v>
      </c>
      <c r="B14" s="44">
        <v>1.8997546089404849E-2</v>
      </c>
      <c r="C14" s="45">
        <v>9.0637567673147179E-3</v>
      </c>
      <c r="D14" s="45">
        <v>4.5551129710960869E-2</v>
      </c>
      <c r="E14" s="45">
        <v>2.1530012938564838E-2</v>
      </c>
      <c r="F14" s="45">
        <v>1.7888109560230125E-2</v>
      </c>
      <c r="G14" s="45">
        <v>1.8882782866063333E-2</v>
      </c>
      <c r="H14" s="45">
        <v>3.3862085968001748E-2</v>
      </c>
      <c r="I14" s="45">
        <v>4.2725021672610691E-2</v>
      </c>
      <c r="J14" s="45">
        <v>0.11612615686342624</v>
      </c>
      <c r="K14" s="46">
        <v>6.2980153117209586E-3</v>
      </c>
      <c r="M14" s="18" t="str">
        <f t="shared" si="0"/>
        <v>ANTONIA</v>
      </c>
      <c r="N14" s="17" t="b">
        <f t="shared" si="1"/>
        <v>0</v>
      </c>
      <c r="Q14" s="23" t="s">
        <v>14</v>
      </c>
      <c r="R14" s="26">
        <f>IF(ISERR($O$95)," ",$O$95)</f>
        <v>0.2</v>
      </c>
      <c r="S14" s="17">
        <f>(10 - COUNTIF($N86:$N95,"#N/A"))</f>
        <v>10</v>
      </c>
      <c r="U14" s="18" t="str">
        <f t="shared" si="2"/>
        <v>ANTONIA</v>
      </c>
      <c r="V14" s="18">
        <f t="shared" si="3"/>
        <v>6.2980153117209586E-3</v>
      </c>
      <c r="W14" s="18">
        <f t="shared" si="4"/>
        <v>2.7657414555937593E-3</v>
      </c>
    </row>
    <row r="15" spans="1:23" ht="15.75" thickBot="1" x14ac:dyDescent="0.3">
      <c r="A15" s="13" t="s">
        <v>63</v>
      </c>
      <c r="B15" s="47">
        <v>1.0036442607141358E-2</v>
      </c>
      <c r="C15" s="48">
        <v>9.4732514872474527E-3</v>
      </c>
      <c r="D15" s="48">
        <v>3.6646350463557964E-2</v>
      </c>
      <c r="E15" s="48">
        <v>1.5948472252581558E-2</v>
      </c>
      <c r="F15" s="48">
        <v>9.6039236204414347E-3</v>
      </c>
      <c r="G15" s="48">
        <v>1.3615450243827446E-2</v>
      </c>
      <c r="H15" s="48">
        <v>3.6759927875378962E-2</v>
      </c>
      <c r="I15" s="48">
        <v>3.6364013827683006E-2</v>
      </c>
      <c r="J15" s="48">
        <v>0.12111099363124515</v>
      </c>
      <c r="K15" s="49">
        <v>1.0133382381563041E-2</v>
      </c>
      <c r="M15" s="19" t="str">
        <f t="shared" si="0"/>
        <v>MISSISSIPPI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MISSISSIPPI</v>
      </c>
      <c r="V15" s="19">
        <f t="shared" si="3"/>
        <v>9.4732514872474527E-3</v>
      </c>
      <c r="W15" s="19">
        <f t="shared" si="4"/>
        <v>1.3067213319398197E-4</v>
      </c>
    </row>
    <row r="16" spans="1:23" ht="15.75" thickBot="1" x14ac:dyDescent="0.3">
      <c r="A16" s="11" t="s">
        <v>64</v>
      </c>
      <c r="B16" s="41">
        <v>3.1517452899424023E-2</v>
      </c>
      <c r="C16" s="42">
        <v>1.4523237572325598E-3</v>
      </c>
      <c r="D16" s="42">
        <v>5.1612162751697027E-2</v>
      </c>
      <c r="E16" s="42">
        <v>2.2721216326927918E-2</v>
      </c>
      <c r="F16" s="42">
        <v>1.974712707187401E-2</v>
      </c>
      <c r="G16" s="42">
        <v>2.962036290077262E-2</v>
      </c>
      <c r="H16" s="42">
        <v>2.7309479037277554E-2</v>
      </c>
      <c r="I16" s="42">
        <v>4.5784193930578004E-2</v>
      </c>
      <c r="J16" s="42">
        <v>0.10087549168983964</v>
      </c>
      <c r="K16" s="43">
        <v>5.5560054894723543E-3</v>
      </c>
      <c r="M16" s="16" t="str">
        <f t="shared" si="0"/>
        <v>MISSISSIPPI</v>
      </c>
      <c r="N16" s="20" t="b">
        <f t="shared" si="1"/>
        <v>1</v>
      </c>
      <c r="U16" s="16" t="str">
        <f t="shared" si="2"/>
        <v>MISSISSIPPI</v>
      </c>
      <c r="V16" s="16">
        <f t="shared" si="3"/>
        <v>1.4523237572325598E-3</v>
      </c>
      <c r="W16" s="16">
        <f t="shared" si="4"/>
        <v>4.1036817322397945E-3</v>
      </c>
    </row>
    <row r="17" spans="1:23" ht="15.75" thickBot="1" x14ac:dyDescent="0.3">
      <c r="A17" s="12" t="s">
        <v>64</v>
      </c>
      <c r="B17" s="44">
        <v>2.7887839202149267E-2</v>
      </c>
      <c r="C17" s="45">
        <v>1.5921891861970239E-3</v>
      </c>
      <c r="D17" s="45">
        <v>4.280109375527745E-2</v>
      </c>
      <c r="E17" s="45">
        <v>2.0120192816099433E-2</v>
      </c>
      <c r="F17" s="45">
        <v>1.673063742531028E-2</v>
      </c>
      <c r="G17" s="45">
        <v>2.8467551317221701E-2</v>
      </c>
      <c r="H17" s="45">
        <v>1.6484133397372175E-2</v>
      </c>
      <c r="I17" s="45">
        <v>5.2212917803666645E-2</v>
      </c>
      <c r="J17" s="45">
        <v>8.4830887142178651E-2</v>
      </c>
      <c r="K17" s="46">
        <v>7.2825807544533994E-3</v>
      </c>
      <c r="M17" s="18" t="str">
        <f t="shared" si="0"/>
        <v>MISSISSIPPI</v>
      </c>
      <c r="N17" s="17" t="b">
        <f t="shared" si="1"/>
        <v>1</v>
      </c>
      <c r="Q17" s="61" t="s">
        <v>21</v>
      </c>
      <c r="R17" s="126">
        <f>COUNTIF($N6:$N105,TRUE)/(100 - COUNTIF($N6:$N105,"#N/A"))</f>
        <v>0.26</v>
      </c>
      <c r="S17" s="127"/>
      <c r="U17" s="18" t="str">
        <f t="shared" si="2"/>
        <v>MISSISSIPPI</v>
      </c>
      <c r="V17" s="18">
        <f t="shared" si="3"/>
        <v>1.5921891861970239E-3</v>
      </c>
      <c r="W17" s="18">
        <f t="shared" si="4"/>
        <v>5.6903915682563755E-3</v>
      </c>
    </row>
    <row r="18" spans="1:23" x14ac:dyDescent="0.25">
      <c r="A18" s="12" t="s">
        <v>64</v>
      </c>
      <c r="B18" s="44">
        <v>2.8453932683321401E-2</v>
      </c>
      <c r="C18" s="45">
        <v>3.6769991181397205E-3</v>
      </c>
      <c r="D18" s="45">
        <v>4.9884482104611744E-2</v>
      </c>
      <c r="E18" s="45">
        <v>2.0604334377776354E-2</v>
      </c>
      <c r="F18" s="45">
        <v>2.3188972481548178E-2</v>
      </c>
      <c r="G18" s="45">
        <v>2.7044934912472507E-2</v>
      </c>
      <c r="H18" s="45">
        <v>2.7421211787126046E-2</v>
      </c>
      <c r="I18" s="45">
        <v>3.6305922507889429E-2</v>
      </c>
      <c r="J18" s="45">
        <v>0.1056043027143814</v>
      </c>
      <c r="K18" s="46">
        <v>7.5424004315062937E-3</v>
      </c>
      <c r="M18" s="18" t="str">
        <f t="shared" si="0"/>
        <v>MISSISSIPPI</v>
      </c>
      <c r="N18" s="17" t="b">
        <f t="shared" si="1"/>
        <v>1</v>
      </c>
      <c r="U18" s="18" t="str">
        <f t="shared" si="2"/>
        <v>MISSISSIPPI</v>
      </c>
      <c r="V18" s="18">
        <f t="shared" si="3"/>
        <v>3.6769991181397205E-3</v>
      </c>
      <c r="W18" s="18">
        <f t="shared" si="4"/>
        <v>3.8654013133665732E-3</v>
      </c>
    </row>
    <row r="19" spans="1:23" x14ac:dyDescent="0.25">
      <c r="A19" s="12" t="s">
        <v>64</v>
      </c>
      <c r="B19" s="44">
        <v>2.4188994753575707E-2</v>
      </c>
      <c r="C19" s="45">
        <v>6.1943308976884631E-3</v>
      </c>
      <c r="D19" s="45">
        <v>5.0141396284653139E-2</v>
      </c>
      <c r="E19" s="45">
        <v>2.1193965359030009E-2</v>
      </c>
      <c r="F19" s="45">
        <v>1.7503794009929852E-2</v>
      </c>
      <c r="G19" s="45">
        <v>2.7726746338705408E-2</v>
      </c>
      <c r="H19" s="45">
        <v>2.5469222252912219E-2</v>
      </c>
      <c r="I19" s="45">
        <v>3.6610643287014702E-2</v>
      </c>
      <c r="J19" s="45">
        <v>0.10173138819525608</v>
      </c>
      <c r="K19" s="46">
        <v>1.0445442286422815E-2</v>
      </c>
      <c r="M19" s="18" t="str">
        <f t="shared" si="0"/>
        <v>MISSISSIPPI</v>
      </c>
      <c r="N19" s="17" t="b">
        <f t="shared" si="1"/>
        <v>1</v>
      </c>
      <c r="U19" s="18" t="str">
        <f t="shared" si="2"/>
        <v>MISSISSIPPI</v>
      </c>
      <c r="V19" s="18">
        <f t="shared" si="3"/>
        <v>6.1943308976884631E-3</v>
      </c>
      <c r="W19" s="18">
        <f t="shared" si="4"/>
        <v>4.2511113887343521E-3</v>
      </c>
    </row>
    <row r="20" spans="1:23" x14ac:dyDescent="0.25">
      <c r="A20" s="12" t="s">
        <v>64</v>
      </c>
      <c r="B20" s="44">
        <v>1.9094936124901554E-2</v>
      </c>
      <c r="C20" s="45">
        <v>4.7056939969840478E-3</v>
      </c>
      <c r="D20" s="45">
        <v>3.9136182362990768E-2</v>
      </c>
      <c r="E20" s="45">
        <v>1.4102028752725954E-2</v>
      </c>
      <c r="F20" s="45">
        <v>1.4294736289923518E-2</v>
      </c>
      <c r="G20" s="45">
        <v>1.9670012074465421E-2</v>
      </c>
      <c r="H20" s="45">
        <v>2.3822036749825984E-2</v>
      </c>
      <c r="I20" s="45">
        <v>3.7776180325093278E-2</v>
      </c>
      <c r="J20" s="45">
        <v>0.10342966620077793</v>
      </c>
      <c r="K20" s="46">
        <v>1.0310120887136565E-2</v>
      </c>
      <c r="M20" s="18" t="str">
        <f t="shared" si="0"/>
        <v>MISSISSIPPI</v>
      </c>
      <c r="N20" s="17" t="b">
        <f t="shared" si="1"/>
        <v>1</v>
      </c>
      <c r="U20" s="18" t="str">
        <f t="shared" si="2"/>
        <v>MISSISSIPPI</v>
      </c>
      <c r="V20" s="18">
        <f t="shared" si="3"/>
        <v>4.7056939969840478E-3</v>
      </c>
      <c r="W20" s="18">
        <f t="shared" si="4"/>
        <v>5.6044268901525168E-3</v>
      </c>
    </row>
    <row r="21" spans="1:23" x14ac:dyDescent="0.25">
      <c r="A21" s="12" t="s">
        <v>64</v>
      </c>
      <c r="B21" s="44">
        <v>2.1150869351299909E-2</v>
      </c>
      <c r="C21" s="45">
        <v>4.9069945976700918E-3</v>
      </c>
      <c r="D21" s="45">
        <v>3.0930085699242799E-2</v>
      </c>
      <c r="E21" s="45">
        <v>8.2600376220207522E-3</v>
      </c>
      <c r="F21" s="45">
        <v>1.2826189038009375E-2</v>
      </c>
      <c r="G21" s="45">
        <v>1.315806730825507E-2</v>
      </c>
      <c r="H21" s="45">
        <v>3.5201675464646198E-2</v>
      </c>
      <c r="I21" s="45">
        <v>3.9608308128022338E-2</v>
      </c>
      <c r="J21" s="45">
        <v>0.12056983975035156</v>
      </c>
      <c r="K21" s="46">
        <v>5.427407616373392E-3</v>
      </c>
      <c r="M21" s="18" t="str">
        <f t="shared" si="0"/>
        <v>MISSISSIPPI</v>
      </c>
      <c r="N21" s="17" t="b">
        <f t="shared" si="1"/>
        <v>1</v>
      </c>
      <c r="U21" s="18" t="str">
        <f t="shared" si="2"/>
        <v>MISSISSIPPI</v>
      </c>
      <c r="V21" s="18">
        <f t="shared" si="3"/>
        <v>4.9069945976700918E-3</v>
      </c>
      <c r="W21" s="18">
        <f t="shared" si="4"/>
        <v>5.2041301870330015E-4</v>
      </c>
    </row>
    <row r="22" spans="1:23" x14ac:dyDescent="0.25">
      <c r="A22" s="12" t="s">
        <v>64</v>
      </c>
      <c r="B22" s="44">
        <v>3.1336940895793239E-2</v>
      </c>
      <c r="C22" s="45">
        <v>3.2054543840463606E-3</v>
      </c>
      <c r="D22" s="45">
        <v>5.1397773235515976E-2</v>
      </c>
      <c r="E22" s="45">
        <v>2.801892254094164E-2</v>
      </c>
      <c r="F22" s="45">
        <v>2.0459813404549304E-2</v>
      </c>
      <c r="G22" s="45">
        <v>3.5259823744610876E-2</v>
      </c>
      <c r="H22" s="45">
        <v>1.2208464544512493E-2</v>
      </c>
      <c r="I22" s="45">
        <v>5.4347168166460097E-2</v>
      </c>
      <c r="J22" s="45">
        <v>7.6539466196887895E-2</v>
      </c>
      <c r="K22" s="46">
        <v>5.6723834577640103E-3</v>
      </c>
      <c r="M22" s="18" t="str">
        <f t="shared" si="0"/>
        <v>MISSISSIPPI</v>
      </c>
      <c r="N22" s="17" t="b">
        <f t="shared" si="1"/>
        <v>1</v>
      </c>
      <c r="U22" s="18" t="str">
        <f t="shared" si="2"/>
        <v>MISSISSIPPI</v>
      </c>
      <c r="V22" s="18">
        <f t="shared" si="3"/>
        <v>3.2054543840463606E-3</v>
      </c>
      <c r="W22" s="18">
        <f t="shared" si="4"/>
        <v>2.4669290737176497E-3</v>
      </c>
    </row>
    <row r="23" spans="1:23" x14ac:dyDescent="0.25">
      <c r="A23" s="12" t="s">
        <v>64</v>
      </c>
      <c r="B23" s="44">
        <v>2.9313206378834764E-2</v>
      </c>
      <c r="C23" s="45">
        <v>1.357503006160915E-4</v>
      </c>
      <c r="D23" s="45">
        <v>4.4732977405816193E-2</v>
      </c>
      <c r="E23" s="45">
        <v>2.3038778296770576E-2</v>
      </c>
      <c r="F23" s="45">
        <v>1.6455647135264914E-2</v>
      </c>
      <c r="G23" s="45">
        <v>3.1108246398313007E-2</v>
      </c>
      <c r="H23" s="45">
        <v>1.7725489461484389E-2</v>
      </c>
      <c r="I23" s="45">
        <v>5.3479836018392998E-2</v>
      </c>
      <c r="J23" s="45">
        <v>8.6345085899928051E-2</v>
      </c>
      <c r="K23" s="46">
        <v>5.1015640808279028E-3</v>
      </c>
      <c r="M23" s="18" t="str">
        <f t="shared" si="0"/>
        <v>MISSISSIPPI</v>
      </c>
      <c r="N23" s="17" t="b">
        <f t="shared" si="1"/>
        <v>1</v>
      </c>
      <c r="U23" s="18" t="str">
        <f t="shared" si="2"/>
        <v>MISSISSIPPI</v>
      </c>
      <c r="V23" s="18">
        <f t="shared" si="3"/>
        <v>1.357503006160915E-4</v>
      </c>
      <c r="W23" s="18">
        <f t="shared" si="4"/>
        <v>4.9658137802118113E-3</v>
      </c>
    </row>
    <row r="24" spans="1:23" ht="15.75" thickBot="1" x14ac:dyDescent="0.3">
      <c r="A24" s="12" t="s">
        <v>64</v>
      </c>
      <c r="B24" s="44">
        <v>2.7016668310872058E-2</v>
      </c>
      <c r="C24" s="45">
        <v>5.6515739649883739E-3</v>
      </c>
      <c r="D24" s="45">
        <v>5.2276289567006251E-2</v>
      </c>
      <c r="E24" s="45">
        <v>2.2037070697032077E-2</v>
      </c>
      <c r="F24" s="45">
        <v>2.2595233473436852E-2</v>
      </c>
      <c r="G24" s="45">
        <v>2.7876673075838951E-2</v>
      </c>
      <c r="H24" s="50">
        <v>2.9335185576645662E-2</v>
      </c>
      <c r="I24" s="45">
        <v>3.6085548148099111E-2</v>
      </c>
      <c r="J24" s="45">
        <v>0.10782069830826194</v>
      </c>
      <c r="K24" s="46">
        <v>8.0188872878625694E-3</v>
      </c>
      <c r="M24" s="18" t="str">
        <f t="shared" si="0"/>
        <v>MISSISSIPPI</v>
      </c>
      <c r="N24" s="17" t="b">
        <f t="shared" si="1"/>
        <v>1</v>
      </c>
      <c r="U24" s="18" t="str">
        <f t="shared" si="2"/>
        <v>MISSISSIPPI</v>
      </c>
      <c r="V24" s="18">
        <f t="shared" si="3"/>
        <v>5.6515739649883739E-3</v>
      </c>
      <c r="W24" s="18">
        <f t="shared" si="4"/>
        <v>2.3673133228741955E-3</v>
      </c>
    </row>
    <row r="25" spans="1:23" ht="15.75" thickBot="1" x14ac:dyDescent="0.3">
      <c r="A25" s="13" t="s">
        <v>64</v>
      </c>
      <c r="B25" s="47">
        <v>3.2119168618931701E-2</v>
      </c>
      <c r="C25" s="48">
        <v>6.1147513968540929E-3</v>
      </c>
      <c r="D25" s="48">
        <v>4.5227534273470107E-2</v>
      </c>
      <c r="E25" s="48">
        <v>2.0210989480501138E-2</v>
      </c>
      <c r="F25" s="48">
        <v>2.1470485437986159E-2</v>
      </c>
      <c r="G25" s="48">
        <v>2.5427841088646583E-2</v>
      </c>
      <c r="H25" s="48">
        <v>2.7159686668059305E-2</v>
      </c>
      <c r="I25" s="48">
        <v>5.1696632242482138E-2</v>
      </c>
      <c r="J25" s="48">
        <v>0.1036128408605629</v>
      </c>
      <c r="K25" s="49">
        <v>1.9288482789920069E-3</v>
      </c>
      <c r="M25" s="19" t="str">
        <f t="shared" si="0"/>
        <v>ANTONIA</v>
      </c>
      <c r="N25" s="21" t="b">
        <f t="shared" si="1"/>
        <v>0</v>
      </c>
      <c r="O25" s="30">
        <f>COUNTIF($N16:$N25,TRUE)/(10 - COUNTIF($N16:$N25,"#N/A"))</f>
        <v>0.9</v>
      </c>
      <c r="U25" s="19" t="str">
        <f t="shared" si="2"/>
        <v>ANTONIA</v>
      </c>
      <c r="V25" s="19">
        <f t="shared" si="3"/>
        <v>1.9288482789920069E-3</v>
      </c>
      <c r="W25" s="19">
        <f t="shared" si="4"/>
        <v>4.1859031178620859E-3</v>
      </c>
    </row>
    <row r="26" spans="1:23" x14ac:dyDescent="0.25">
      <c r="A26" s="11" t="s">
        <v>65</v>
      </c>
      <c r="B26" s="41">
        <v>1.2465115303002677E-3</v>
      </c>
      <c r="C26" s="42">
        <v>2.4323634367535998E-2</v>
      </c>
      <c r="D26" s="42">
        <v>2.266942890894269E-2</v>
      </c>
      <c r="E26" s="42">
        <v>2.8021689873436631E-2</v>
      </c>
      <c r="F26" s="42">
        <v>2.5421680549498754E-3</v>
      </c>
      <c r="G26" s="42">
        <v>2.2674752076609225E-2</v>
      </c>
      <c r="H26" s="42">
        <v>6.5717605821853722E-2</v>
      </c>
      <c r="I26" s="42">
        <v>2.9073630805176595E-2</v>
      </c>
      <c r="J26" s="42">
        <v>0.17716894994559129</v>
      </c>
      <c r="K26" s="43">
        <v>3.9658428831798598E-4</v>
      </c>
      <c r="M26" s="16" t="str">
        <f t="shared" si="0"/>
        <v>ANTONIA</v>
      </c>
      <c r="N26" s="20" t="b">
        <f t="shared" si="1"/>
        <v>0</v>
      </c>
      <c r="U26" s="16" t="str">
        <f t="shared" si="2"/>
        <v>ANTONIA</v>
      </c>
      <c r="V26" s="16">
        <f t="shared" si="3"/>
        <v>3.9658428831798598E-4</v>
      </c>
      <c r="W26" s="16">
        <f t="shared" si="4"/>
        <v>8.4992724198228176E-4</v>
      </c>
    </row>
    <row r="27" spans="1:23" x14ac:dyDescent="0.25">
      <c r="A27" s="12" t="s">
        <v>65</v>
      </c>
      <c r="B27" s="44">
        <v>2.2480192063516521E-2</v>
      </c>
      <c r="C27" s="45">
        <v>1.7387997022303828E-2</v>
      </c>
      <c r="D27" s="45">
        <v>2.0792398301565734E-2</v>
      </c>
      <c r="E27" s="45">
        <v>3.3168725015909478E-3</v>
      </c>
      <c r="F27" s="45">
        <v>1.6088668169893197E-2</v>
      </c>
      <c r="G27" s="45">
        <v>4.1198286720354749E-3</v>
      </c>
      <c r="H27" s="45">
        <v>5.2290141484098038E-2</v>
      </c>
      <c r="I27" s="45">
        <v>4.3740394629677118E-2</v>
      </c>
      <c r="J27" s="45">
        <v>0.14550881291651444</v>
      </c>
      <c r="K27" s="46">
        <v>3.8196719706992538E-3</v>
      </c>
      <c r="M27" s="18" t="str">
        <f t="shared" si="0"/>
        <v>BLOOM</v>
      </c>
      <c r="N27" s="17" t="b">
        <f t="shared" si="1"/>
        <v>0</v>
      </c>
      <c r="U27" s="18" t="str">
        <f t="shared" si="2"/>
        <v>BLOOM</v>
      </c>
      <c r="V27" s="18">
        <f t="shared" si="3"/>
        <v>3.3168725015909478E-3</v>
      </c>
      <c r="W27" s="18">
        <f t="shared" si="4"/>
        <v>5.0279946910830597E-4</v>
      </c>
    </row>
    <row r="28" spans="1:23" x14ac:dyDescent="0.25">
      <c r="A28" s="12" t="s">
        <v>65</v>
      </c>
      <c r="B28" s="44">
        <v>2.9112949127538104E-2</v>
      </c>
      <c r="C28" s="45">
        <v>1.8111200030020536E-2</v>
      </c>
      <c r="D28" s="45">
        <v>5.5949843769811131E-2</v>
      </c>
      <c r="E28" s="45">
        <v>3.4677374942513696E-2</v>
      </c>
      <c r="F28" s="45">
        <v>2.3247344072737361E-2</v>
      </c>
      <c r="G28" s="45">
        <v>3.194019007503944E-2</v>
      </c>
      <c r="H28" s="45">
        <v>3.9013124810459487E-2</v>
      </c>
      <c r="I28" s="45">
        <v>5.2950863704007672E-2</v>
      </c>
      <c r="J28" s="45">
        <v>0.11553593398867416</v>
      </c>
      <c r="K28" s="46">
        <v>3.3677476527967792E-3</v>
      </c>
      <c r="M28" s="18" t="str">
        <f t="shared" si="0"/>
        <v>ANTONIA</v>
      </c>
      <c r="N28" s="17" t="b">
        <f t="shared" si="1"/>
        <v>0</v>
      </c>
      <c r="U28" s="18" t="str">
        <f t="shared" si="2"/>
        <v>ANTONIA</v>
      </c>
      <c r="V28" s="18">
        <f t="shared" si="3"/>
        <v>3.3677476527967792E-3</v>
      </c>
      <c r="W28" s="18">
        <f t="shared" si="4"/>
        <v>1.4743452377223756E-2</v>
      </c>
    </row>
    <row r="29" spans="1:23" x14ac:dyDescent="0.25">
      <c r="A29" s="12" t="s">
        <v>65</v>
      </c>
      <c r="B29" s="44">
        <v>1.733869127787975E-2</v>
      </c>
      <c r="C29" s="45">
        <v>2.5398825023404584E-2</v>
      </c>
      <c r="D29" s="45">
        <v>9.6326738466222667E-3</v>
      </c>
      <c r="E29" s="45">
        <v>2.6711238349576144E-3</v>
      </c>
      <c r="F29" s="45">
        <v>1.4229416018045005E-2</v>
      </c>
      <c r="G29" s="45">
        <v>8.1589094113811156E-4</v>
      </c>
      <c r="H29" s="45">
        <v>5.6951033466706866E-2</v>
      </c>
      <c r="I29" s="45">
        <v>4.0539798411429379E-2</v>
      </c>
      <c r="J29" s="45">
        <v>0.15200491120546472</v>
      </c>
      <c r="K29" s="46">
        <v>1.9442438700813802E-3</v>
      </c>
      <c r="M29" s="18" t="str">
        <f t="shared" si="0"/>
        <v>TRUMPET</v>
      </c>
      <c r="N29" s="17" t="b">
        <f t="shared" si="1"/>
        <v>0</v>
      </c>
      <c r="U29" s="18" t="str">
        <f t="shared" si="2"/>
        <v>TRUMPET</v>
      </c>
      <c r="V29" s="18">
        <f t="shared" si="3"/>
        <v>8.1589094113811156E-4</v>
      </c>
      <c r="W29" s="18">
        <f t="shared" si="4"/>
        <v>1.1283529289432687E-3</v>
      </c>
    </row>
    <row r="30" spans="1:23" x14ac:dyDescent="0.25">
      <c r="A30" s="12" t="s">
        <v>65</v>
      </c>
      <c r="B30" s="44">
        <v>1.4558065654868682E-2</v>
      </c>
      <c r="C30" s="45">
        <v>3.0195484475573159E-2</v>
      </c>
      <c r="D30" s="45">
        <v>6.7774446915715714E-3</v>
      </c>
      <c r="E30" s="45">
        <v>1.8508648849110396E-2</v>
      </c>
      <c r="F30" s="45">
        <v>1.1349840501462302E-2</v>
      </c>
      <c r="G30" s="45">
        <v>1.1825741528332143E-2</v>
      </c>
      <c r="H30" s="45">
        <v>6.7427142206511859E-2</v>
      </c>
      <c r="I30" s="45">
        <v>4.3401433768653061E-2</v>
      </c>
      <c r="J30" s="45">
        <v>0.1790256024029151</v>
      </c>
      <c r="K30" s="46">
        <v>6.5360711744841676E-3</v>
      </c>
      <c r="M30" s="18" t="str">
        <f t="shared" si="0"/>
        <v>ANTONIA</v>
      </c>
      <c r="N30" s="17" t="b">
        <f t="shared" si="1"/>
        <v>0</v>
      </c>
      <c r="U30" s="18" t="str">
        <f t="shared" si="2"/>
        <v>ANTONIA</v>
      </c>
      <c r="V30" s="18">
        <f t="shared" si="3"/>
        <v>6.5360711744841676E-3</v>
      </c>
      <c r="W30" s="18">
        <f t="shared" si="4"/>
        <v>2.4137351708740373E-4</v>
      </c>
    </row>
    <row r="31" spans="1:23" x14ac:dyDescent="0.25">
      <c r="A31" s="12" t="s">
        <v>65</v>
      </c>
      <c r="B31" s="44">
        <v>2.1039337067650099E-3</v>
      </c>
      <c r="C31" s="45">
        <v>1.7128906042741879E-2</v>
      </c>
      <c r="D31" s="45">
        <v>2.0518609257673265E-3</v>
      </c>
      <c r="E31" s="45">
        <v>1.0698782066872706E-2</v>
      </c>
      <c r="F31" s="45">
        <v>1.3997821632089347E-3</v>
      </c>
      <c r="G31" s="45">
        <v>6.2540407181571472E-3</v>
      </c>
      <c r="H31" s="45">
        <v>4.7355447112837928E-2</v>
      </c>
      <c r="I31" s="45">
        <v>3.2141837536221907E-2</v>
      </c>
      <c r="J31" s="45">
        <v>0.14466732726112866</v>
      </c>
      <c r="K31" s="46">
        <v>6.7303017069941518E-3</v>
      </c>
      <c r="M31" s="18" t="b">
        <f t="shared" si="0"/>
        <v>1</v>
      </c>
      <c r="N31" s="17" t="b">
        <f t="shared" si="1"/>
        <v>0</v>
      </c>
      <c r="U31" s="18" t="b">
        <f t="shared" si="2"/>
        <v>1</v>
      </c>
      <c r="V31" s="18">
        <f t="shared" si="3"/>
        <v>1.3997821632089347E-3</v>
      </c>
      <c r="W31" s="18">
        <f t="shared" si="4"/>
        <v>6.5207876255839181E-4</v>
      </c>
    </row>
    <row r="32" spans="1:23" x14ac:dyDescent="0.25">
      <c r="A32" s="12" t="s">
        <v>65</v>
      </c>
      <c r="B32" s="44">
        <v>3.0202230498216256E-2</v>
      </c>
      <c r="C32" s="45">
        <v>3.3560035713186415E-3</v>
      </c>
      <c r="D32" s="45">
        <v>3.4107415343252623E-2</v>
      </c>
      <c r="E32" s="45">
        <v>3.3924077370304409E-2</v>
      </c>
      <c r="F32" s="45">
        <v>2.9402029139819624E-2</v>
      </c>
      <c r="G32" s="45">
        <v>3.1128987047194592E-2</v>
      </c>
      <c r="H32" s="45">
        <v>3.5986983061289515E-2</v>
      </c>
      <c r="I32" s="45">
        <v>1.6187215618345088E-2</v>
      </c>
      <c r="J32" s="45">
        <v>0.13569547984054642</v>
      </c>
      <c r="K32" s="46">
        <v>2.2310417455590342E-2</v>
      </c>
      <c r="M32" s="18" t="str">
        <f t="shared" si="0"/>
        <v>MISSISSIPPI</v>
      </c>
      <c r="N32" s="17" t="b">
        <f t="shared" si="1"/>
        <v>0</v>
      </c>
      <c r="U32" s="18" t="str">
        <f t="shared" si="2"/>
        <v>MISSISSIPPI</v>
      </c>
      <c r="V32" s="18">
        <f t="shared" si="3"/>
        <v>3.3560035713186415E-3</v>
      </c>
      <c r="W32" s="18">
        <f t="shared" si="4"/>
        <v>1.2831212047026447E-2</v>
      </c>
    </row>
    <row r="33" spans="1:23" x14ac:dyDescent="0.25">
      <c r="A33" s="12" t="s">
        <v>65</v>
      </c>
      <c r="B33" s="44">
        <v>1.4606741349162816E-3</v>
      </c>
      <c r="C33" s="45">
        <v>1.3096445725188061E-2</v>
      </c>
      <c r="D33" s="45">
        <v>5.4397915124686502E-3</v>
      </c>
      <c r="E33" s="45">
        <v>1.6043322944064797E-2</v>
      </c>
      <c r="F33" s="45">
        <v>3.8108298029234933E-3</v>
      </c>
      <c r="G33" s="45">
        <v>9.5644955729652092E-3</v>
      </c>
      <c r="H33" s="45">
        <v>4.5333368757371942E-2</v>
      </c>
      <c r="I33" s="45">
        <v>3.5260294046044277E-2</v>
      </c>
      <c r="J33" s="45">
        <v>0.14518281583683496</v>
      </c>
      <c r="K33" s="46">
        <v>7.0369107218752475E-3</v>
      </c>
      <c r="M33" s="18" t="str">
        <f t="shared" si="0"/>
        <v>BANANAS</v>
      </c>
      <c r="N33" s="17" t="b">
        <f t="shared" si="1"/>
        <v>0</v>
      </c>
      <c r="U33" s="18" t="str">
        <f t="shared" si="2"/>
        <v>BANANAS</v>
      </c>
      <c r="V33" s="18">
        <f t="shared" si="3"/>
        <v>1.4606741349162816E-3</v>
      </c>
      <c r="W33" s="18">
        <f t="shared" si="4"/>
        <v>2.3501556680072117E-3</v>
      </c>
    </row>
    <row r="34" spans="1:23" ht="15.75" thickBot="1" x14ac:dyDescent="0.3">
      <c r="A34" s="12" t="s">
        <v>65</v>
      </c>
      <c r="B34" s="44">
        <v>1.8500102641971675E-2</v>
      </c>
      <c r="C34" s="45">
        <v>2.5574309773512355E-2</v>
      </c>
      <c r="D34" s="45">
        <v>7.3116224704254246E-3</v>
      </c>
      <c r="E34" s="45">
        <v>6.4103440290214364E-3</v>
      </c>
      <c r="F34" s="45">
        <v>1.5014615223380406E-2</v>
      </c>
      <c r="G34" s="45">
        <v>6.85308121926409E-4</v>
      </c>
      <c r="H34" s="45">
        <v>5.8666702572419564E-2</v>
      </c>
      <c r="I34" s="45">
        <v>3.8902150195605972E-2</v>
      </c>
      <c r="J34" s="45">
        <v>0.16157381182751748</v>
      </c>
      <c r="K34" s="46">
        <v>2.9238478087980774E-3</v>
      </c>
      <c r="M34" s="18" t="str">
        <f t="shared" si="0"/>
        <v>TRUMPET</v>
      </c>
      <c r="N34" s="17" t="b">
        <f t="shared" si="1"/>
        <v>0</v>
      </c>
      <c r="U34" s="18" t="str">
        <f t="shared" si="2"/>
        <v>TRUMPET</v>
      </c>
      <c r="V34" s="18">
        <f t="shared" si="3"/>
        <v>6.85308121926409E-4</v>
      </c>
      <c r="W34" s="18">
        <f t="shared" si="4"/>
        <v>2.2385396868716684E-3</v>
      </c>
    </row>
    <row r="35" spans="1:23" ht="15.75" thickBot="1" x14ac:dyDescent="0.3">
      <c r="A35" s="13" t="s">
        <v>65</v>
      </c>
      <c r="B35" s="47">
        <v>1.5741058153889778E-2</v>
      </c>
      <c r="C35" s="48">
        <v>1.6611957509409706E-2</v>
      </c>
      <c r="D35" s="48">
        <v>2.5876705976517672E-2</v>
      </c>
      <c r="E35" s="48">
        <v>2.5763351198306556E-2</v>
      </c>
      <c r="F35" s="48">
        <v>2.072212738382509E-2</v>
      </c>
      <c r="G35" s="48">
        <v>2.3487108056872583E-2</v>
      </c>
      <c r="H35" s="48">
        <v>4.4287215095439994E-2</v>
      </c>
      <c r="I35" s="48">
        <v>3.0336150740154513E-2</v>
      </c>
      <c r="J35" s="48">
        <v>0.14294586958417047</v>
      </c>
      <c r="K35" s="49">
        <v>1.2292877916997028E-2</v>
      </c>
      <c r="M35" s="19" t="str">
        <f t="shared" si="0"/>
        <v>ANTONIA</v>
      </c>
      <c r="N35" s="21" t="b">
        <f t="shared" si="1"/>
        <v>0</v>
      </c>
      <c r="O35" s="30">
        <f>COUNTIF($N26:$N35,TRUE)/(10 - COUNTIF($N26:$N35,"#N/A"))</f>
        <v>0</v>
      </c>
      <c r="U35" s="19" t="str">
        <f t="shared" si="2"/>
        <v>ANTONIA</v>
      </c>
      <c r="V35" s="19">
        <f t="shared" si="3"/>
        <v>1.2292877916997028E-2</v>
      </c>
      <c r="W35" s="19">
        <f t="shared" si="4"/>
        <v>3.4481802368927505E-3</v>
      </c>
    </row>
    <row r="36" spans="1:23" x14ac:dyDescent="0.25">
      <c r="A36" s="11" t="s">
        <v>66</v>
      </c>
      <c r="B36" s="41">
        <v>3.7042532234612943E-2</v>
      </c>
      <c r="C36" s="42">
        <v>3.4132915112609977E-2</v>
      </c>
      <c r="D36" s="42">
        <v>1.8595287526096085E-2</v>
      </c>
      <c r="E36" s="42">
        <v>2.064676415643521E-3</v>
      </c>
      <c r="F36" s="42">
        <v>3.0310545374721734E-2</v>
      </c>
      <c r="G36" s="42">
        <v>9.2728302848774091E-5</v>
      </c>
      <c r="H36" s="42">
        <v>8.0845356470327603E-2</v>
      </c>
      <c r="I36" s="42">
        <v>3.7343774825071424E-2</v>
      </c>
      <c r="J36" s="42">
        <v>0.19126703045288052</v>
      </c>
      <c r="K36" s="43">
        <v>1.561553692190918E-2</v>
      </c>
      <c r="M36" s="16" t="str">
        <f t="shared" si="0"/>
        <v>TRUMPET</v>
      </c>
      <c r="N36" s="20" t="b">
        <f t="shared" si="1"/>
        <v>0</v>
      </c>
      <c r="U36" s="16" t="str">
        <f t="shared" si="2"/>
        <v>TRUMPET</v>
      </c>
      <c r="V36" s="16">
        <f t="shared" si="3"/>
        <v>9.2728302848774091E-5</v>
      </c>
      <c r="W36" s="16">
        <f t="shared" si="4"/>
        <v>1.9719481127947469E-3</v>
      </c>
    </row>
    <row r="37" spans="1:23" x14ac:dyDescent="0.25">
      <c r="A37" s="12" t="s">
        <v>66</v>
      </c>
      <c r="B37" s="44">
        <v>2.7140925568099356E-2</v>
      </c>
      <c r="C37" s="45">
        <v>2.085747713078856E-2</v>
      </c>
      <c r="D37" s="45">
        <v>2.7392170507528624E-2</v>
      </c>
      <c r="E37" s="45">
        <v>2.4979230646658968E-3</v>
      </c>
      <c r="F37" s="45">
        <v>2.1582918257436426E-2</v>
      </c>
      <c r="G37" s="45">
        <v>2.7234980111692925E-3</v>
      </c>
      <c r="H37" s="45">
        <v>6.1302994438752853E-2</v>
      </c>
      <c r="I37" s="45">
        <v>3.6315533054890783E-2</v>
      </c>
      <c r="J37" s="45">
        <v>0.16376686849127914</v>
      </c>
      <c r="K37" s="46">
        <v>5.1970650945142582E-3</v>
      </c>
      <c r="M37" s="18" t="str">
        <f t="shared" si="0"/>
        <v>BLOOM</v>
      </c>
      <c r="N37" s="17" t="b">
        <f t="shared" si="1"/>
        <v>1</v>
      </c>
      <c r="U37" s="18" t="str">
        <f t="shared" si="2"/>
        <v>BLOOM</v>
      </c>
      <c r="V37" s="18">
        <f t="shared" si="3"/>
        <v>2.4979230646658968E-3</v>
      </c>
      <c r="W37" s="18">
        <f t="shared" si="4"/>
        <v>2.2557494650339571E-4</v>
      </c>
    </row>
    <row r="38" spans="1:23" x14ac:dyDescent="0.25">
      <c r="A38" s="12" t="s">
        <v>66</v>
      </c>
      <c r="B38" s="44">
        <v>4.085855688525418E-2</v>
      </c>
      <c r="C38" s="45">
        <v>3.6772893804739235E-2</v>
      </c>
      <c r="D38" s="45">
        <v>4.9522704141114121E-2</v>
      </c>
      <c r="E38" s="45">
        <v>2.9703636638705705E-2</v>
      </c>
      <c r="F38" s="45">
        <v>3.0653347869040115E-2</v>
      </c>
      <c r="G38" s="45">
        <v>2.0652749762436418E-2</v>
      </c>
      <c r="H38" s="45">
        <v>6.6340875443327424E-2</v>
      </c>
      <c r="I38" s="45">
        <v>5.8586571144136096E-2</v>
      </c>
      <c r="J38" s="45">
        <v>0.15010710550727213</v>
      </c>
      <c r="K38" s="46">
        <v>1.7526725445317817E-2</v>
      </c>
      <c r="M38" s="18" t="str">
        <f t="shared" si="0"/>
        <v>ANTONIA</v>
      </c>
      <c r="N38" s="17" t="b">
        <f t="shared" si="1"/>
        <v>0</v>
      </c>
      <c r="U38" s="18" t="str">
        <f t="shared" si="2"/>
        <v>ANTONIA</v>
      </c>
      <c r="V38" s="18">
        <f t="shared" si="3"/>
        <v>1.7526725445317817E-2</v>
      </c>
      <c r="W38" s="18">
        <f t="shared" si="4"/>
        <v>3.1260243171186003E-3</v>
      </c>
    </row>
    <row r="39" spans="1:23" x14ac:dyDescent="0.25">
      <c r="A39" s="12" t="s">
        <v>66</v>
      </c>
      <c r="B39" s="44">
        <v>3.0301315018686131E-2</v>
      </c>
      <c r="C39" s="45">
        <v>2.5857809446467539E-2</v>
      </c>
      <c r="D39" s="45">
        <v>2.7647139512170765E-2</v>
      </c>
      <c r="E39" s="45">
        <v>9.1230218660015433E-3</v>
      </c>
      <c r="F39" s="45">
        <v>2.0156404671639358E-2</v>
      </c>
      <c r="G39" s="45">
        <v>1.0551605046657545E-2</v>
      </c>
      <c r="H39" s="45">
        <v>5.232195833943222E-2</v>
      </c>
      <c r="I39" s="45">
        <v>5.4780391958459101E-2</v>
      </c>
      <c r="J39" s="45">
        <v>0.14218532445788126</v>
      </c>
      <c r="K39" s="46">
        <v>7.896990648404309E-3</v>
      </c>
      <c r="M39" s="18" t="str">
        <f t="shared" si="0"/>
        <v>ANTONIA</v>
      </c>
      <c r="N39" s="17" t="b">
        <f t="shared" si="1"/>
        <v>0</v>
      </c>
      <c r="U39" s="18" t="str">
        <f t="shared" si="2"/>
        <v>ANTONIA</v>
      </c>
      <c r="V39" s="18">
        <f t="shared" si="3"/>
        <v>7.896990648404309E-3</v>
      </c>
      <c r="W39" s="18">
        <f t="shared" si="4"/>
        <v>1.2260312175972343E-3</v>
      </c>
    </row>
    <row r="40" spans="1:23" x14ac:dyDescent="0.25">
      <c r="A40" s="12" t="s">
        <v>66</v>
      </c>
      <c r="B40" s="44">
        <v>3.2284388531218747E-2</v>
      </c>
      <c r="C40" s="45">
        <v>3.1171186332186282E-2</v>
      </c>
      <c r="D40" s="45">
        <v>2.3849261634032767E-2</v>
      </c>
      <c r="E40" s="45">
        <v>1.4271566962065774E-3</v>
      </c>
      <c r="F40" s="45">
        <v>2.6513376020325607E-2</v>
      </c>
      <c r="G40" s="45">
        <v>2.3211342510843919E-3</v>
      </c>
      <c r="H40" s="45">
        <v>7.1459994595258008E-2</v>
      </c>
      <c r="I40" s="45">
        <v>4.208093799769641E-2</v>
      </c>
      <c r="J40" s="45">
        <v>0.18143027056163349</v>
      </c>
      <c r="K40" s="46">
        <v>1.1311593126109E-2</v>
      </c>
      <c r="M40" s="18" t="str">
        <f t="shared" si="0"/>
        <v>BLOOM</v>
      </c>
      <c r="N40" s="17" t="b">
        <f t="shared" si="1"/>
        <v>1</v>
      </c>
      <c r="U40" s="18" t="str">
        <f t="shared" si="2"/>
        <v>BLOOM</v>
      </c>
      <c r="V40" s="18">
        <f t="shared" si="3"/>
        <v>1.4271566962065774E-3</v>
      </c>
      <c r="W40" s="18">
        <f t="shared" si="4"/>
        <v>8.939775548778145E-4</v>
      </c>
    </row>
    <row r="41" spans="1:23" x14ac:dyDescent="0.25">
      <c r="A41" s="12" t="s">
        <v>66</v>
      </c>
      <c r="B41" s="44">
        <v>4.3124599932207214E-2</v>
      </c>
      <c r="C41" s="45">
        <v>2.9480257395323686E-2</v>
      </c>
      <c r="D41" s="45">
        <v>3.335982817167811E-2</v>
      </c>
      <c r="E41" s="45">
        <v>6.6721076114464456E-3</v>
      </c>
      <c r="F41" s="45">
        <v>3.3766521386397783E-2</v>
      </c>
      <c r="G41" s="45">
        <v>1.0295329758643959E-2</v>
      </c>
      <c r="H41" s="45">
        <v>6.8659013157097909E-2</v>
      </c>
      <c r="I41" s="45">
        <v>5.4514456964038289E-2</v>
      </c>
      <c r="J41" s="45">
        <v>0.16885324896541504</v>
      </c>
      <c r="K41" s="46">
        <v>1.5949630930572445E-2</v>
      </c>
      <c r="M41" s="18" t="str">
        <f t="shared" si="0"/>
        <v>BLOOM</v>
      </c>
      <c r="N41" s="17" t="b">
        <f t="shared" si="1"/>
        <v>1</v>
      </c>
      <c r="U41" s="18" t="str">
        <f t="shared" si="2"/>
        <v>BLOOM</v>
      </c>
      <c r="V41" s="18">
        <f t="shared" si="3"/>
        <v>6.6721076114464456E-3</v>
      </c>
      <c r="W41" s="18">
        <f t="shared" si="4"/>
        <v>3.6232221471975135E-3</v>
      </c>
    </row>
    <row r="42" spans="1:23" x14ac:dyDescent="0.25">
      <c r="A42" s="12" t="s">
        <v>66</v>
      </c>
      <c r="B42" s="44">
        <v>1.1175214678086381E-2</v>
      </c>
      <c r="C42" s="45">
        <v>2.1910088860030166E-2</v>
      </c>
      <c r="D42" s="45">
        <v>1.4174948785439692E-2</v>
      </c>
      <c r="E42" s="45">
        <v>5.0650218857495183E-3</v>
      </c>
      <c r="F42" s="45">
        <v>9.5785129386535828E-4</v>
      </c>
      <c r="G42" s="45">
        <v>2.8035376344894003E-3</v>
      </c>
      <c r="H42" s="45">
        <v>4.3489611786908952E-2</v>
      </c>
      <c r="I42" s="45">
        <v>4.6798658405878157E-2</v>
      </c>
      <c r="J42" s="45">
        <v>0.12869228150785722</v>
      </c>
      <c r="K42" s="46">
        <v>1.572829547066501E-3</v>
      </c>
      <c r="M42" s="18" t="b">
        <f t="shared" si="0"/>
        <v>1</v>
      </c>
      <c r="N42" s="17" t="b">
        <f t="shared" si="1"/>
        <v>0</v>
      </c>
      <c r="U42" s="18" t="b">
        <f t="shared" si="2"/>
        <v>1</v>
      </c>
      <c r="V42" s="18">
        <f t="shared" si="3"/>
        <v>9.5785129386535828E-4</v>
      </c>
      <c r="W42" s="18">
        <f t="shared" si="4"/>
        <v>6.1497825320114274E-4</v>
      </c>
    </row>
    <row r="43" spans="1:23" x14ac:dyDescent="0.25">
      <c r="A43" s="12" t="s">
        <v>66</v>
      </c>
      <c r="B43" s="44">
        <v>2.7380951250879595E-2</v>
      </c>
      <c r="C43" s="45">
        <v>2.1943777067346862E-2</v>
      </c>
      <c r="D43" s="45">
        <v>2.0882635136501876E-2</v>
      </c>
      <c r="E43" s="45">
        <v>3.8975926357920077E-3</v>
      </c>
      <c r="F43" s="45">
        <v>2.3592638290457657E-2</v>
      </c>
      <c r="G43" s="45">
        <v>9.3483699616554727E-4</v>
      </c>
      <c r="H43" s="45">
        <v>6.7789400018254745E-2</v>
      </c>
      <c r="I43" s="45">
        <v>3.18704188500471E-2</v>
      </c>
      <c r="J43" s="45">
        <v>0.17744833304767624</v>
      </c>
      <c r="K43" s="46">
        <v>6.1609298195834661E-3</v>
      </c>
      <c r="M43" s="18" t="str">
        <f t="shared" si="0"/>
        <v>TRUMPET</v>
      </c>
      <c r="N43" s="17" t="b">
        <f t="shared" si="1"/>
        <v>0</v>
      </c>
      <c r="U43" s="18" t="str">
        <f t="shared" si="2"/>
        <v>TRUMPET</v>
      </c>
      <c r="V43" s="18">
        <f t="shared" si="3"/>
        <v>9.3483699616554727E-4</v>
      </c>
      <c r="W43" s="18">
        <f t="shared" si="4"/>
        <v>2.9627556396264604E-3</v>
      </c>
    </row>
    <row r="44" spans="1:23" ht="15.75" thickBot="1" x14ac:dyDescent="0.3">
      <c r="A44" s="12" t="s">
        <v>66</v>
      </c>
      <c r="B44" s="44">
        <v>2.2548893086654184E-2</v>
      </c>
      <c r="C44" s="45">
        <v>1.3655800193195303E-2</v>
      </c>
      <c r="D44" s="45">
        <v>2.6483136074590019E-2</v>
      </c>
      <c r="E44" s="45">
        <v>4.7040266407456927E-3</v>
      </c>
      <c r="F44" s="45">
        <v>1.7107233345003692E-2</v>
      </c>
      <c r="G44" s="45">
        <v>4.5570772667515858E-3</v>
      </c>
      <c r="H44" s="45">
        <v>5.1198153626940246E-2</v>
      </c>
      <c r="I44" s="45">
        <v>3.4553115302227183E-2</v>
      </c>
      <c r="J44" s="45">
        <v>0.14367678910401138</v>
      </c>
      <c r="K44" s="46">
        <v>4.2814211642019928E-4</v>
      </c>
      <c r="M44" s="18" t="str">
        <f t="shared" si="0"/>
        <v>ANTONIA</v>
      </c>
      <c r="N44" s="17" t="b">
        <f t="shared" si="1"/>
        <v>0</v>
      </c>
      <c r="U44" s="18" t="str">
        <f t="shared" si="2"/>
        <v>ANTONIA</v>
      </c>
      <c r="V44" s="18">
        <f t="shared" si="3"/>
        <v>4.2814211642019928E-4</v>
      </c>
      <c r="W44" s="18">
        <f t="shared" si="4"/>
        <v>4.1289351503313865E-3</v>
      </c>
    </row>
    <row r="45" spans="1:23" ht="15.75" thickBot="1" x14ac:dyDescent="0.3">
      <c r="A45" s="13" t="s">
        <v>66</v>
      </c>
      <c r="B45" s="47">
        <v>2.0881490862991944E-2</v>
      </c>
      <c r="C45" s="48">
        <v>2.3507499664145157E-2</v>
      </c>
      <c r="D45" s="48">
        <v>9.5540427562418317E-3</v>
      </c>
      <c r="E45" s="48">
        <v>8.8857727822148763E-3</v>
      </c>
      <c r="F45" s="48">
        <v>1.4421688867442106E-2</v>
      </c>
      <c r="G45" s="48">
        <v>3.6851201904378184E-3</v>
      </c>
      <c r="H45" s="48">
        <v>5.9646882440634381E-2</v>
      </c>
      <c r="I45" s="48">
        <v>3.5513351641705673E-2</v>
      </c>
      <c r="J45" s="48">
        <v>0.16325441723582704</v>
      </c>
      <c r="K45" s="49">
        <v>3.1968453923602591E-3</v>
      </c>
      <c r="M45" s="19" t="str">
        <f t="shared" si="0"/>
        <v>ANTONIA</v>
      </c>
      <c r="N45" s="21" t="b">
        <f t="shared" si="1"/>
        <v>0</v>
      </c>
      <c r="O45" s="30">
        <f>COUNTIF($N36:$N45,TRUE)/(10 - COUNTIF($N36:$N45,"#N/A"))</f>
        <v>0.3</v>
      </c>
      <c r="U45" s="19" t="str">
        <f t="shared" si="2"/>
        <v>ANTONIA</v>
      </c>
      <c r="V45" s="19">
        <f t="shared" si="3"/>
        <v>3.1968453923602591E-3</v>
      </c>
      <c r="W45" s="19">
        <f t="shared" si="4"/>
        <v>4.8827479807755925E-4</v>
      </c>
    </row>
    <row r="46" spans="1:23" x14ac:dyDescent="0.25">
      <c r="A46" s="11" t="b">
        <v>1</v>
      </c>
      <c r="B46" s="41">
        <v>2.526433643505363E-2</v>
      </c>
      <c r="C46" s="42">
        <v>3.110289081189202E-2</v>
      </c>
      <c r="D46" s="42">
        <v>3.4171833902130466E-2</v>
      </c>
      <c r="E46" s="42">
        <v>1.8003143531511417E-2</v>
      </c>
      <c r="F46" s="42">
        <v>9.4917071953265486E-3</v>
      </c>
      <c r="G46" s="42">
        <v>7.6684857598847689E-3</v>
      </c>
      <c r="H46" s="42">
        <v>6.1273663852690168E-2</v>
      </c>
      <c r="I46" s="42">
        <v>5.4184739217909825E-2</v>
      </c>
      <c r="J46" s="42">
        <v>0.15074898938626716</v>
      </c>
      <c r="K46" s="43">
        <v>8.9479532464295519E-3</v>
      </c>
      <c r="M46" s="16" t="str">
        <f t="shared" si="0"/>
        <v>TRUMPET</v>
      </c>
      <c r="N46" s="20" t="b">
        <f t="shared" si="1"/>
        <v>0</v>
      </c>
      <c r="U46" s="16" t="str">
        <f t="shared" si="2"/>
        <v>TRUMPET</v>
      </c>
      <c r="V46" s="16">
        <f t="shared" si="3"/>
        <v>7.6684857598847689E-3</v>
      </c>
      <c r="W46" s="16">
        <f t="shared" si="4"/>
        <v>1.279467486544783E-3</v>
      </c>
    </row>
    <row r="47" spans="1:23" x14ac:dyDescent="0.25">
      <c r="A47" s="12" t="b">
        <v>1</v>
      </c>
      <c r="B47" s="44">
        <v>1.3733079183465016E-2</v>
      </c>
      <c r="C47" s="45">
        <v>1.8292646779487512E-2</v>
      </c>
      <c r="D47" s="45">
        <v>3.0039248854729139E-2</v>
      </c>
      <c r="E47" s="45">
        <v>1.1966763214051018E-2</v>
      </c>
      <c r="F47" s="45">
        <v>1.133924701864325E-3</v>
      </c>
      <c r="G47" s="45">
        <v>2.0059242903323893E-3</v>
      </c>
      <c r="H47" s="45">
        <v>5.2204507198819999E-2</v>
      </c>
      <c r="I47" s="45">
        <v>4.4103470125573238E-2</v>
      </c>
      <c r="J47" s="45">
        <v>0.14155426031458601</v>
      </c>
      <c r="K47" s="46">
        <v>5.3701841752906709E-5</v>
      </c>
      <c r="M47" s="18" t="str">
        <f t="shared" si="0"/>
        <v>ANTONIA</v>
      </c>
      <c r="N47" s="17" t="b">
        <f t="shared" si="1"/>
        <v>0</v>
      </c>
      <c r="U47" s="18" t="str">
        <f t="shared" si="2"/>
        <v>ANTONIA</v>
      </c>
      <c r="V47" s="18">
        <f t="shared" si="3"/>
        <v>5.3701841752906709E-5</v>
      </c>
      <c r="W47" s="18">
        <f t="shared" si="4"/>
        <v>1.0802228601114183E-3</v>
      </c>
    </row>
    <row r="48" spans="1:23" x14ac:dyDescent="0.25">
      <c r="A48" s="12" t="b">
        <v>1</v>
      </c>
      <c r="B48" s="44">
        <v>2.6095316462606183E-2</v>
      </c>
      <c r="C48" s="45">
        <v>3.5439889693644144E-2</v>
      </c>
      <c r="D48" s="45">
        <v>4.2122034702445549E-2</v>
      </c>
      <c r="E48" s="45">
        <v>2.730694523447795E-2</v>
      </c>
      <c r="F48" s="45">
        <v>1.0206684874356789E-2</v>
      </c>
      <c r="G48" s="45">
        <v>1.3092670832833622E-2</v>
      </c>
      <c r="H48" s="45">
        <v>6.8793523838002857E-2</v>
      </c>
      <c r="I48" s="45">
        <v>4.9633234311505861E-2</v>
      </c>
      <c r="J48" s="45">
        <v>0.15490565977360451</v>
      </c>
      <c r="K48" s="46">
        <v>1.1889149572610294E-2</v>
      </c>
      <c r="M48" s="18" t="b">
        <f t="shared" si="0"/>
        <v>1</v>
      </c>
      <c r="N48" s="17" t="b">
        <f t="shared" si="1"/>
        <v>1</v>
      </c>
      <c r="U48" s="18" t="b">
        <f t="shared" si="2"/>
        <v>1</v>
      </c>
      <c r="V48" s="18">
        <f t="shared" si="3"/>
        <v>1.0206684874356789E-2</v>
      </c>
      <c r="W48" s="18">
        <f t="shared" si="4"/>
        <v>1.6824646982535052E-3</v>
      </c>
    </row>
    <row r="49" spans="1:23" x14ac:dyDescent="0.25">
      <c r="A49" s="12" t="b">
        <v>1</v>
      </c>
      <c r="B49" s="44">
        <v>1.5916950445875586E-2</v>
      </c>
      <c r="C49" s="45">
        <v>2.4503918264732874E-2</v>
      </c>
      <c r="D49" s="45">
        <v>2.871452798064944E-2</v>
      </c>
      <c r="E49" s="45">
        <v>1.4083306239713364E-2</v>
      </c>
      <c r="F49" s="45">
        <v>2.2282837088594409E-3</v>
      </c>
      <c r="G49" s="45">
        <v>1.9683190950548074E-3</v>
      </c>
      <c r="H49" s="45">
        <v>5.4854418026247576E-2</v>
      </c>
      <c r="I49" s="45">
        <v>4.1133825430294355E-2</v>
      </c>
      <c r="J49" s="45">
        <v>0.14254809621372017</v>
      </c>
      <c r="K49" s="46">
        <v>2.3792084882104103E-3</v>
      </c>
      <c r="M49" s="18" t="str">
        <f t="shared" si="0"/>
        <v>TRUMPET</v>
      </c>
      <c r="N49" s="17" t="b">
        <f t="shared" si="1"/>
        <v>0</v>
      </c>
      <c r="U49" s="18" t="str">
        <f t="shared" si="2"/>
        <v>TRUMPET</v>
      </c>
      <c r="V49" s="18">
        <f t="shared" si="3"/>
        <v>1.9683190950548074E-3</v>
      </c>
      <c r="W49" s="18">
        <f t="shared" si="4"/>
        <v>2.5996461380463354E-4</v>
      </c>
    </row>
    <row r="50" spans="1:23" x14ac:dyDescent="0.25">
      <c r="A50" s="12" t="b">
        <v>1</v>
      </c>
      <c r="B50" s="44">
        <v>1.3137149736891243E-2</v>
      </c>
      <c r="C50" s="45">
        <v>1.8281190441376508E-2</v>
      </c>
      <c r="D50" s="45">
        <v>2.4810369568824986E-2</v>
      </c>
      <c r="E50" s="45">
        <v>1.1385416344768404E-2</v>
      </c>
      <c r="F50" s="45">
        <v>2.3513744484233989E-3</v>
      </c>
      <c r="G50" s="45">
        <v>3.6920052071942183E-3</v>
      </c>
      <c r="H50" s="45">
        <v>4.3327733162729767E-2</v>
      </c>
      <c r="I50" s="45">
        <v>4.9294030223002328E-2</v>
      </c>
      <c r="J50" s="45">
        <v>0.12381802486615172</v>
      </c>
      <c r="K50" s="46">
        <v>8.4355189289214705E-4</v>
      </c>
      <c r="M50" s="18" t="str">
        <f t="shared" si="0"/>
        <v>ANTONIA</v>
      </c>
      <c r="N50" s="17" t="b">
        <f t="shared" si="1"/>
        <v>0</v>
      </c>
      <c r="U50" s="18" t="str">
        <f t="shared" si="2"/>
        <v>ANTONIA</v>
      </c>
      <c r="V50" s="18">
        <f t="shared" si="3"/>
        <v>8.4355189289214705E-4</v>
      </c>
      <c r="W50" s="18">
        <f t="shared" si="4"/>
        <v>1.5078225555312519E-3</v>
      </c>
    </row>
    <row r="51" spans="1:23" x14ac:dyDescent="0.25">
      <c r="A51" s="12" t="b">
        <v>1</v>
      </c>
      <c r="B51" s="44">
        <v>1.4967190409489656E-2</v>
      </c>
      <c r="C51" s="45">
        <v>1.7946580544358867E-2</v>
      </c>
      <c r="D51" s="45">
        <v>2.5528607314919197E-2</v>
      </c>
      <c r="E51" s="45">
        <v>1.2232252271043242E-2</v>
      </c>
      <c r="F51" s="45">
        <v>3.1296908191863343E-3</v>
      </c>
      <c r="G51" s="45">
        <v>3.3017599523154501E-3</v>
      </c>
      <c r="H51" s="45">
        <v>5.0498839432646686E-2</v>
      </c>
      <c r="I51" s="45">
        <v>5.2855528455380135E-2</v>
      </c>
      <c r="J51" s="45">
        <v>0.13148444078736218</v>
      </c>
      <c r="K51" s="46">
        <v>1.7861913743791452E-3</v>
      </c>
      <c r="M51" s="18" t="str">
        <f t="shared" si="0"/>
        <v>ANTONIA</v>
      </c>
      <c r="N51" s="17" t="b">
        <f t="shared" si="1"/>
        <v>0</v>
      </c>
      <c r="U51" s="18" t="str">
        <f t="shared" si="2"/>
        <v>ANTONIA</v>
      </c>
      <c r="V51" s="18">
        <f t="shared" si="3"/>
        <v>1.7861913743791452E-3</v>
      </c>
      <c r="W51" s="18">
        <f t="shared" si="4"/>
        <v>1.3434994448071891E-3</v>
      </c>
    </row>
    <row r="52" spans="1:23" x14ac:dyDescent="0.25">
      <c r="A52" s="12" t="b">
        <v>1</v>
      </c>
      <c r="B52" s="44">
        <v>3.1850088557910564E-2</v>
      </c>
      <c r="C52" s="45">
        <v>3.4490319441449133E-2</v>
      </c>
      <c r="D52" s="45">
        <v>4.4579319168617584E-2</v>
      </c>
      <c r="E52" s="45">
        <v>2.8604635413115559E-2</v>
      </c>
      <c r="F52" s="45">
        <v>1.4670500780416859E-2</v>
      </c>
      <c r="G52" s="45">
        <v>1.7697778443065387E-2</v>
      </c>
      <c r="H52" s="45">
        <v>6.3394077169140015E-2</v>
      </c>
      <c r="I52" s="45">
        <v>5.6934739381473962E-2</v>
      </c>
      <c r="J52" s="45">
        <v>0.14619653174412856</v>
      </c>
      <c r="K52" s="46">
        <v>1.3677227409255886E-2</v>
      </c>
      <c r="M52" s="18" t="str">
        <f t="shared" si="0"/>
        <v>ANTONIA</v>
      </c>
      <c r="N52" s="17" t="b">
        <f t="shared" si="1"/>
        <v>0</v>
      </c>
      <c r="U52" s="18" t="str">
        <f t="shared" si="2"/>
        <v>ANTONIA</v>
      </c>
      <c r="V52" s="18">
        <f t="shared" si="3"/>
        <v>1.3677227409255886E-2</v>
      </c>
      <c r="W52" s="18">
        <f t="shared" si="4"/>
        <v>9.9327337116097286E-4</v>
      </c>
    </row>
    <row r="53" spans="1:23" x14ac:dyDescent="0.25">
      <c r="A53" s="12" t="b">
        <v>1</v>
      </c>
      <c r="B53" s="44">
        <v>2.341717189907068E-2</v>
      </c>
      <c r="C53" s="45">
        <v>2.4677990439741421E-2</v>
      </c>
      <c r="D53" s="45">
        <v>3.5166997875083164E-2</v>
      </c>
      <c r="E53" s="45">
        <v>1.9894560497401001E-2</v>
      </c>
      <c r="F53" s="45">
        <v>6.1579469420350308E-3</v>
      </c>
      <c r="G53" s="45">
        <v>1.6531041526814075E-2</v>
      </c>
      <c r="H53" s="45">
        <v>5.0675705558330397E-2</v>
      </c>
      <c r="I53" s="45">
        <v>3.9008618203592152E-2</v>
      </c>
      <c r="J53" s="45">
        <v>0.1350335301301181</v>
      </c>
      <c r="K53" s="46">
        <v>1.0672284322562897E-3</v>
      </c>
      <c r="M53" s="18" t="str">
        <f t="shared" si="0"/>
        <v>ANTONIA</v>
      </c>
      <c r="N53" s="17" t="b">
        <f t="shared" si="1"/>
        <v>0</v>
      </c>
      <c r="U53" s="18" t="str">
        <f t="shared" si="2"/>
        <v>ANTONIA</v>
      </c>
      <c r="V53" s="18">
        <f t="shared" si="3"/>
        <v>1.0672284322562897E-3</v>
      </c>
      <c r="W53" s="18">
        <f t="shared" si="4"/>
        <v>5.0907185097787411E-3</v>
      </c>
    </row>
    <row r="54" spans="1:23" ht="15.75" thickBot="1" x14ac:dyDescent="0.3">
      <c r="A54" s="12" t="b">
        <v>1</v>
      </c>
      <c r="B54" s="44">
        <v>2.098335414118109E-2</v>
      </c>
      <c r="C54" s="45">
        <v>2.059426823312957E-2</v>
      </c>
      <c r="D54" s="45">
        <v>3.6881763122339414E-2</v>
      </c>
      <c r="E54" s="45">
        <v>2.0273662829523531E-2</v>
      </c>
      <c r="F54" s="45">
        <v>5.407123366546876E-3</v>
      </c>
      <c r="G54" s="45">
        <v>1.4538754386602126E-2</v>
      </c>
      <c r="H54" s="45">
        <v>4.6732242183600184E-2</v>
      </c>
      <c r="I54" s="45">
        <v>5.1393948107774978E-2</v>
      </c>
      <c r="J54" s="45">
        <v>0.12887569034266411</v>
      </c>
      <c r="K54" s="46">
        <v>1.9104515749001905E-3</v>
      </c>
      <c r="M54" s="18" t="str">
        <f t="shared" si="0"/>
        <v>ANTONIA</v>
      </c>
      <c r="N54" s="17" t="b">
        <f t="shared" si="1"/>
        <v>0</v>
      </c>
      <c r="U54" s="18" t="str">
        <f t="shared" si="2"/>
        <v>ANTONIA</v>
      </c>
      <c r="V54" s="18">
        <f t="shared" si="3"/>
        <v>1.9104515749001905E-3</v>
      </c>
      <c r="W54" s="18">
        <f t="shared" si="4"/>
        <v>3.4966717916466855E-3</v>
      </c>
    </row>
    <row r="55" spans="1:23" ht="15.75" thickBot="1" x14ac:dyDescent="0.3">
      <c r="A55" s="13" t="b">
        <v>1</v>
      </c>
      <c r="B55" s="47">
        <v>1.3798164718014053E-2</v>
      </c>
      <c r="C55" s="48">
        <v>1.5679759925393957E-2</v>
      </c>
      <c r="D55" s="48">
        <v>2.6609845082082556E-2</v>
      </c>
      <c r="E55" s="48">
        <v>1.1877731827114754E-2</v>
      </c>
      <c r="F55" s="48">
        <v>3.6531552936822087E-4</v>
      </c>
      <c r="G55" s="48">
        <v>6.6604180011666236E-3</v>
      </c>
      <c r="H55" s="48">
        <v>4.2912671452733753E-2</v>
      </c>
      <c r="I55" s="48">
        <v>4.5465232453359372E-2</v>
      </c>
      <c r="J55" s="48">
        <v>0.12590488221996302</v>
      </c>
      <c r="K55" s="49">
        <v>2.7848696703715731E-3</v>
      </c>
      <c r="M55" s="19" t="b">
        <f t="shared" si="0"/>
        <v>1</v>
      </c>
      <c r="N55" s="21" t="b">
        <f t="shared" si="1"/>
        <v>1</v>
      </c>
      <c r="O55" s="30">
        <f>COUNTIF($N46:$N55,TRUE)/(10 - COUNTIF($N46:$N55,"#N/A"))</f>
        <v>0.2</v>
      </c>
      <c r="U55" s="19" t="b">
        <f t="shared" si="2"/>
        <v>1</v>
      </c>
      <c r="V55" s="19">
        <f t="shared" si="3"/>
        <v>3.6531552936822087E-4</v>
      </c>
      <c r="W55" s="19">
        <f t="shared" si="4"/>
        <v>2.4195541410033522E-3</v>
      </c>
    </row>
    <row r="56" spans="1:23" x14ac:dyDescent="0.25">
      <c r="A56" s="11" t="s">
        <v>67</v>
      </c>
      <c r="B56" s="41">
        <v>2.4650776219040882E-2</v>
      </c>
      <c r="C56" s="42">
        <v>2.8059850879775305E-2</v>
      </c>
      <c r="D56" s="42">
        <v>4.6622904773219676E-2</v>
      </c>
      <c r="E56" s="42">
        <v>2.0374723392845948E-2</v>
      </c>
      <c r="F56" s="42">
        <v>2.6095308157597807E-2</v>
      </c>
      <c r="G56" s="42">
        <v>1.0163499823625632E-2</v>
      </c>
      <c r="H56" s="42">
        <v>6.6812096626631498E-2</v>
      </c>
      <c r="I56" s="42">
        <v>4.079106501105545E-2</v>
      </c>
      <c r="J56" s="42">
        <v>0.16267584180697087</v>
      </c>
      <c r="K56" s="43">
        <v>4.0972140553510589E-3</v>
      </c>
      <c r="M56" s="16" t="str">
        <f t="shared" si="0"/>
        <v>ANTONIA</v>
      </c>
      <c r="N56" s="20" t="b">
        <f t="shared" si="1"/>
        <v>0</v>
      </c>
      <c r="U56" s="16" t="str">
        <f t="shared" si="2"/>
        <v>ANTONIA</v>
      </c>
      <c r="V56" s="16">
        <f t="shared" si="3"/>
        <v>4.0972140553510589E-3</v>
      </c>
      <c r="W56" s="16">
        <f t="shared" si="4"/>
        <v>6.0662857682745736E-3</v>
      </c>
    </row>
    <row r="57" spans="1:23" x14ac:dyDescent="0.25">
      <c r="A57" s="12" t="s">
        <v>67</v>
      </c>
      <c r="B57" s="44">
        <v>2.9448127847719469E-3</v>
      </c>
      <c r="C57" s="45">
        <v>2.1359599624098516E-2</v>
      </c>
      <c r="D57" s="45">
        <v>2.1311814964211001E-2</v>
      </c>
      <c r="E57" s="45">
        <v>2.500455276055219E-3</v>
      </c>
      <c r="F57" s="45">
        <v>3.9332040060999773E-3</v>
      </c>
      <c r="G57" s="45">
        <v>9.2591893513978563E-3</v>
      </c>
      <c r="H57" s="45">
        <v>6.3045427651054781E-2</v>
      </c>
      <c r="I57" s="45">
        <v>2.5351988169630676E-2</v>
      </c>
      <c r="J57" s="45">
        <v>0.1642713413184877</v>
      </c>
      <c r="K57" s="46">
        <v>5.9151726782977893E-3</v>
      </c>
      <c r="M57" s="18" t="str">
        <f t="shared" si="0"/>
        <v>BLOOM</v>
      </c>
      <c r="N57" s="17" t="b">
        <f t="shared" si="1"/>
        <v>0</v>
      </c>
      <c r="U57" s="18" t="str">
        <f t="shared" si="2"/>
        <v>BLOOM</v>
      </c>
      <c r="V57" s="18">
        <f t="shared" si="3"/>
        <v>2.500455276055219E-3</v>
      </c>
      <c r="W57" s="18">
        <f t="shared" si="4"/>
        <v>4.4435750871672786E-4</v>
      </c>
    </row>
    <row r="58" spans="1:23" x14ac:dyDescent="0.25">
      <c r="A58" s="12" t="s">
        <v>67</v>
      </c>
      <c r="B58" s="44">
        <v>3.8783433599809874E-2</v>
      </c>
      <c r="C58" s="45">
        <v>3.7575940623406988E-2</v>
      </c>
      <c r="D58" s="45">
        <v>5.7092504714150838E-2</v>
      </c>
      <c r="E58" s="45">
        <v>3.1388767416333896E-2</v>
      </c>
      <c r="F58" s="45">
        <v>3.7903922754929043E-2</v>
      </c>
      <c r="G58" s="45">
        <v>2.647360468441614E-2</v>
      </c>
      <c r="H58" s="45">
        <v>6.5020570359046598E-2</v>
      </c>
      <c r="I58" s="45">
        <v>5.053665386583607E-2</v>
      </c>
      <c r="J58" s="45">
        <v>0.15808872251331341</v>
      </c>
      <c r="K58" s="46">
        <v>1.4707196611538367E-2</v>
      </c>
      <c r="M58" s="18" t="str">
        <f t="shared" si="0"/>
        <v>ANTONIA</v>
      </c>
      <c r="N58" s="17" t="b">
        <f t="shared" si="1"/>
        <v>0</v>
      </c>
      <c r="U58" s="18" t="str">
        <f t="shared" si="2"/>
        <v>ANTONIA</v>
      </c>
      <c r="V58" s="18">
        <f t="shared" si="3"/>
        <v>1.4707196611538367E-2</v>
      </c>
      <c r="W58" s="18">
        <f t="shared" si="4"/>
        <v>1.1766408072877772E-2</v>
      </c>
    </row>
    <row r="59" spans="1:23" x14ac:dyDescent="0.25">
      <c r="A59" s="12" t="s">
        <v>67</v>
      </c>
      <c r="B59" s="44">
        <v>8.4876708715275334E-3</v>
      </c>
      <c r="C59" s="45">
        <v>6.7343777797192195E-3</v>
      </c>
      <c r="D59" s="45">
        <v>1.7218703711822783E-2</v>
      </c>
      <c r="E59" s="45">
        <v>2.6082609501524023E-3</v>
      </c>
      <c r="F59" s="45">
        <v>3.72403717810528E-3</v>
      </c>
      <c r="G59" s="45">
        <v>8.5715802809357561E-3</v>
      </c>
      <c r="H59" s="45">
        <v>5.1739067347317161E-2</v>
      </c>
      <c r="I59" s="45">
        <v>1.180623101410927E-2</v>
      </c>
      <c r="J59" s="45">
        <v>0.15193752045129078</v>
      </c>
      <c r="K59" s="46">
        <v>1.5996643579684264E-2</v>
      </c>
      <c r="M59" s="18" t="str">
        <f t="shared" si="0"/>
        <v>BLOOM</v>
      </c>
      <c r="N59" s="17" t="b">
        <f t="shared" si="1"/>
        <v>0</v>
      </c>
      <c r="U59" s="18" t="str">
        <f t="shared" si="2"/>
        <v>BLOOM</v>
      </c>
      <c r="V59" s="18">
        <f t="shared" si="3"/>
        <v>2.6082609501524023E-3</v>
      </c>
      <c r="W59" s="18">
        <f t="shared" si="4"/>
        <v>1.1157762279528777E-3</v>
      </c>
    </row>
    <row r="60" spans="1:23" x14ac:dyDescent="0.25">
      <c r="A60" s="12" t="s">
        <v>67</v>
      </c>
      <c r="B60" s="44">
        <v>4.1644235738339114E-3</v>
      </c>
      <c r="C60" s="45">
        <v>2.3263589298000945E-2</v>
      </c>
      <c r="D60" s="45">
        <v>1.6799798714222991E-2</v>
      </c>
      <c r="E60" s="45">
        <v>3.388785042528486E-4</v>
      </c>
      <c r="F60" s="45">
        <v>4.3478743346093557E-3</v>
      </c>
      <c r="G60" s="45">
        <v>7.9944546786816367E-3</v>
      </c>
      <c r="H60" s="45">
        <v>6.100650718457698E-2</v>
      </c>
      <c r="I60" s="45">
        <v>3.300520115085083E-2</v>
      </c>
      <c r="J60" s="45">
        <v>0.16260316032006378</v>
      </c>
      <c r="K60" s="46">
        <v>3.2992880690698723E-3</v>
      </c>
      <c r="M60" s="18" t="str">
        <f t="shared" si="0"/>
        <v>BLOOM</v>
      </c>
      <c r="N60" s="17" t="b">
        <f t="shared" si="1"/>
        <v>0</v>
      </c>
      <c r="U60" s="18" t="str">
        <f t="shared" si="2"/>
        <v>BLOOM</v>
      </c>
      <c r="V60" s="18">
        <f t="shared" si="3"/>
        <v>3.388785042528486E-4</v>
      </c>
      <c r="W60" s="18">
        <f t="shared" si="4"/>
        <v>2.9604095648170237E-3</v>
      </c>
    </row>
    <row r="61" spans="1:23" x14ac:dyDescent="0.25">
      <c r="A61" s="12" t="s">
        <v>67</v>
      </c>
      <c r="B61" s="44">
        <v>1.6140761266050782E-2</v>
      </c>
      <c r="C61" s="45">
        <v>8.4615742684834433E-3</v>
      </c>
      <c r="D61" s="45">
        <v>8.4812705119836768E-3</v>
      </c>
      <c r="E61" s="45">
        <v>7.5971848529519798E-3</v>
      </c>
      <c r="F61" s="45">
        <v>9.8382936158630668E-3</v>
      </c>
      <c r="G61" s="45">
        <v>1.744059656234892E-2</v>
      </c>
      <c r="H61" s="45">
        <v>5.3240094208325026E-2</v>
      </c>
      <c r="I61" s="45">
        <v>1.1896341107834829E-2</v>
      </c>
      <c r="J61" s="45">
        <v>0.15400903116090081</v>
      </c>
      <c r="K61" s="46">
        <v>1.7312749776036446E-2</v>
      </c>
      <c r="M61" s="18" t="str">
        <f t="shared" si="0"/>
        <v>BLOOM</v>
      </c>
      <c r="N61" s="17" t="b">
        <f t="shared" si="1"/>
        <v>0</v>
      </c>
      <c r="U61" s="18" t="str">
        <f t="shared" si="2"/>
        <v>BLOOM</v>
      </c>
      <c r="V61" s="18">
        <f t="shared" si="3"/>
        <v>7.5971848529519798E-3</v>
      </c>
      <c r="W61" s="18">
        <f t="shared" si="4"/>
        <v>8.6438941553146353E-4</v>
      </c>
    </row>
    <row r="62" spans="1:23" x14ac:dyDescent="0.25">
      <c r="A62" s="12" t="s">
        <v>67</v>
      </c>
      <c r="B62" s="44">
        <v>2.1438088337146707E-2</v>
      </c>
      <c r="C62" s="45">
        <v>2.5480015776813747E-2</v>
      </c>
      <c r="D62" s="45">
        <v>4.5798973845311522E-2</v>
      </c>
      <c r="E62" s="45">
        <v>2.0359570632138863E-2</v>
      </c>
      <c r="F62" s="45">
        <v>2.2705454157012001E-2</v>
      </c>
      <c r="G62" s="45">
        <v>1.3474661354383535E-2</v>
      </c>
      <c r="H62" s="45">
        <v>6.1542795114176291E-2</v>
      </c>
      <c r="I62" s="45">
        <v>3.898916897873983E-2</v>
      </c>
      <c r="J62" s="45">
        <v>0.15740997749022631</v>
      </c>
      <c r="K62" s="46">
        <v>1.8814331524920902E-3</v>
      </c>
      <c r="M62" s="18" t="str">
        <f t="shared" si="0"/>
        <v>ANTONIA</v>
      </c>
      <c r="N62" s="17" t="b">
        <f t="shared" si="1"/>
        <v>0</v>
      </c>
      <c r="U62" s="18" t="str">
        <f t="shared" si="2"/>
        <v>ANTONIA</v>
      </c>
      <c r="V62" s="18">
        <f t="shared" si="3"/>
        <v>1.8814331524920902E-3</v>
      </c>
      <c r="W62" s="18">
        <f t="shared" si="4"/>
        <v>1.1593228201891445E-2</v>
      </c>
    </row>
    <row r="63" spans="1:23" x14ac:dyDescent="0.25">
      <c r="A63" s="12" t="s">
        <v>67</v>
      </c>
      <c r="B63" s="44">
        <v>1.3162997369321139E-2</v>
      </c>
      <c r="C63" s="45">
        <v>2.0982500018231112E-2</v>
      </c>
      <c r="D63" s="45">
        <v>3.3162563737120787E-2</v>
      </c>
      <c r="E63" s="45">
        <v>9.9936152838137476E-3</v>
      </c>
      <c r="F63" s="45">
        <v>1.4025454043559621E-2</v>
      </c>
      <c r="G63" s="45">
        <v>2.5998171043877388E-3</v>
      </c>
      <c r="H63" s="45">
        <v>5.9967487710440165E-2</v>
      </c>
      <c r="I63" s="45">
        <v>3.6436551018467961E-2</v>
      </c>
      <c r="J63" s="45">
        <v>0.15711587454267847</v>
      </c>
      <c r="K63" s="46">
        <v>1.3739067950847283E-3</v>
      </c>
      <c r="M63" s="18" t="str">
        <f t="shared" si="0"/>
        <v>ANTONIA</v>
      </c>
      <c r="N63" s="17" t="b">
        <f t="shared" si="1"/>
        <v>0</v>
      </c>
      <c r="U63" s="18" t="str">
        <f t="shared" si="2"/>
        <v>ANTONIA</v>
      </c>
      <c r="V63" s="18">
        <f t="shared" si="3"/>
        <v>1.3739067950847283E-3</v>
      </c>
      <c r="W63" s="18">
        <f t="shared" si="4"/>
        <v>1.2259103093030105E-3</v>
      </c>
    </row>
    <row r="64" spans="1:23" ht="15.75" thickBot="1" x14ac:dyDescent="0.3">
      <c r="A64" s="12" t="s">
        <v>67</v>
      </c>
      <c r="B64" s="44">
        <v>3.1872744815571175E-3</v>
      </c>
      <c r="C64" s="45">
        <v>1.1793916738939494E-2</v>
      </c>
      <c r="D64" s="45">
        <v>2.68086360403407E-2</v>
      </c>
      <c r="E64" s="45">
        <v>3.0493572436283978E-3</v>
      </c>
      <c r="F64" s="45">
        <v>4.3108156086535815E-3</v>
      </c>
      <c r="G64" s="45">
        <v>4.7284022496091732E-3</v>
      </c>
      <c r="H64" s="45">
        <v>5.8490874025024793E-2</v>
      </c>
      <c r="I64" s="45">
        <v>2.1146068808892207E-2</v>
      </c>
      <c r="J64" s="45">
        <v>0.1582240777075079</v>
      </c>
      <c r="K64" s="46">
        <v>9.369489935203007E-3</v>
      </c>
      <c r="M64" s="18" t="str">
        <f t="shared" si="0"/>
        <v>BLOOM</v>
      </c>
      <c r="N64" s="17" t="b">
        <f t="shared" si="1"/>
        <v>0</v>
      </c>
      <c r="U64" s="18" t="str">
        <f t="shared" si="2"/>
        <v>BLOOM</v>
      </c>
      <c r="V64" s="18">
        <f t="shared" si="3"/>
        <v>3.0493572436283978E-3</v>
      </c>
      <c r="W64" s="18">
        <f t="shared" si="4"/>
        <v>1.3791723792871968E-4</v>
      </c>
    </row>
    <row r="65" spans="1:23" ht="15.75" thickBot="1" x14ac:dyDescent="0.3">
      <c r="A65" s="13" t="s">
        <v>67</v>
      </c>
      <c r="B65" s="47">
        <v>1.0355439837912761E-2</v>
      </c>
      <c r="C65" s="48">
        <v>1.4547126486806297E-2</v>
      </c>
      <c r="D65" s="48">
        <v>5.6882077452423824E-3</v>
      </c>
      <c r="E65" s="48">
        <v>7.9862618886394066E-3</v>
      </c>
      <c r="F65" s="48">
        <v>8.0271991313652785E-3</v>
      </c>
      <c r="G65" s="48">
        <v>1.4218438338349348E-2</v>
      </c>
      <c r="H65" s="48">
        <v>5.5930823560082998E-2</v>
      </c>
      <c r="I65" s="48">
        <v>1.6483314707501431E-2</v>
      </c>
      <c r="J65" s="48">
        <v>0.15810385809207467</v>
      </c>
      <c r="K65" s="49">
        <v>1.5698172861391357E-2</v>
      </c>
      <c r="M65" s="19" t="str">
        <f t="shared" si="0"/>
        <v>BLUE</v>
      </c>
      <c r="N65" s="21" t="b">
        <f t="shared" si="1"/>
        <v>0</v>
      </c>
      <c r="O65" s="30">
        <f>COUNTIF($N56:$N65,TRUE)/(10 - COUNTIF($N56:$N65,"#N/A"))</f>
        <v>0</v>
      </c>
      <c r="U65" s="19" t="str">
        <f t="shared" si="2"/>
        <v>BLUE</v>
      </c>
      <c r="V65" s="19">
        <f t="shared" si="3"/>
        <v>5.6882077452423824E-3</v>
      </c>
      <c r="W65" s="19">
        <f t="shared" si="4"/>
        <v>2.2980541433970242E-3</v>
      </c>
    </row>
    <row r="66" spans="1:23" x14ac:dyDescent="0.25">
      <c r="A66" s="11" t="s">
        <v>68</v>
      </c>
      <c r="B66" s="41">
        <v>3.1096806917152484E-2</v>
      </c>
      <c r="C66" s="42">
        <v>5.6885343924577558E-3</v>
      </c>
      <c r="D66" s="42">
        <v>5.0345767491807386E-2</v>
      </c>
      <c r="E66" s="42">
        <v>2.7620837073465368E-2</v>
      </c>
      <c r="F66" s="42">
        <v>2.5829597184875958E-2</v>
      </c>
      <c r="G66" s="42">
        <v>2.978474879514742E-2</v>
      </c>
      <c r="H66" s="42">
        <v>1.3249175754129594E-2</v>
      </c>
      <c r="I66" s="42">
        <v>5.7021653544725728E-2</v>
      </c>
      <c r="J66" s="42">
        <v>8.2927946106125305E-2</v>
      </c>
      <c r="K66" s="43">
        <v>2.8484953752370423E-3</v>
      </c>
      <c r="M66" s="16" t="str">
        <f t="shared" si="0"/>
        <v>ANTONIA</v>
      </c>
      <c r="N66" s="20" t="b">
        <f t="shared" si="1"/>
        <v>0</v>
      </c>
      <c r="U66" s="16" t="str">
        <f t="shared" si="2"/>
        <v>ANTONIA</v>
      </c>
      <c r="V66" s="16">
        <f t="shared" si="3"/>
        <v>2.8484953752370423E-3</v>
      </c>
      <c r="W66" s="16">
        <f t="shared" si="4"/>
        <v>2.8400390172207135E-3</v>
      </c>
    </row>
    <row r="67" spans="1:23" x14ac:dyDescent="0.25">
      <c r="A67" s="12" t="s">
        <v>68</v>
      </c>
      <c r="B67" s="44">
        <v>4.1215551096203729E-2</v>
      </c>
      <c r="C67" s="45">
        <v>1.2018649487799446E-2</v>
      </c>
      <c r="D67" s="45">
        <v>5.3399572672175252E-2</v>
      </c>
      <c r="E67" s="45">
        <v>3.2697038280577843E-2</v>
      </c>
      <c r="F67" s="45">
        <v>3.1538079782024026E-2</v>
      </c>
      <c r="G67" s="45">
        <v>3.6696086975640363E-2</v>
      </c>
      <c r="H67" s="45">
        <v>8.3586614287346206E-3</v>
      </c>
      <c r="I67" s="45">
        <v>6.9514604484336509E-2</v>
      </c>
      <c r="J67" s="45">
        <v>7.1918417733860734E-2</v>
      </c>
      <c r="K67" s="46">
        <v>2.5222586142259751E-3</v>
      </c>
      <c r="M67" s="18" t="str">
        <f t="shared" si="0"/>
        <v>ANTONIA</v>
      </c>
      <c r="N67" s="17" t="b">
        <f t="shared" si="1"/>
        <v>0</v>
      </c>
      <c r="U67" s="18" t="str">
        <f t="shared" si="2"/>
        <v>ANTONIA</v>
      </c>
      <c r="V67" s="18">
        <f t="shared" si="3"/>
        <v>2.5222586142259751E-3</v>
      </c>
      <c r="W67" s="18">
        <f t="shared" si="4"/>
        <v>5.8364028145086455E-3</v>
      </c>
    </row>
    <row r="68" spans="1:23" x14ac:dyDescent="0.25">
      <c r="A68" s="12" t="s">
        <v>68</v>
      </c>
      <c r="B68" s="44">
        <v>4.2862207386440296E-2</v>
      </c>
      <c r="C68" s="45">
        <v>1.5625926372517793E-2</v>
      </c>
      <c r="D68" s="45">
        <v>6.2334014839503196E-2</v>
      </c>
      <c r="E68" s="45">
        <v>4.249329948638543E-2</v>
      </c>
      <c r="F68" s="45">
        <v>2.4015053996210234E-2</v>
      </c>
      <c r="G68" s="45">
        <v>4.4848722084001445E-2</v>
      </c>
      <c r="H68" s="45">
        <v>1.4428080714606106E-2</v>
      </c>
      <c r="I68" s="45">
        <v>7.2326537767745003E-2</v>
      </c>
      <c r="J68" s="45">
        <v>7.5232127153623485E-2</v>
      </c>
      <c r="K68" s="46">
        <v>5.126090610887396E-3</v>
      </c>
      <c r="M68" s="18" t="str">
        <f t="shared" si="0"/>
        <v>ANTONIA</v>
      </c>
      <c r="N68" s="17" t="b">
        <f t="shared" si="1"/>
        <v>0</v>
      </c>
      <c r="U68" s="18" t="str">
        <f t="shared" si="2"/>
        <v>ANTONIA</v>
      </c>
      <c r="V68" s="18">
        <f t="shared" si="3"/>
        <v>5.126090610887396E-3</v>
      </c>
      <c r="W68" s="18">
        <f t="shared" si="4"/>
        <v>9.3019901037187103E-3</v>
      </c>
    </row>
    <row r="69" spans="1:23" x14ac:dyDescent="0.25">
      <c r="A69" s="12" t="s">
        <v>68</v>
      </c>
      <c r="B69" s="44">
        <v>4.1680350815423511E-2</v>
      </c>
      <c r="C69" s="45">
        <v>8.6478458232955718E-3</v>
      </c>
      <c r="D69" s="45">
        <v>5.8892094921122955E-2</v>
      </c>
      <c r="E69" s="45">
        <v>3.6856286065103952E-2</v>
      </c>
      <c r="F69" s="45">
        <v>3.0565280565345812E-2</v>
      </c>
      <c r="G69" s="45">
        <v>4.2537503290764646E-2</v>
      </c>
      <c r="H69" s="45">
        <v>2.4288593649357954E-3</v>
      </c>
      <c r="I69" s="45">
        <v>6.8068875714490856E-2</v>
      </c>
      <c r="J69" s="45">
        <v>6.379090085815875E-2</v>
      </c>
      <c r="K69" s="46">
        <v>5.7214626566490234E-4</v>
      </c>
      <c r="M69" s="18" t="str">
        <f t="shared" si="0"/>
        <v>ANTONIA</v>
      </c>
      <c r="N69" s="17" t="b">
        <f t="shared" si="1"/>
        <v>0</v>
      </c>
      <c r="U69" s="18" t="str">
        <f t="shared" si="2"/>
        <v>ANTONIA</v>
      </c>
      <c r="V69" s="18">
        <f t="shared" si="3"/>
        <v>5.7214626566490234E-4</v>
      </c>
      <c r="W69" s="18">
        <f t="shared" si="4"/>
        <v>1.856713099270893E-3</v>
      </c>
    </row>
    <row r="70" spans="1:23" x14ac:dyDescent="0.25">
      <c r="A70" s="12" t="s">
        <v>68</v>
      </c>
      <c r="B70" s="44">
        <v>3.2947048733184089E-2</v>
      </c>
      <c r="C70" s="45">
        <v>1.1645073835625644E-2</v>
      </c>
      <c r="D70" s="45">
        <v>5.2084018910987254E-2</v>
      </c>
      <c r="E70" s="45">
        <v>3.0923414059547932E-2</v>
      </c>
      <c r="F70" s="45">
        <v>2.5341607735382715E-2</v>
      </c>
      <c r="G70" s="45">
        <v>3.2662016058894024E-2</v>
      </c>
      <c r="H70" s="45">
        <v>1.7879147505095394E-2</v>
      </c>
      <c r="I70" s="45">
        <v>6.1013224173812483E-2</v>
      </c>
      <c r="J70" s="45">
        <v>8.8577667751924188E-2</v>
      </c>
      <c r="K70" s="46">
        <v>4.9167725831120168E-4</v>
      </c>
      <c r="M70" s="18" t="str">
        <f t="shared" ref="M70:M105" si="5">INDEX($B$5:$K$5,MATCH(MIN($B70:$K70),$B70:$K70,0))</f>
        <v>ANTONIA</v>
      </c>
      <c r="N70" s="17" t="b">
        <f t="shared" ref="N70:N105" si="6">$M70 = $A70</f>
        <v>0</v>
      </c>
      <c r="U70" s="18" t="str">
        <f t="shared" ref="U70:U105" si="7">INDEX($B$5:$K$5,MATCH(MIN($B70:$K70),$B70:$K70,0))</f>
        <v>ANTONIA</v>
      </c>
      <c r="V70" s="18">
        <f t="shared" si="3"/>
        <v>4.9167725831120168E-4</v>
      </c>
      <c r="W70" s="18">
        <f t="shared" si="4"/>
        <v>1.1153396577314442E-2</v>
      </c>
    </row>
    <row r="71" spans="1:23" x14ac:dyDescent="0.25">
      <c r="A71" s="12" t="s">
        <v>68</v>
      </c>
      <c r="B71" s="44">
        <v>3.7707458842991134E-2</v>
      </c>
      <c r="C71" s="45">
        <v>1.0372650569303032E-3</v>
      </c>
      <c r="D71" s="45">
        <v>5.9081897268824873E-2</v>
      </c>
      <c r="E71" s="45">
        <v>3.9763026357326217E-2</v>
      </c>
      <c r="F71" s="45">
        <v>2.2173178748221001E-2</v>
      </c>
      <c r="G71" s="45">
        <v>4.649003763096856E-2</v>
      </c>
      <c r="H71" s="45">
        <v>7.5303829477368356E-3</v>
      </c>
      <c r="I71" s="45">
        <v>7.0526416943264975E-2</v>
      </c>
      <c r="J71" s="45">
        <v>4.3964549142683523E-2</v>
      </c>
      <c r="K71" s="46">
        <v>2.7155629498039346E-3</v>
      </c>
      <c r="M71" s="18" t="str">
        <f t="shared" si="5"/>
        <v>MISSISSIPPI</v>
      </c>
      <c r="N71" s="17" t="b">
        <f t="shared" si="6"/>
        <v>0</v>
      </c>
      <c r="U71" s="18" t="str">
        <f t="shared" si="7"/>
        <v>MISSISSIPPI</v>
      </c>
      <c r="V71" s="18">
        <f t="shared" ref="V71:V105" si="8">MIN(B71:K71)</f>
        <v>1.0372650569303032E-3</v>
      </c>
      <c r="W71" s="18">
        <f t="shared" ref="W71:W105" si="9">SMALL(B71:K71,2)-V71</f>
        <v>1.6782978928736314E-3</v>
      </c>
    </row>
    <row r="72" spans="1:23" x14ac:dyDescent="0.25">
      <c r="A72" s="12" t="s">
        <v>68</v>
      </c>
      <c r="B72" s="44">
        <v>3.9086983639302117E-2</v>
      </c>
      <c r="C72" s="45">
        <v>7.9723043629755797E-3</v>
      </c>
      <c r="D72" s="45">
        <v>6.3934017831259182E-2</v>
      </c>
      <c r="E72" s="45">
        <v>3.8819346051363383E-2</v>
      </c>
      <c r="F72" s="45">
        <v>3.2420442484900419E-2</v>
      </c>
      <c r="G72" s="45">
        <v>4.1401095403357957E-2</v>
      </c>
      <c r="H72" s="45">
        <v>8.6989135252183436E-3</v>
      </c>
      <c r="I72" s="45">
        <v>6.3022877547652789E-2</v>
      </c>
      <c r="J72" s="45">
        <v>7.2872407393867383E-2</v>
      </c>
      <c r="K72" s="46">
        <v>8.2842176667446976E-4</v>
      </c>
      <c r="M72" s="18" t="str">
        <f t="shared" si="5"/>
        <v>ANTONIA</v>
      </c>
      <c r="N72" s="17" t="b">
        <f t="shared" si="6"/>
        <v>0</v>
      </c>
      <c r="U72" s="18" t="str">
        <f t="shared" si="7"/>
        <v>ANTONIA</v>
      </c>
      <c r="V72" s="18">
        <f t="shared" si="8"/>
        <v>8.2842176667446976E-4</v>
      </c>
      <c r="W72" s="18">
        <f t="shared" si="9"/>
        <v>7.1438825963011099E-3</v>
      </c>
    </row>
    <row r="73" spans="1:23" x14ac:dyDescent="0.25">
      <c r="A73" s="12" t="s">
        <v>68</v>
      </c>
      <c r="B73" s="44">
        <v>2.7843502496441214E-2</v>
      </c>
      <c r="C73" s="45">
        <v>3.2069851882235989E-3</v>
      </c>
      <c r="D73" s="45">
        <v>4.8606685632678781E-2</v>
      </c>
      <c r="E73" s="45">
        <v>2.7466571113894125E-2</v>
      </c>
      <c r="F73" s="45">
        <v>2.0973910803031473E-2</v>
      </c>
      <c r="G73" s="45">
        <v>3.0785621442946831E-2</v>
      </c>
      <c r="H73" s="45">
        <v>5.2068881946658596E-3</v>
      </c>
      <c r="I73" s="45">
        <v>5.7439952906873364E-2</v>
      </c>
      <c r="J73" s="45">
        <v>7.2112561258362989E-2</v>
      </c>
      <c r="K73" s="46">
        <v>5.3527968853828989E-3</v>
      </c>
      <c r="M73" s="18" t="str">
        <f t="shared" si="5"/>
        <v>MISSISSIPPI</v>
      </c>
      <c r="N73" s="17" t="b">
        <f t="shared" si="6"/>
        <v>0</v>
      </c>
      <c r="U73" s="18" t="str">
        <f t="shared" si="7"/>
        <v>MISSISSIPPI</v>
      </c>
      <c r="V73" s="18">
        <f t="shared" si="8"/>
        <v>3.2069851882235989E-3</v>
      </c>
      <c r="W73" s="18">
        <f t="shared" si="9"/>
        <v>1.9999030064422607E-3</v>
      </c>
    </row>
    <row r="74" spans="1:23" ht="15.75" thickBot="1" x14ac:dyDescent="0.3">
      <c r="A74" s="12" t="s">
        <v>68</v>
      </c>
      <c r="B74" s="44">
        <v>3.4303082588149597E-2</v>
      </c>
      <c r="C74" s="45">
        <v>4.7520693238581463E-3</v>
      </c>
      <c r="D74" s="45">
        <v>5.4100010941811938E-2</v>
      </c>
      <c r="E74" s="45">
        <v>3.4665896699728471E-2</v>
      </c>
      <c r="F74" s="45">
        <v>2.2920005622406009E-2</v>
      </c>
      <c r="G74" s="45">
        <v>3.905495368459902E-2</v>
      </c>
      <c r="H74" s="45">
        <v>4.0437042501158538E-3</v>
      </c>
      <c r="I74" s="45">
        <v>6.6780103468822308E-2</v>
      </c>
      <c r="J74" s="45">
        <v>5.3274835308225243E-2</v>
      </c>
      <c r="K74" s="46">
        <v>3.1638210650082599E-3</v>
      </c>
      <c r="M74" s="18" t="str">
        <f t="shared" si="5"/>
        <v>ANTONIA</v>
      </c>
      <c r="N74" s="17" t="b">
        <f t="shared" si="6"/>
        <v>0</v>
      </c>
      <c r="U74" s="18" t="str">
        <f t="shared" si="7"/>
        <v>ANTONIA</v>
      </c>
      <c r="V74" s="18">
        <f t="shared" si="8"/>
        <v>3.1638210650082599E-3</v>
      </c>
      <c r="W74" s="18">
        <f t="shared" si="9"/>
        <v>8.7988318510759389E-4</v>
      </c>
    </row>
    <row r="75" spans="1:23" ht="15.75" thickBot="1" x14ac:dyDescent="0.3">
      <c r="A75" s="13" t="s">
        <v>68</v>
      </c>
      <c r="B75" s="47">
        <v>4.3759784699569163E-2</v>
      </c>
      <c r="C75" s="48">
        <v>1.4844562039275117E-2</v>
      </c>
      <c r="D75" s="48">
        <v>6.5569702365286586E-2</v>
      </c>
      <c r="E75" s="48">
        <v>5.2092498833640227E-2</v>
      </c>
      <c r="F75" s="48">
        <v>9.1304138334923068E-3</v>
      </c>
      <c r="G75" s="48">
        <v>6.4440651924164566E-2</v>
      </c>
      <c r="H75" s="48">
        <v>4.1849796215791879E-2</v>
      </c>
      <c r="I75" s="48">
        <v>9.7830395191951913E-2</v>
      </c>
      <c r="J75" s="48">
        <v>2.1911733377806136E-2</v>
      </c>
      <c r="K75" s="49">
        <v>6.7710582462102986E-3</v>
      </c>
      <c r="M75" s="19" t="str">
        <f t="shared" si="5"/>
        <v>ANTONIA</v>
      </c>
      <c r="N75" s="21" t="b">
        <f t="shared" si="6"/>
        <v>0</v>
      </c>
      <c r="O75" s="30">
        <f>COUNTIF($N66:$N75,TRUE)/(10 - COUNTIF($N66:$N75,"#N/A"))</f>
        <v>0</v>
      </c>
      <c r="U75" s="19" t="str">
        <f t="shared" si="7"/>
        <v>ANTONIA</v>
      </c>
      <c r="V75" s="19">
        <f t="shared" si="8"/>
        <v>6.7710582462102986E-3</v>
      </c>
      <c r="W75" s="19">
        <f t="shared" si="9"/>
        <v>2.3593555872820082E-3</v>
      </c>
    </row>
    <row r="76" spans="1:23" x14ac:dyDescent="0.25">
      <c r="A76" s="11" t="s">
        <v>69</v>
      </c>
      <c r="B76" s="41">
        <v>2.4719720622035382E-2</v>
      </c>
      <c r="C76" s="42">
        <v>3.9183993145239099E-3</v>
      </c>
      <c r="D76" s="42">
        <v>1.2725850223186258E-2</v>
      </c>
      <c r="E76" s="42">
        <v>6.4742972657661352E-3</v>
      </c>
      <c r="F76" s="42">
        <v>5.6143685305707347E-3</v>
      </c>
      <c r="G76" s="42">
        <v>4.6954800912146627E-3</v>
      </c>
      <c r="H76" s="42">
        <v>5.4158924980558562E-2</v>
      </c>
      <c r="I76" s="42">
        <v>3.2562903119923436E-2</v>
      </c>
      <c r="J76" s="42">
        <v>0.1658755420776602</v>
      </c>
      <c r="K76" s="43">
        <v>3.0602095894000897E-2</v>
      </c>
      <c r="M76" s="16" t="str">
        <f t="shared" si="5"/>
        <v>MISSISSIPPI</v>
      </c>
      <c r="N76" s="20" t="b">
        <f t="shared" si="6"/>
        <v>0</v>
      </c>
      <c r="U76" s="16" t="str">
        <f t="shared" si="7"/>
        <v>MISSISSIPPI</v>
      </c>
      <c r="V76" s="16">
        <f t="shared" si="8"/>
        <v>3.9183993145239099E-3</v>
      </c>
      <c r="W76" s="16">
        <f t="shared" si="9"/>
        <v>7.7708077669075282E-4</v>
      </c>
    </row>
    <row r="77" spans="1:23" x14ac:dyDescent="0.25">
      <c r="A77" s="12" t="s">
        <v>69</v>
      </c>
      <c r="B77" s="44">
        <v>3.2394201801633563E-2</v>
      </c>
      <c r="C77" s="45">
        <v>3.7243386106371318E-3</v>
      </c>
      <c r="D77" s="45">
        <v>9.2436214038223163E-4</v>
      </c>
      <c r="E77" s="45">
        <v>1.4404974637704127E-2</v>
      </c>
      <c r="F77" s="45">
        <v>1.5331947081765163E-2</v>
      </c>
      <c r="G77" s="45">
        <v>1.3517865549048283E-2</v>
      </c>
      <c r="H77" s="45">
        <v>5.0148179755700822E-2</v>
      </c>
      <c r="I77" s="45">
        <v>3.6175510873781153E-2</v>
      </c>
      <c r="J77" s="45">
        <v>0.16229578376859838</v>
      </c>
      <c r="K77" s="46">
        <v>3.4353070587949439E-2</v>
      </c>
      <c r="M77" s="18" t="str">
        <f t="shared" si="5"/>
        <v>BLUE</v>
      </c>
      <c r="N77" s="17" t="b">
        <f t="shared" si="6"/>
        <v>0</v>
      </c>
      <c r="U77" s="18" t="str">
        <f t="shared" si="7"/>
        <v>BLUE</v>
      </c>
      <c r="V77" s="18">
        <f t="shared" si="8"/>
        <v>9.2436214038223163E-4</v>
      </c>
      <c r="W77" s="18">
        <f t="shared" si="9"/>
        <v>2.7999764702549002E-3</v>
      </c>
    </row>
    <row r="78" spans="1:23" x14ac:dyDescent="0.25">
      <c r="A78" s="12" t="s">
        <v>69</v>
      </c>
      <c r="B78" s="44">
        <v>3.7334911840903581E-2</v>
      </c>
      <c r="C78" s="45">
        <v>3.092781250464699E-2</v>
      </c>
      <c r="D78" s="45">
        <v>7.340352535200359E-2</v>
      </c>
      <c r="E78" s="45">
        <v>3.9238029439234171E-2</v>
      </c>
      <c r="F78" s="45">
        <v>4.8333521684993559E-2</v>
      </c>
      <c r="G78" s="45">
        <v>3.4124433508199409E-2</v>
      </c>
      <c r="H78" s="45">
        <v>7.6698785078943954E-2</v>
      </c>
      <c r="I78" s="45">
        <v>5.7388691488208105E-3</v>
      </c>
      <c r="J78" s="45">
        <v>0.18117496562400823</v>
      </c>
      <c r="K78" s="46">
        <v>8.2662135240711143E-3</v>
      </c>
      <c r="M78" s="18" t="str">
        <f t="shared" si="5"/>
        <v>SCOTT</v>
      </c>
      <c r="N78" s="17" t="b">
        <f t="shared" si="6"/>
        <v>1</v>
      </c>
      <c r="U78" s="18" t="str">
        <f t="shared" si="7"/>
        <v>SCOTT</v>
      </c>
      <c r="V78" s="18">
        <f t="shared" si="8"/>
        <v>5.7388691488208105E-3</v>
      </c>
      <c r="W78" s="18">
        <f t="shared" si="9"/>
        <v>2.5273443752503039E-3</v>
      </c>
    </row>
    <row r="79" spans="1:23" x14ac:dyDescent="0.25">
      <c r="A79" s="12" t="s">
        <v>69</v>
      </c>
      <c r="B79" s="44">
        <v>3.7348046665941423E-2</v>
      </c>
      <c r="C79" s="45">
        <v>1.3192533651039215E-2</v>
      </c>
      <c r="D79" s="45">
        <v>2.5723712329192572E-3</v>
      </c>
      <c r="E79" s="45">
        <v>1.5762601411910646E-2</v>
      </c>
      <c r="F79" s="45">
        <v>1.6509145449661033E-2</v>
      </c>
      <c r="G79" s="45">
        <v>1.8780076039887503E-2</v>
      </c>
      <c r="H79" s="45">
        <v>4.9294907497081888E-2</v>
      </c>
      <c r="I79" s="45">
        <v>2.8303898259697619E-2</v>
      </c>
      <c r="J79" s="45">
        <v>0.15808627716183513</v>
      </c>
      <c r="K79" s="46">
        <v>3.3809982084709769E-2</v>
      </c>
      <c r="M79" s="18" t="str">
        <f t="shared" si="5"/>
        <v>BLUE</v>
      </c>
      <c r="N79" s="17" t="b">
        <f t="shared" si="6"/>
        <v>0</v>
      </c>
      <c r="U79" s="18" t="str">
        <f t="shared" si="7"/>
        <v>BLUE</v>
      </c>
      <c r="V79" s="18">
        <f t="shared" si="8"/>
        <v>2.5723712329192572E-3</v>
      </c>
      <c r="W79" s="18">
        <f t="shared" si="9"/>
        <v>1.0620162418119958E-2</v>
      </c>
    </row>
    <row r="80" spans="1:23" x14ac:dyDescent="0.25">
      <c r="A80" s="12" t="s">
        <v>69</v>
      </c>
      <c r="B80" s="44">
        <v>4.0536007638715815E-3</v>
      </c>
      <c r="C80" s="45">
        <v>6.876478836111255E-3</v>
      </c>
      <c r="D80" s="45">
        <v>4.8187274755285003E-2</v>
      </c>
      <c r="E80" s="45">
        <v>1.9171692318605646E-2</v>
      </c>
      <c r="F80" s="45">
        <v>1.9074711767381028E-2</v>
      </c>
      <c r="G80" s="45">
        <v>1.14615480387424E-2</v>
      </c>
      <c r="H80" s="45">
        <v>6.4519746356673652E-2</v>
      </c>
      <c r="I80" s="45">
        <v>1.4555903287650412E-2</v>
      </c>
      <c r="J80" s="45">
        <v>0.16886546135961988</v>
      </c>
      <c r="K80" s="46">
        <v>1.3107334524103426E-2</v>
      </c>
      <c r="M80" s="18" t="str">
        <f t="shared" si="5"/>
        <v>BANANAS</v>
      </c>
      <c r="N80" s="17" t="b">
        <f t="shared" si="6"/>
        <v>0</v>
      </c>
      <c r="U80" s="18" t="str">
        <f t="shared" si="7"/>
        <v>BANANAS</v>
      </c>
      <c r="V80" s="18">
        <f t="shared" si="8"/>
        <v>4.0536007638715815E-3</v>
      </c>
      <c r="W80" s="18">
        <f t="shared" si="9"/>
        <v>2.8228780722396735E-3</v>
      </c>
    </row>
    <row r="81" spans="1:23" x14ac:dyDescent="0.25">
      <c r="A81" s="12" t="s">
        <v>69</v>
      </c>
      <c r="B81" s="44">
        <v>5.6217234518174633E-2</v>
      </c>
      <c r="C81" s="45">
        <v>6.754063879240596E-2</v>
      </c>
      <c r="D81" s="45">
        <v>8.2396637824935434E-2</v>
      </c>
      <c r="E81" s="45">
        <v>5.5495704308595351E-2</v>
      </c>
      <c r="F81" s="45">
        <v>6.1825301042711299E-2</v>
      </c>
      <c r="G81" s="45">
        <v>3.6396456051556017E-2</v>
      </c>
      <c r="H81" s="45">
        <v>8.7085966677824936E-2</v>
      </c>
      <c r="I81" s="45">
        <v>6.8277220655395876E-2</v>
      </c>
      <c r="J81" s="45">
        <v>0.18362359041340501</v>
      </c>
      <c r="K81" s="46">
        <v>2.7906210753917901E-2</v>
      </c>
      <c r="M81" s="18" t="str">
        <f t="shared" si="5"/>
        <v>ANTONIA</v>
      </c>
      <c r="N81" s="17" t="b">
        <f t="shared" si="6"/>
        <v>0</v>
      </c>
      <c r="U81" s="18" t="str">
        <f t="shared" si="7"/>
        <v>ANTONIA</v>
      </c>
      <c r="V81" s="18">
        <f t="shared" si="8"/>
        <v>2.7906210753917901E-2</v>
      </c>
      <c r="W81" s="18">
        <f t="shared" si="9"/>
        <v>8.490245297638116E-3</v>
      </c>
    </row>
    <row r="82" spans="1:23" x14ac:dyDescent="0.25">
      <c r="A82" s="12" t="s">
        <v>69</v>
      </c>
      <c r="B82" s="44">
        <v>3.8946758953557772E-2</v>
      </c>
      <c r="C82" s="45">
        <v>2.8063764777419425E-3</v>
      </c>
      <c r="D82" s="45">
        <v>8.1194214740931137E-3</v>
      </c>
      <c r="E82" s="45">
        <v>1.8449412270526044E-2</v>
      </c>
      <c r="F82" s="45">
        <v>2.1060686165999876E-2</v>
      </c>
      <c r="G82" s="45">
        <v>1.7376197079260677E-2</v>
      </c>
      <c r="H82" s="45">
        <v>4.8554939877149483E-2</v>
      </c>
      <c r="I82" s="45">
        <v>2.9940982125609417E-2</v>
      </c>
      <c r="J82" s="45">
        <v>0.16050478886107628</v>
      </c>
      <c r="K82" s="46">
        <v>3.4538357851385801E-2</v>
      </c>
      <c r="M82" s="18" t="str">
        <f t="shared" si="5"/>
        <v>MISSISSIPPI</v>
      </c>
      <c r="N82" s="17" t="b">
        <f t="shared" si="6"/>
        <v>0</v>
      </c>
      <c r="U82" s="18" t="str">
        <f t="shared" si="7"/>
        <v>MISSISSIPPI</v>
      </c>
      <c r="V82" s="18">
        <f t="shared" si="8"/>
        <v>2.8063764777419425E-3</v>
      </c>
      <c r="W82" s="18">
        <f t="shared" si="9"/>
        <v>5.3130449963511711E-3</v>
      </c>
    </row>
    <row r="83" spans="1:23" x14ac:dyDescent="0.25">
      <c r="A83" s="12" t="s">
        <v>69</v>
      </c>
      <c r="B83" s="44">
        <v>7.5917235735513441E-2</v>
      </c>
      <c r="C83" s="45">
        <v>1.7824033219139376E-2</v>
      </c>
      <c r="D83" s="45">
        <v>4.6746451089363317E-2</v>
      </c>
      <c r="E83" s="45">
        <v>4.5808945345132732E-2</v>
      </c>
      <c r="F83" s="45">
        <v>5.2217408866751747E-2</v>
      </c>
      <c r="G83" s="45">
        <v>4.1623003552542504E-2</v>
      </c>
      <c r="H83" s="45">
        <v>3.5893331128084793E-2</v>
      </c>
      <c r="I83" s="45">
        <v>5.2848467924249715E-2</v>
      </c>
      <c r="J83" s="45">
        <v>0.15202562239722328</v>
      </c>
      <c r="K83" s="46">
        <v>5.4321854264537395E-2</v>
      </c>
      <c r="M83" s="18" t="str">
        <f t="shared" si="5"/>
        <v>MISSISSIPPI</v>
      </c>
      <c r="N83" s="17" t="b">
        <f t="shared" si="6"/>
        <v>0</v>
      </c>
      <c r="U83" s="18" t="str">
        <f t="shared" si="7"/>
        <v>MISSISSIPPI</v>
      </c>
      <c r="V83" s="18">
        <f t="shared" si="8"/>
        <v>1.7824033219139376E-2</v>
      </c>
      <c r="W83" s="18">
        <f t="shared" si="9"/>
        <v>1.8069297908945417E-2</v>
      </c>
    </row>
    <row r="84" spans="1:23" ht="15.75" thickBot="1" x14ac:dyDescent="0.3">
      <c r="A84" s="12" t="s">
        <v>69</v>
      </c>
      <c r="B84" s="44">
        <v>4.1262989375645001E-2</v>
      </c>
      <c r="C84" s="45">
        <v>1.3155866563981808E-2</v>
      </c>
      <c r="D84" s="45">
        <v>9.731799167924382E-4</v>
      </c>
      <c r="E84" s="45">
        <v>1.537205888447625E-2</v>
      </c>
      <c r="F84" s="45">
        <v>2.0272257266619964E-2</v>
      </c>
      <c r="G84" s="45">
        <v>1.642906070519895E-2</v>
      </c>
      <c r="H84" s="45">
        <v>4.571979305056191E-2</v>
      </c>
      <c r="I84" s="45">
        <v>3.0260180573191159E-2</v>
      </c>
      <c r="J84" s="45">
        <v>0.15417698196128246</v>
      </c>
      <c r="K84" s="46">
        <v>3.7519781743682895E-2</v>
      </c>
      <c r="M84" s="18" t="str">
        <f t="shared" si="5"/>
        <v>BLUE</v>
      </c>
      <c r="N84" s="17" t="b">
        <f t="shared" si="6"/>
        <v>0</v>
      </c>
      <c r="U84" s="18" t="str">
        <f t="shared" si="7"/>
        <v>BLUE</v>
      </c>
      <c r="V84" s="18">
        <f t="shared" si="8"/>
        <v>9.731799167924382E-4</v>
      </c>
      <c r="W84" s="18">
        <f t="shared" si="9"/>
        <v>1.218268664718937E-2</v>
      </c>
    </row>
    <row r="85" spans="1:23" ht="15.75" thickBot="1" x14ac:dyDescent="0.3">
      <c r="A85" s="13" t="s">
        <v>69</v>
      </c>
      <c r="B85" s="47">
        <v>9.9630576882876187E-3</v>
      </c>
      <c r="C85" s="48">
        <v>1.9016394267472689E-2</v>
      </c>
      <c r="D85" s="48">
        <v>1.0986888196124867E-2</v>
      </c>
      <c r="E85" s="48">
        <v>1.339147460344331E-3</v>
      </c>
      <c r="F85" s="48">
        <v>3.1459194301988735E-4</v>
      </c>
      <c r="G85" s="48">
        <v>8.1680681012070155E-3</v>
      </c>
      <c r="H85" s="48">
        <v>6.1324381651851959E-2</v>
      </c>
      <c r="I85" s="48">
        <v>7.6622147931328655E-3</v>
      </c>
      <c r="J85" s="48">
        <v>0.17037089295398411</v>
      </c>
      <c r="K85" s="49">
        <v>1.2538775334108937E-2</v>
      </c>
      <c r="M85" s="19" t="b">
        <f t="shared" si="5"/>
        <v>1</v>
      </c>
      <c r="N85" s="21" t="b">
        <f t="shared" si="6"/>
        <v>0</v>
      </c>
      <c r="O85" s="30">
        <f>COUNTIF($N76:$N85,TRUE)/(10 - COUNTIF($N76:$N85,"#N/A"))</f>
        <v>0.1</v>
      </c>
      <c r="U85" s="19" t="b">
        <f t="shared" si="7"/>
        <v>1</v>
      </c>
      <c r="V85" s="19">
        <f t="shared" si="8"/>
        <v>3.1459194301988735E-4</v>
      </c>
      <c r="W85" s="19">
        <f t="shared" si="9"/>
        <v>1.0245555173244436E-3</v>
      </c>
    </row>
    <row r="86" spans="1:23" x14ac:dyDescent="0.25">
      <c r="A86" s="11" t="s">
        <v>70</v>
      </c>
      <c r="B86" s="41">
        <v>4.3826852007816927E-2</v>
      </c>
      <c r="C86" s="42">
        <v>6.3813529261285556E-3</v>
      </c>
      <c r="D86" s="42">
        <v>6.3789105263966681E-2</v>
      </c>
      <c r="E86" s="42">
        <v>4.751318524651435E-2</v>
      </c>
      <c r="F86" s="42">
        <v>2.1179169148863933E-2</v>
      </c>
      <c r="G86" s="42">
        <v>5.4899373797546613E-2</v>
      </c>
      <c r="H86" s="42">
        <v>2.3193914548676559E-2</v>
      </c>
      <c r="I86" s="42">
        <v>8.9742097920667285E-2</v>
      </c>
      <c r="J86" s="42">
        <v>3.1769452607754156E-3</v>
      </c>
      <c r="K86" s="43">
        <v>4.0841918295809049E-3</v>
      </c>
      <c r="M86" s="16" t="str">
        <f t="shared" si="5"/>
        <v>DAVE</v>
      </c>
      <c r="N86" s="20" t="b">
        <f t="shared" si="6"/>
        <v>1</v>
      </c>
      <c r="U86" s="16" t="str">
        <f t="shared" si="7"/>
        <v>DAVE</v>
      </c>
      <c r="V86" s="16">
        <f t="shared" si="8"/>
        <v>3.1769452607754156E-3</v>
      </c>
      <c r="W86" s="16">
        <f t="shared" si="9"/>
        <v>9.0724656880548926E-4</v>
      </c>
    </row>
    <row r="87" spans="1:23" x14ac:dyDescent="0.25">
      <c r="A87" s="12" t="s">
        <v>70</v>
      </c>
      <c r="B87" s="44">
        <v>4.7913197392426762E-2</v>
      </c>
      <c r="C87" s="45">
        <v>5.4624670551395305E-5</v>
      </c>
      <c r="D87" s="45">
        <v>7.3523366070970486E-2</v>
      </c>
      <c r="E87" s="45">
        <v>5.1451475539969579E-2</v>
      </c>
      <c r="F87" s="45">
        <v>3.044939107215025E-2</v>
      </c>
      <c r="G87" s="45">
        <v>5.6701428581606601E-2</v>
      </c>
      <c r="H87" s="45">
        <v>1.4013722916313448E-2</v>
      </c>
      <c r="I87" s="45">
        <v>8.3294121940549359E-2</v>
      </c>
      <c r="J87" s="45">
        <v>2.5604783659183672E-2</v>
      </c>
      <c r="K87" s="46">
        <v>4.3544728933772592E-4</v>
      </c>
      <c r="M87" s="18" t="str">
        <f t="shared" si="5"/>
        <v>MISSISSIPPI</v>
      </c>
      <c r="N87" s="17" t="b">
        <f t="shared" si="6"/>
        <v>0</v>
      </c>
      <c r="U87" s="18" t="str">
        <f t="shared" si="7"/>
        <v>MISSISSIPPI</v>
      </c>
      <c r="V87" s="18">
        <f t="shared" si="8"/>
        <v>5.4624670551395305E-5</v>
      </c>
      <c r="W87" s="18">
        <f t="shared" si="9"/>
        <v>3.8082261878633061E-4</v>
      </c>
    </row>
    <row r="88" spans="1:23" x14ac:dyDescent="0.25">
      <c r="A88" s="12" t="s">
        <v>70</v>
      </c>
      <c r="B88" s="44">
        <v>4.3120741621792566E-2</v>
      </c>
      <c r="C88" s="45">
        <v>5.7419601753607719E-3</v>
      </c>
      <c r="D88" s="45">
        <v>6.8316222593794773E-2</v>
      </c>
      <c r="E88" s="45">
        <v>5.246914623439667E-2</v>
      </c>
      <c r="F88" s="45">
        <v>1.5752385800361424E-2</v>
      </c>
      <c r="G88" s="45">
        <v>5.7083241788064384E-2</v>
      </c>
      <c r="H88" s="45">
        <v>9.1095928910521484E-4</v>
      </c>
      <c r="I88" s="45">
        <v>8.6359950265009325E-2</v>
      </c>
      <c r="J88" s="45">
        <v>3.6966732169701921E-2</v>
      </c>
      <c r="K88" s="46">
        <v>1.8140952760855589E-3</v>
      </c>
      <c r="M88" s="18" t="str">
        <f t="shared" si="5"/>
        <v>JASON</v>
      </c>
      <c r="N88" s="17" t="b">
        <f t="shared" si="6"/>
        <v>0</v>
      </c>
      <c r="U88" s="18" t="str">
        <f t="shared" si="7"/>
        <v>JASON</v>
      </c>
      <c r="V88" s="18">
        <f t="shared" si="8"/>
        <v>9.1095928910521484E-4</v>
      </c>
      <c r="W88" s="18">
        <f t="shared" si="9"/>
        <v>9.0313598698034403E-4</v>
      </c>
    </row>
    <row r="89" spans="1:23" x14ac:dyDescent="0.25">
      <c r="A89" s="12" t="s">
        <v>70</v>
      </c>
      <c r="B89" s="44">
        <v>4.4939025046326853E-2</v>
      </c>
      <c r="C89" s="45">
        <v>1.2416899912051152E-2</v>
      </c>
      <c r="D89" s="45">
        <v>6.6841915585057088E-2</v>
      </c>
      <c r="E89" s="45">
        <v>4.9527876340522213E-2</v>
      </c>
      <c r="F89" s="45">
        <v>2.5166826179855328E-2</v>
      </c>
      <c r="G89" s="45">
        <v>5.8466001407471553E-2</v>
      </c>
      <c r="H89" s="45">
        <v>4.4636003854695822E-2</v>
      </c>
      <c r="I89" s="45">
        <v>9.3764879358968323E-2</v>
      </c>
      <c r="J89" s="45">
        <v>2.3521600452699631E-2</v>
      </c>
      <c r="K89" s="46">
        <v>7.4509725629193641E-3</v>
      </c>
      <c r="M89" s="18" t="str">
        <f t="shared" si="5"/>
        <v>ANTONIA</v>
      </c>
      <c r="N89" s="17" t="b">
        <f t="shared" si="6"/>
        <v>0</v>
      </c>
      <c r="U89" s="18" t="str">
        <f t="shared" si="7"/>
        <v>ANTONIA</v>
      </c>
      <c r="V89" s="18">
        <f t="shared" si="8"/>
        <v>7.4509725629193641E-3</v>
      </c>
      <c r="W89" s="18">
        <f t="shared" si="9"/>
        <v>4.9659273491317879E-3</v>
      </c>
    </row>
    <row r="90" spans="1:23" x14ac:dyDescent="0.25">
      <c r="A90" s="12" t="s">
        <v>70</v>
      </c>
      <c r="B90" s="44">
        <v>3.7293339458270514E-2</v>
      </c>
      <c r="C90" s="45">
        <v>8.1137029875345823E-4</v>
      </c>
      <c r="D90" s="45">
        <v>6.4269834718797547E-2</v>
      </c>
      <c r="E90" s="45">
        <v>4.526243940224782E-2</v>
      </c>
      <c r="F90" s="45">
        <v>1.6081492897768279E-2</v>
      </c>
      <c r="G90" s="45">
        <v>4.9329694213237664E-2</v>
      </c>
      <c r="H90" s="45">
        <v>4.095753701567173E-3</v>
      </c>
      <c r="I90" s="45">
        <v>7.5722479056229947E-2</v>
      </c>
      <c r="J90" s="45">
        <v>4.1895275619757338E-2</v>
      </c>
      <c r="K90" s="46">
        <v>2.2181749243757598E-3</v>
      </c>
      <c r="M90" s="18" t="str">
        <f t="shared" si="5"/>
        <v>MISSISSIPPI</v>
      </c>
      <c r="N90" s="17" t="b">
        <f t="shared" si="6"/>
        <v>0</v>
      </c>
      <c r="U90" s="18" t="str">
        <f t="shared" si="7"/>
        <v>MISSISSIPPI</v>
      </c>
      <c r="V90" s="18">
        <f t="shared" si="8"/>
        <v>8.1137029875345823E-4</v>
      </c>
      <c r="W90" s="18">
        <f t="shared" si="9"/>
        <v>1.4068046256223016E-3</v>
      </c>
    </row>
    <row r="91" spans="1:23" x14ac:dyDescent="0.25">
      <c r="A91" s="12" t="s">
        <v>70</v>
      </c>
      <c r="B91" s="44">
        <v>4.8769375059148815E-2</v>
      </c>
      <c r="C91" s="45">
        <v>2.9909457062918809E-2</v>
      </c>
      <c r="D91" s="45">
        <v>7.4526871519375357E-2</v>
      </c>
      <c r="E91" s="45">
        <v>5.5155686814161324E-2</v>
      </c>
      <c r="F91" s="45">
        <v>3.6603178999145919E-2</v>
      </c>
      <c r="G91" s="45">
        <v>4.9181702509602625E-2</v>
      </c>
      <c r="H91" s="45">
        <v>3.1185650943546431E-2</v>
      </c>
      <c r="I91" s="45">
        <v>8.2421243838640454E-2</v>
      </c>
      <c r="J91" s="45">
        <v>8.5841355956525561E-2</v>
      </c>
      <c r="K91" s="46">
        <v>1.3108711238267047E-2</v>
      </c>
      <c r="M91" s="18" t="str">
        <f t="shared" si="5"/>
        <v>ANTONIA</v>
      </c>
      <c r="N91" s="17" t="b">
        <f t="shared" si="6"/>
        <v>0</v>
      </c>
      <c r="U91" s="18" t="str">
        <f t="shared" si="7"/>
        <v>ANTONIA</v>
      </c>
      <c r="V91" s="18">
        <f t="shared" si="8"/>
        <v>1.3108711238267047E-2</v>
      </c>
      <c r="W91" s="18">
        <f t="shared" si="9"/>
        <v>1.6800745824651762E-2</v>
      </c>
    </row>
    <row r="92" spans="1:23" x14ac:dyDescent="0.25">
      <c r="A92" s="12" t="s">
        <v>70</v>
      </c>
      <c r="B92" s="44">
        <v>4.6556115902468873E-2</v>
      </c>
      <c r="C92" s="45">
        <v>1.1968951580965115E-2</v>
      </c>
      <c r="D92" s="45">
        <v>7.4752893228542783E-2</v>
      </c>
      <c r="E92" s="45">
        <v>5.6862058174840288E-2</v>
      </c>
      <c r="F92" s="45">
        <v>2.1906962654327081E-2</v>
      </c>
      <c r="G92" s="45">
        <v>5.8197283888551526E-2</v>
      </c>
      <c r="H92" s="45">
        <v>4.5590269307394377E-3</v>
      </c>
      <c r="I92" s="45">
        <v>8.7009826405646765E-2</v>
      </c>
      <c r="J92" s="45">
        <v>4.8050875485111916E-2</v>
      </c>
      <c r="K92" s="46">
        <v>5.1852359865694475E-3</v>
      </c>
      <c r="M92" s="18" t="str">
        <f t="shared" si="5"/>
        <v>JASON</v>
      </c>
      <c r="N92" s="17" t="b">
        <f t="shared" si="6"/>
        <v>0</v>
      </c>
      <c r="U92" s="18" t="str">
        <f t="shared" si="7"/>
        <v>JASON</v>
      </c>
      <c r="V92" s="18">
        <f t="shared" si="8"/>
        <v>4.5590269307394377E-3</v>
      </c>
      <c r="W92" s="18">
        <f t="shared" si="9"/>
        <v>6.2620905583000985E-4</v>
      </c>
    </row>
    <row r="93" spans="1:23" x14ac:dyDescent="0.25">
      <c r="A93" s="12" t="s">
        <v>70</v>
      </c>
      <c r="B93" s="44">
        <v>3.5903380609586477E-2</v>
      </c>
      <c r="C93" s="45">
        <v>8.2885577206586458E-3</v>
      </c>
      <c r="D93" s="45">
        <v>6.1998890294520895E-2</v>
      </c>
      <c r="E93" s="45">
        <v>4.5910277544327333E-2</v>
      </c>
      <c r="F93" s="45">
        <v>1.4883563418059867E-2</v>
      </c>
      <c r="G93" s="45">
        <v>5.1038108454562615E-2</v>
      </c>
      <c r="H93" s="45">
        <v>2.1255372131092548E-2</v>
      </c>
      <c r="I93" s="45">
        <v>8.5180637715461291E-2</v>
      </c>
      <c r="J93" s="45">
        <v>6.6180437030977091E-3</v>
      </c>
      <c r="K93" s="46">
        <v>7.0095936523665303E-3</v>
      </c>
      <c r="M93" s="18" t="str">
        <f t="shared" si="5"/>
        <v>DAVE</v>
      </c>
      <c r="N93" s="17" t="b">
        <f t="shared" si="6"/>
        <v>1</v>
      </c>
      <c r="U93" s="18" t="str">
        <f t="shared" si="7"/>
        <v>DAVE</v>
      </c>
      <c r="V93" s="18">
        <f t="shared" si="8"/>
        <v>6.6180437030977091E-3</v>
      </c>
      <c r="W93" s="18">
        <f t="shared" si="9"/>
        <v>3.9154994926882125E-4</v>
      </c>
    </row>
    <row r="94" spans="1:23" ht="15.75" thickBot="1" x14ac:dyDescent="0.3">
      <c r="A94" s="12" t="s">
        <v>70</v>
      </c>
      <c r="B94" s="44">
        <v>3.5885499536476018E-2</v>
      </c>
      <c r="C94" s="45">
        <v>8.0782699629130122E-3</v>
      </c>
      <c r="D94" s="45">
        <v>5.742697914943741E-2</v>
      </c>
      <c r="E94" s="45">
        <v>3.8833857335878463E-2</v>
      </c>
      <c r="F94" s="45">
        <v>1.869937233369659E-2</v>
      </c>
      <c r="G94" s="45">
        <v>4.6405240678535686E-2</v>
      </c>
      <c r="H94" s="45">
        <v>1.947822218525383E-2</v>
      </c>
      <c r="I94" s="45">
        <v>7.5376645637810075E-2</v>
      </c>
      <c r="J94" s="45">
        <v>2.220959147087434E-2</v>
      </c>
      <c r="K94" s="46">
        <v>6.9086551955984815E-3</v>
      </c>
      <c r="M94" s="18" t="str">
        <f t="shared" si="5"/>
        <v>ANTONIA</v>
      </c>
      <c r="N94" s="17" t="b">
        <f t="shared" si="6"/>
        <v>0</v>
      </c>
      <c r="U94" s="18" t="str">
        <f t="shared" si="7"/>
        <v>ANTONIA</v>
      </c>
      <c r="V94" s="18">
        <f t="shared" si="8"/>
        <v>6.9086551955984815E-3</v>
      </c>
      <c r="W94" s="18">
        <f t="shared" si="9"/>
        <v>1.1696147673145307E-3</v>
      </c>
    </row>
    <row r="95" spans="1:23" ht="15.75" thickBot="1" x14ac:dyDescent="0.3">
      <c r="A95" s="13" t="s">
        <v>70</v>
      </c>
      <c r="B95" s="47">
        <v>4.6397678526424818E-2</v>
      </c>
      <c r="C95" s="48">
        <v>7.546105009464607E-3</v>
      </c>
      <c r="D95" s="48">
        <v>7.8238085319870296E-2</v>
      </c>
      <c r="E95" s="48">
        <v>5.8867370184913143E-2</v>
      </c>
      <c r="F95" s="48">
        <v>2.4333637275782805E-2</v>
      </c>
      <c r="G95" s="48">
        <v>6.3828603764401803E-2</v>
      </c>
      <c r="H95" s="48">
        <v>3.967549874077167E-2</v>
      </c>
      <c r="I95" s="48">
        <v>9.7007290573727298E-2</v>
      </c>
      <c r="J95" s="48">
        <v>1.6130536405561308E-2</v>
      </c>
      <c r="K95" s="49">
        <v>3.5249128389100159E-3</v>
      </c>
      <c r="M95" s="19" t="str">
        <f t="shared" si="5"/>
        <v>ANTONIA</v>
      </c>
      <c r="N95" s="21" t="b">
        <f t="shared" si="6"/>
        <v>0</v>
      </c>
      <c r="O95" s="30">
        <f>COUNTIF($N86:$N95,TRUE)/(10 - COUNTIF($N86:$N95,"#N/A"))</f>
        <v>0.2</v>
      </c>
      <c r="U95" s="19" t="str">
        <f t="shared" si="7"/>
        <v>ANTONIA</v>
      </c>
      <c r="V95" s="19">
        <f t="shared" si="8"/>
        <v>3.5249128389100159E-3</v>
      </c>
      <c r="W95" s="19">
        <f t="shared" si="9"/>
        <v>4.0211921705545911E-3</v>
      </c>
    </row>
    <row r="96" spans="1:23" x14ac:dyDescent="0.25">
      <c r="A96" s="11" t="s">
        <v>71</v>
      </c>
      <c r="B96" s="41">
        <v>1.3260435839555523E-2</v>
      </c>
      <c r="C96" s="42">
        <v>1.6512292960809263E-2</v>
      </c>
      <c r="D96" s="42">
        <v>3.8541727056867203E-2</v>
      </c>
      <c r="E96" s="42">
        <v>1.6880882562102406E-2</v>
      </c>
      <c r="F96" s="42">
        <v>1.4887742674903323E-2</v>
      </c>
      <c r="G96" s="42">
        <v>1.1912703740107486E-2</v>
      </c>
      <c r="H96" s="42">
        <v>4.874525382696572E-2</v>
      </c>
      <c r="I96" s="42">
        <v>3.2570588322336586E-2</v>
      </c>
      <c r="J96" s="42">
        <v>0.13938729094624142</v>
      </c>
      <c r="K96" s="43">
        <v>8.2291311088183161E-3</v>
      </c>
      <c r="M96" s="16" t="str">
        <f t="shared" si="5"/>
        <v>ANTONIA</v>
      </c>
      <c r="N96" s="20" t="b">
        <f t="shared" si="6"/>
        <v>1</v>
      </c>
      <c r="U96" s="16" t="str">
        <f t="shared" si="7"/>
        <v>ANTONIA</v>
      </c>
      <c r="V96" s="16">
        <f t="shared" si="8"/>
        <v>8.2291311088183161E-3</v>
      </c>
      <c r="W96" s="16">
        <f t="shared" si="9"/>
        <v>3.6835726312891698E-3</v>
      </c>
    </row>
    <row r="97" spans="1:23" x14ac:dyDescent="0.25">
      <c r="A97" s="12" t="s">
        <v>71</v>
      </c>
      <c r="B97" s="44">
        <v>2.8292192608003197E-2</v>
      </c>
      <c r="C97" s="45">
        <v>2.0603087292117989E-2</v>
      </c>
      <c r="D97" s="45">
        <v>4.8814317026611834E-2</v>
      </c>
      <c r="E97" s="45">
        <v>2.3343709920113129E-2</v>
      </c>
      <c r="F97" s="45">
        <v>2.6734639619223149E-2</v>
      </c>
      <c r="G97" s="45">
        <v>1.963698077495292E-2</v>
      </c>
      <c r="H97" s="45">
        <v>5.4876916215394742E-2</v>
      </c>
      <c r="I97" s="45">
        <v>3.736570905354164E-2</v>
      </c>
      <c r="J97" s="45">
        <v>0.14469110128235943</v>
      </c>
      <c r="K97" s="46">
        <v>8.5521062931227798E-4</v>
      </c>
      <c r="M97" s="18" t="str">
        <f t="shared" si="5"/>
        <v>ANTONIA</v>
      </c>
      <c r="N97" s="17" t="b">
        <f t="shared" si="6"/>
        <v>1</v>
      </c>
      <c r="U97" s="18" t="str">
        <f t="shared" si="7"/>
        <v>ANTONIA</v>
      </c>
      <c r="V97" s="18">
        <f t="shared" si="8"/>
        <v>8.5521062931227798E-4</v>
      </c>
      <c r="W97" s="18">
        <f t="shared" si="9"/>
        <v>1.8781770145640642E-2</v>
      </c>
    </row>
    <row r="98" spans="1:23" x14ac:dyDescent="0.25">
      <c r="A98" s="12" t="s">
        <v>71</v>
      </c>
      <c r="B98" s="44">
        <v>1.995870821130645E-2</v>
      </c>
      <c r="C98" s="45">
        <v>1.7362946189733136E-2</v>
      </c>
      <c r="D98" s="45">
        <v>4.6843380376352828E-2</v>
      </c>
      <c r="E98" s="45">
        <v>2.3306592491221037E-2</v>
      </c>
      <c r="F98" s="45">
        <v>2.2563402195883445E-2</v>
      </c>
      <c r="G98" s="45">
        <v>1.885532352008068E-2</v>
      </c>
      <c r="H98" s="45">
        <v>4.9748486420276003E-2</v>
      </c>
      <c r="I98" s="45">
        <v>3.5244570988127902E-2</v>
      </c>
      <c r="J98" s="45">
        <v>0.13907858145761459</v>
      </c>
      <c r="K98" s="46">
        <v>4.0137572398811078E-3</v>
      </c>
      <c r="M98" s="18" t="str">
        <f t="shared" si="5"/>
        <v>ANTONIA</v>
      </c>
      <c r="N98" s="17" t="b">
        <f t="shared" si="6"/>
        <v>1</v>
      </c>
      <c r="U98" s="18" t="str">
        <f t="shared" si="7"/>
        <v>ANTONIA</v>
      </c>
      <c r="V98" s="18">
        <f t="shared" si="8"/>
        <v>4.0137572398811078E-3</v>
      </c>
      <c r="W98" s="18">
        <f t="shared" si="9"/>
        <v>1.3349188949852028E-2</v>
      </c>
    </row>
    <row r="99" spans="1:23" x14ac:dyDescent="0.25">
      <c r="A99" s="12" t="s">
        <v>71</v>
      </c>
      <c r="B99" s="44">
        <v>1.5658956386455467E-2</v>
      </c>
      <c r="C99" s="45">
        <v>2.0018021782384779E-2</v>
      </c>
      <c r="D99" s="45">
        <v>3.4794090414283496E-2</v>
      </c>
      <c r="E99" s="45">
        <v>1.4921529348738957E-2</v>
      </c>
      <c r="F99" s="45">
        <v>1.5967732156327366E-2</v>
      </c>
      <c r="G99" s="45">
        <v>1.1445311038389194E-2</v>
      </c>
      <c r="H99" s="45">
        <v>5.3861687073410575E-2</v>
      </c>
      <c r="I99" s="45">
        <v>3.43776201547219E-2</v>
      </c>
      <c r="J99" s="45">
        <v>0.14586655451162284</v>
      </c>
      <c r="K99" s="46">
        <v>5.3336225206581239E-3</v>
      </c>
      <c r="M99" s="18" t="str">
        <f t="shared" si="5"/>
        <v>ANTONIA</v>
      </c>
      <c r="N99" s="17" t="b">
        <f t="shared" si="6"/>
        <v>1</v>
      </c>
      <c r="U99" s="18" t="str">
        <f t="shared" si="7"/>
        <v>ANTONIA</v>
      </c>
      <c r="V99" s="18">
        <f t="shared" si="8"/>
        <v>5.3336225206581239E-3</v>
      </c>
      <c r="W99" s="18">
        <f t="shared" si="9"/>
        <v>6.1116885177310704E-3</v>
      </c>
    </row>
    <row r="100" spans="1:23" x14ac:dyDescent="0.25">
      <c r="A100" s="12" t="s">
        <v>71</v>
      </c>
      <c r="B100" s="44">
        <v>2.6740348289537849E-2</v>
      </c>
      <c r="C100" s="45">
        <v>8.8560230375752114E-3</v>
      </c>
      <c r="D100" s="45">
        <v>4.8030530748172484E-2</v>
      </c>
      <c r="E100" s="45">
        <v>2.8844314042865873E-2</v>
      </c>
      <c r="F100" s="45">
        <v>2.4142682184748174E-2</v>
      </c>
      <c r="G100" s="45">
        <v>2.8426340848504345E-2</v>
      </c>
      <c r="H100" s="45">
        <v>1.5464103612528826E-2</v>
      </c>
      <c r="I100" s="45">
        <v>5.9694732546241976E-2</v>
      </c>
      <c r="J100" s="45">
        <v>7.925089995554524E-2</v>
      </c>
      <c r="K100" s="46">
        <v>7.1264449197446511E-3</v>
      </c>
      <c r="M100" s="18" t="str">
        <f t="shared" si="5"/>
        <v>ANTONIA</v>
      </c>
      <c r="N100" s="17" t="b">
        <f t="shared" si="6"/>
        <v>1</v>
      </c>
      <c r="U100" s="18" t="str">
        <f t="shared" si="7"/>
        <v>ANTONIA</v>
      </c>
      <c r="V100" s="18">
        <f t="shared" si="8"/>
        <v>7.1264449197446511E-3</v>
      </c>
      <c r="W100" s="18">
        <f t="shared" si="9"/>
        <v>1.7295781178305603E-3</v>
      </c>
    </row>
    <row r="101" spans="1:23" x14ac:dyDescent="0.25">
      <c r="A101" s="12" t="s">
        <v>71</v>
      </c>
      <c r="B101" s="44">
        <v>1.8160485329947004E-2</v>
      </c>
      <c r="C101" s="45">
        <v>1.8090363744580007E-2</v>
      </c>
      <c r="D101" s="45">
        <v>4.3159608785277193E-2</v>
      </c>
      <c r="E101" s="45">
        <v>2.2166410429458924E-2</v>
      </c>
      <c r="F101" s="45">
        <v>1.9310588264954048E-2</v>
      </c>
      <c r="G101" s="45">
        <v>1.681242143870848E-2</v>
      </c>
      <c r="H101" s="45">
        <v>4.4639179466761963E-2</v>
      </c>
      <c r="I101" s="45">
        <v>3.8720024389130137E-2</v>
      </c>
      <c r="J101" s="45">
        <v>0.13120998979031348</v>
      </c>
      <c r="K101" s="46">
        <v>4.6524377980040055E-3</v>
      </c>
      <c r="M101" s="18" t="str">
        <f t="shared" si="5"/>
        <v>ANTONIA</v>
      </c>
      <c r="N101" s="17" t="b">
        <f t="shared" si="6"/>
        <v>1</v>
      </c>
      <c r="U101" s="18" t="str">
        <f t="shared" si="7"/>
        <v>ANTONIA</v>
      </c>
      <c r="V101" s="18">
        <f t="shared" si="8"/>
        <v>4.6524377980040055E-3</v>
      </c>
      <c r="W101" s="18">
        <f t="shared" si="9"/>
        <v>1.2159983640704475E-2</v>
      </c>
    </row>
    <row r="102" spans="1:23" x14ac:dyDescent="0.25">
      <c r="A102" s="12" t="s">
        <v>71</v>
      </c>
      <c r="B102" s="44">
        <v>2.4865595874876315E-2</v>
      </c>
      <c r="C102" s="45">
        <v>2.2492897039647811E-2</v>
      </c>
      <c r="D102" s="45">
        <v>4.573545600358099E-2</v>
      </c>
      <c r="E102" s="45">
        <v>2.3365946350900932E-2</v>
      </c>
      <c r="F102" s="45">
        <v>2.530456053368528E-2</v>
      </c>
      <c r="G102" s="45">
        <v>2.0165611150171819E-2</v>
      </c>
      <c r="H102" s="45">
        <v>5.3893083149187934E-2</v>
      </c>
      <c r="I102" s="45">
        <v>4.2949923184898819E-2</v>
      </c>
      <c r="J102" s="45">
        <v>0.14252650969104738</v>
      </c>
      <c r="K102" s="46">
        <v>8.7966867518875225E-4</v>
      </c>
      <c r="M102" s="18" t="str">
        <f t="shared" si="5"/>
        <v>ANTONIA</v>
      </c>
      <c r="N102" s="17" t="b">
        <f t="shared" si="6"/>
        <v>1</v>
      </c>
      <c r="U102" s="18" t="str">
        <f t="shared" si="7"/>
        <v>ANTONIA</v>
      </c>
      <c r="V102" s="18">
        <f t="shared" si="8"/>
        <v>8.7966867518875225E-4</v>
      </c>
      <c r="W102" s="18">
        <f t="shared" si="9"/>
        <v>1.9285942474983067E-2</v>
      </c>
    </row>
    <row r="103" spans="1:23" x14ac:dyDescent="0.25">
      <c r="A103" s="12" t="s">
        <v>71</v>
      </c>
      <c r="B103" s="44">
        <v>2.3712287067099311E-2</v>
      </c>
      <c r="C103" s="45">
        <v>1.6338176666746307E-2</v>
      </c>
      <c r="D103" s="45">
        <v>4.7923818629584461E-2</v>
      </c>
      <c r="E103" s="45">
        <v>2.3920347196870043E-2</v>
      </c>
      <c r="F103" s="45">
        <v>2.1494174573364333E-2</v>
      </c>
      <c r="G103" s="45">
        <v>2.1180101145326875E-2</v>
      </c>
      <c r="H103" s="45">
        <v>5.1221422799140867E-2</v>
      </c>
      <c r="I103" s="45">
        <v>4.1433714473222166E-2</v>
      </c>
      <c r="J103" s="45">
        <v>0.13500814989666304</v>
      </c>
      <c r="K103" s="46">
        <v>3.7295011231226194E-3</v>
      </c>
      <c r="M103" s="18" t="str">
        <f t="shared" si="5"/>
        <v>ANTONIA</v>
      </c>
      <c r="N103" s="17" t="b">
        <f t="shared" si="6"/>
        <v>1</v>
      </c>
      <c r="U103" s="18" t="str">
        <f t="shared" si="7"/>
        <v>ANTONIA</v>
      </c>
      <c r="V103" s="18">
        <f t="shared" si="8"/>
        <v>3.7295011231226194E-3</v>
      </c>
      <c r="W103" s="18">
        <f t="shared" si="9"/>
        <v>1.2608675543623687E-2</v>
      </c>
    </row>
    <row r="104" spans="1:23" ht="15.75" thickBot="1" x14ac:dyDescent="0.3">
      <c r="A104" s="12" t="s">
        <v>71</v>
      </c>
      <c r="B104" s="44">
        <v>1.8223300512815399E-2</v>
      </c>
      <c r="C104" s="45">
        <v>1.2116404606631631E-2</v>
      </c>
      <c r="D104" s="45">
        <v>4.4285445257759154E-2</v>
      </c>
      <c r="E104" s="45">
        <v>1.942907013735469E-2</v>
      </c>
      <c r="F104" s="45">
        <v>2.1044384199562893E-2</v>
      </c>
      <c r="G104" s="45">
        <v>1.7804797530466335E-2</v>
      </c>
      <c r="H104" s="45">
        <v>5.2186494884565296E-2</v>
      </c>
      <c r="I104" s="45">
        <v>3.1715224451249066E-2</v>
      </c>
      <c r="J104" s="45">
        <v>0.14124108106447913</v>
      </c>
      <c r="K104" s="46">
        <v>7.8458975636102879E-3</v>
      </c>
      <c r="M104" s="18" t="str">
        <f t="shared" si="5"/>
        <v>ANTONIA</v>
      </c>
      <c r="N104" s="17" t="b">
        <f t="shared" si="6"/>
        <v>1</v>
      </c>
      <c r="U104" s="18" t="str">
        <f t="shared" si="7"/>
        <v>ANTONIA</v>
      </c>
      <c r="V104" s="18">
        <f t="shared" si="8"/>
        <v>7.8458975636102879E-3</v>
      </c>
      <c r="W104" s="18">
        <f t="shared" si="9"/>
        <v>4.2705070430213432E-3</v>
      </c>
    </row>
    <row r="105" spans="1:23" ht="15.75" thickBot="1" x14ac:dyDescent="0.3">
      <c r="A105" s="13" t="s">
        <v>71</v>
      </c>
      <c r="B105" s="47">
        <v>1.4357429022986035E-2</v>
      </c>
      <c r="C105" s="48">
        <v>6.3416847730165538E-3</v>
      </c>
      <c r="D105" s="48">
        <v>3.754112692843603E-2</v>
      </c>
      <c r="E105" s="48">
        <v>1.5964487683266762E-2</v>
      </c>
      <c r="F105" s="48">
        <v>1.5282107349519014E-2</v>
      </c>
      <c r="G105" s="48">
        <v>1.49102138383959E-2</v>
      </c>
      <c r="H105" s="48">
        <v>3.5085301094497451E-2</v>
      </c>
      <c r="I105" s="48">
        <v>3.5585733135413578E-2</v>
      </c>
      <c r="J105" s="48">
        <v>0.11703402566359873</v>
      </c>
      <c r="K105" s="49">
        <v>1.1199566675759831E-2</v>
      </c>
      <c r="M105" s="19" t="str">
        <f t="shared" si="5"/>
        <v>MISSISSIPPI</v>
      </c>
      <c r="N105" s="21" t="b">
        <f t="shared" si="6"/>
        <v>0</v>
      </c>
      <c r="O105" s="30">
        <f>COUNTIF($N96:$N105,TRUE)/(10 - COUNTIF($N96:$N105,"#N/A"))</f>
        <v>0.9</v>
      </c>
      <c r="U105" s="19" t="str">
        <f t="shared" si="7"/>
        <v>MISSISSIPPI</v>
      </c>
      <c r="V105" s="19">
        <f t="shared" si="8"/>
        <v>6.3416847730165538E-3</v>
      </c>
      <c r="W105" s="19">
        <f t="shared" si="9"/>
        <v>4.8578819027432774E-3</v>
      </c>
    </row>
  </sheetData>
  <mergeCells count="2">
    <mergeCell ref="B4:K4"/>
    <mergeCell ref="R17:S17"/>
  </mergeCells>
  <conditionalFormatting sqref="B6:K6">
    <cfRule type="top10" dxfId="5431" priority="902" bottom="1" rank="1"/>
    <cfRule type="top10" dxfId="5430" priority="903" bottom="1" rank="2"/>
    <cfRule type="top10" dxfId="5429" priority="904" bottom="1" rank="3"/>
    <cfRule type="top10" dxfId="5428" priority="905" bottom="1" rank="4"/>
  </conditionalFormatting>
  <conditionalFormatting sqref="M6 A6">
    <cfRule type="duplicateValues" dxfId="5427" priority="901"/>
  </conditionalFormatting>
  <conditionalFormatting sqref="N6">
    <cfRule type="duplicateValues" dxfId="5426" priority="900"/>
  </conditionalFormatting>
  <conditionalFormatting sqref="B7:K7">
    <cfRule type="top10" dxfId="5425" priority="896" bottom="1" rank="1"/>
    <cfRule type="top10" dxfId="5424" priority="897" bottom="1" rank="2"/>
    <cfRule type="top10" dxfId="5423" priority="898" bottom="1" rank="3"/>
    <cfRule type="top10" dxfId="5422" priority="899" bottom="1" rank="4"/>
  </conditionalFormatting>
  <conditionalFormatting sqref="M7 A7">
    <cfRule type="duplicateValues" dxfId="5421" priority="895"/>
  </conditionalFormatting>
  <conditionalFormatting sqref="B8:K8">
    <cfRule type="top10" dxfId="5420" priority="891" bottom="1" rank="1"/>
    <cfRule type="top10" dxfId="5419" priority="892" bottom="1" rank="2"/>
    <cfRule type="top10" dxfId="5418" priority="893" bottom="1" rank="3"/>
    <cfRule type="top10" dxfId="5417" priority="894" bottom="1" rank="4"/>
  </conditionalFormatting>
  <conditionalFormatting sqref="M8 A8">
    <cfRule type="duplicateValues" dxfId="5416" priority="890"/>
  </conditionalFormatting>
  <conditionalFormatting sqref="B9:K9">
    <cfRule type="top10" dxfId="5415" priority="886" bottom="1" rank="1"/>
    <cfRule type="top10" dxfId="5414" priority="887" bottom="1" rank="2"/>
    <cfRule type="top10" dxfId="5413" priority="888" bottom="1" rank="3"/>
    <cfRule type="top10" dxfId="5412" priority="889" bottom="1" rank="4"/>
  </conditionalFormatting>
  <conditionalFormatting sqref="M9 A9">
    <cfRule type="duplicateValues" dxfId="5411" priority="885"/>
  </conditionalFormatting>
  <conditionalFormatting sqref="B10:K10">
    <cfRule type="top10" dxfId="5410" priority="881" bottom="1" rank="1"/>
    <cfRule type="top10" dxfId="5409" priority="882" bottom="1" rank="2"/>
    <cfRule type="top10" dxfId="5408" priority="883" bottom="1" rank="3"/>
    <cfRule type="top10" dxfId="5407" priority="884" bottom="1" rank="4"/>
  </conditionalFormatting>
  <conditionalFormatting sqref="M10 A10">
    <cfRule type="duplicateValues" dxfId="5406" priority="880"/>
  </conditionalFormatting>
  <conditionalFormatting sqref="B11:K11">
    <cfRule type="top10" dxfId="5405" priority="876" bottom="1" rank="1"/>
    <cfRule type="top10" dxfId="5404" priority="877" bottom="1" rank="2"/>
    <cfRule type="top10" dxfId="5403" priority="878" bottom="1" rank="3"/>
    <cfRule type="top10" dxfId="5402" priority="879" bottom="1" rank="4"/>
  </conditionalFormatting>
  <conditionalFormatting sqref="M11 A11">
    <cfRule type="duplicateValues" dxfId="5401" priority="875"/>
  </conditionalFormatting>
  <conditionalFormatting sqref="B12:K12">
    <cfRule type="top10" dxfId="5400" priority="871" bottom="1" rank="1"/>
    <cfRule type="top10" dxfId="5399" priority="872" bottom="1" rank="2"/>
    <cfRule type="top10" dxfId="5398" priority="873" bottom="1" rank="3"/>
    <cfRule type="top10" dxfId="5397" priority="874" bottom="1" rank="4"/>
  </conditionalFormatting>
  <conditionalFormatting sqref="M12 A12">
    <cfRule type="duplicateValues" dxfId="5396" priority="870"/>
  </conditionalFormatting>
  <conditionalFormatting sqref="B13:K13">
    <cfRule type="top10" dxfId="5395" priority="866" bottom="1" rank="1"/>
    <cfRule type="top10" dxfId="5394" priority="867" bottom="1" rank="2"/>
    <cfRule type="top10" dxfId="5393" priority="868" bottom="1" rank="3"/>
    <cfRule type="top10" dxfId="5392" priority="869" bottom="1" rank="4"/>
  </conditionalFormatting>
  <conditionalFormatting sqref="M13 A13">
    <cfRule type="duplicateValues" dxfId="5391" priority="865"/>
  </conditionalFormatting>
  <conditionalFormatting sqref="B14:K14">
    <cfRule type="top10" dxfId="5390" priority="861" bottom="1" rank="1"/>
    <cfRule type="top10" dxfId="5389" priority="862" bottom="1" rank="2"/>
    <cfRule type="top10" dxfId="5388" priority="863" bottom="1" rank="3"/>
    <cfRule type="top10" dxfId="5387" priority="864" bottom="1" rank="4"/>
  </conditionalFormatting>
  <conditionalFormatting sqref="M14 A14">
    <cfRule type="duplicateValues" dxfId="5386" priority="860"/>
  </conditionalFormatting>
  <conditionalFormatting sqref="B15:K15">
    <cfRule type="top10" dxfId="5385" priority="856" bottom="1" rank="1"/>
    <cfRule type="top10" dxfId="5384" priority="857" bottom="1" rank="2"/>
    <cfRule type="top10" dxfId="5383" priority="858" bottom="1" rank="3"/>
    <cfRule type="top10" dxfId="5382" priority="859" bottom="1" rank="4"/>
  </conditionalFormatting>
  <conditionalFormatting sqref="M15 A15">
    <cfRule type="duplicateValues" dxfId="5381" priority="855"/>
  </conditionalFormatting>
  <conditionalFormatting sqref="B16:K16">
    <cfRule type="top10" dxfId="5380" priority="851" bottom="1" rank="1"/>
    <cfRule type="top10" dxfId="5379" priority="852" bottom="1" rank="2"/>
    <cfRule type="top10" dxfId="5378" priority="853" bottom="1" rank="3"/>
    <cfRule type="top10" dxfId="5377" priority="854" bottom="1" rank="4"/>
  </conditionalFormatting>
  <conditionalFormatting sqref="M16 A16">
    <cfRule type="duplicateValues" dxfId="5376" priority="850"/>
  </conditionalFormatting>
  <conditionalFormatting sqref="B17:K17">
    <cfRule type="top10" dxfId="5375" priority="846" bottom="1" rank="1"/>
    <cfRule type="top10" dxfId="5374" priority="847" bottom="1" rank="2"/>
    <cfRule type="top10" dxfId="5373" priority="848" bottom="1" rank="3"/>
    <cfRule type="top10" dxfId="5372" priority="849" bottom="1" rank="4"/>
  </conditionalFormatting>
  <conditionalFormatting sqref="M17 A17">
    <cfRule type="duplicateValues" dxfId="5371" priority="845"/>
  </conditionalFormatting>
  <conditionalFormatting sqref="B18:K18">
    <cfRule type="top10" dxfId="5370" priority="841" bottom="1" rank="1"/>
    <cfRule type="top10" dxfId="5369" priority="842" bottom="1" rank="2"/>
    <cfRule type="top10" dxfId="5368" priority="843" bottom="1" rank="3"/>
    <cfRule type="top10" dxfId="5367" priority="844" bottom="1" rank="4"/>
  </conditionalFormatting>
  <conditionalFormatting sqref="M18 A18">
    <cfRule type="duplicateValues" dxfId="5366" priority="840"/>
  </conditionalFormatting>
  <conditionalFormatting sqref="B19:K19">
    <cfRule type="top10" dxfId="5365" priority="836" bottom="1" rank="1"/>
    <cfRule type="top10" dxfId="5364" priority="837" bottom="1" rank="2"/>
    <cfRule type="top10" dxfId="5363" priority="838" bottom="1" rank="3"/>
    <cfRule type="top10" dxfId="5362" priority="839" bottom="1" rank="4"/>
  </conditionalFormatting>
  <conditionalFormatting sqref="M19 A19">
    <cfRule type="duplicateValues" dxfId="5361" priority="835"/>
  </conditionalFormatting>
  <conditionalFormatting sqref="B20:K20">
    <cfRule type="top10" dxfId="5360" priority="831" bottom="1" rank="1"/>
    <cfRule type="top10" dxfId="5359" priority="832" bottom="1" rank="2"/>
    <cfRule type="top10" dxfId="5358" priority="833" bottom="1" rank="3"/>
    <cfRule type="top10" dxfId="5357" priority="834" bottom="1" rank="4"/>
  </conditionalFormatting>
  <conditionalFormatting sqref="M20 A20">
    <cfRule type="duplicateValues" dxfId="5356" priority="830"/>
  </conditionalFormatting>
  <conditionalFormatting sqref="B21:K21">
    <cfRule type="top10" dxfId="5355" priority="826" bottom="1" rank="1"/>
    <cfRule type="top10" dxfId="5354" priority="827" bottom="1" rank="2"/>
    <cfRule type="top10" dxfId="5353" priority="828" bottom="1" rank="3"/>
    <cfRule type="top10" dxfId="5352" priority="829" bottom="1" rank="4"/>
  </conditionalFormatting>
  <conditionalFormatting sqref="M21 A21">
    <cfRule type="duplicateValues" dxfId="5351" priority="825"/>
  </conditionalFormatting>
  <conditionalFormatting sqref="B22:K22">
    <cfRule type="top10" dxfId="5350" priority="821" bottom="1" rank="1"/>
    <cfRule type="top10" dxfId="5349" priority="822" bottom="1" rank="2"/>
    <cfRule type="top10" dxfId="5348" priority="823" bottom="1" rank="3"/>
    <cfRule type="top10" dxfId="5347" priority="824" bottom="1" rank="4"/>
  </conditionalFormatting>
  <conditionalFormatting sqref="M22 A22">
    <cfRule type="duplicateValues" dxfId="5346" priority="820"/>
  </conditionalFormatting>
  <conditionalFormatting sqref="B23:K23">
    <cfRule type="top10" dxfId="5345" priority="816" bottom="1" rank="1"/>
    <cfRule type="top10" dxfId="5344" priority="817" bottom="1" rank="2"/>
    <cfRule type="top10" dxfId="5343" priority="818" bottom="1" rank="3"/>
    <cfRule type="top10" dxfId="5342" priority="819" bottom="1" rank="4"/>
  </conditionalFormatting>
  <conditionalFormatting sqref="M23 A23">
    <cfRule type="duplicateValues" dxfId="5341" priority="815"/>
  </conditionalFormatting>
  <conditionalFormatting sqref="B24:K24">
    <cfRule type="top10" dxfId="5340" priority="811" bottom="1" rank="1"/>
    <cfRule type="top10" dxfId="5339" priority="812" bottom="1" rank="2"/>
    <cfRule type="top10" dxfId="5338" priority="813" bottom="1" rank="3"/>
    <cfRule type="top10" dxfId="5337" priority="814" bottom="1" rank="4"/>
  </conditionalFormatting>
  <conditionalFormatting sqref="M24 A24">
    <cfRule type="duplicateValues" dxfId="5336" priority="810"/>
  </conditionalFormatting>
  <conditionalFormatting sqref="B25:K25">
    <cfRule type="top10" dxfId="5335" priority="806" bottom="1" rank="1"/>
    <cfRule type="top10" dxfId="5334" priority="807" bottom="1" rank="2"/>
    <cfRule type="top10" dxfId="5333" priority="808" bottom="1" rank="3"/>
    <cfRule type="top10" dxfId="5332" priority="809" bottom="1" rank="4"/>
  </conditionalFormatting>
  <conditionalFormatting sqref="M25 A25">
    <cfRule type="duplicateValues" dxfId="5331" priority="805"/>
  </conditionalFormatting>
  <conditionalFormatting sqref="B26:K26">
    <cfRule type="top10" dxfId="5330" priority="801" bottom="1" rank="1"/>
    <cfRule type="top10" dxfId="5329" priority="802" bottom="1" rank="2"/>
    <cfRule type="top10" dxfId="5328" priority="803" bottom="1" rank="3"/>
    <cfRule type="top10" dxfId="5327" priority="804" bottom="1" rank="4"/>
  </conditionalFormatting>
  <conditionalFormatting sqref="M26 A26">
    <cfRule type="duplicateValues" dxfId="5326" priority="800"/>
  </conditionalFormatting>
  <conditionalFormatting sqref="B27:K27">
    <cfRule type="top10" dxfId="5325" priority="796" bottom="1" rank="1"/>
    <cfRule type="top10" dxfId="5324" priority="797" bottom="1" rank="2"/>
    <cfRule type="top10" dxfId="5323" priority="798" bottom="1" rank="3"/>
    <cfRule type="top10" dxfId="5322" priority="799" bottom="1" rank="4"/>
  </conditionalFormatting>
  <conditionalFormatting sqref="M27 A27">
    <cfRule type="duplicateValues" dxfId="5321" priority="795"/>
  </conditionalFormatting>
  <conditionalFormatting sqref="B28:K28">
    <cfRule type="top10" dxfId="5320" priority="791" bottom="1" rank="1"/>
    <cfRule type="top10" dxfId="5319" priority="792" bottom="1" rank="2"/>
    <cfRule type="top10" dxfId="5318" priority="793" bottom="1" rank="3"/>
    <cfRule type="top10" dxfId="5317" priority="794" bottom="1" rank="4"/>
  </conditionalFormatting>
  <conditionalFormatting sqref="M28 A28">
    <cfRule type="duplicateValues" dxfId="5316" priority="790"/>
  </conditionalFormatting>
  <conditionalFormatting sqref="B29:K29">
    <cfRule type="top10" dxfId="5315" priority="786" bottom="1" rank="1"/>
    <cfRule type="top10" dxfId="5314" priority="787" bottom="1" rank="2"/>
    <cfRule type="top10" dxfId="5313" priority="788" bottom="1" rank="3"/>
    <cfRule type="top10" dxfId="5312" priority="789" bottom="1" rank="4"/>
  </conditionalFormatting>
  <conditionalFormatting sqref="M29 A29">
    <cfRule type="duplicateValues" dxfId="5311" priority="785"/>
  </conditionalFormatting>
  <conditionalFormatting sqref="B30:K30">
    <cfRule type="top10" dxfId="5310" priority="781" bottom="1" rank="1"/>
    <cfRule type="top10" dxfId="5309" priority="782" bottom="1" rank="2"/>
    <cfRule type="top10" dxfId="5308" priority="783" bottom="1" rank="3"/>
    <cfRule type="top10" dxfId="5307" priority="784" bottom="1" rank="4"/>
  </conditionalFormatting>
  <conditionalFormatting sqref="M30 A30">
    <cfRule type="duplicateValues" dxfId="5306" priority="780"/>
  </conditionalFormatting>
  <conditionalFormatting sqref="B31:K31">
    <cfRule type="top10" dxfId="5305" priority="776" bottom="1" rank="1"/>
    <cfRule type="top10" dxfId="5304" priority="777" bottom="1" rank="2"/>
    <cfRule type="top10" dxfId="5303" priority="778" bottom="1" rank="3"/>
    <cfRule type="top10" dxfId="5302" priority="779" bottom="1" rank="4"/>
  </conditionalFormatting>
  <conditionalFormatting sqref="M31 A31">
    <cfRule type="duplicateValues" dxfId="5301" priority="775"/>
  </conditionalFormatting>
  <conditionalFormatting sqref="B32:K32">
    <cfRule type="top10" dxfId="5300" priority="771" bottom="1" rank="1"/>
    <cfRule type="top10" dxfId="5299" priority="772" bottom="1" rank="2"/>
    <cfRule type="top10" dxfId="5298" priority="773" bottom="1" rank="3"/>
    <cfRule type="top10" dxfId="5297" priority="774" bottom="1" rank="4"/>
  </conditionalFormatting>
  <conditionalFormatting sqref="M32 A32">
    <cfRule type="duplicateValues" dxfId="5296" priority="770"/>
  </conditionalFormatting>
  <conditionalFormatting sqref="B33:K33">
    <cfRule type="top10" dxfId="5295" priority="766" bottom="1" rank="1"/>
    <cfRule type="top10" dxfId="5294" priority="767" bottom="1" rank="2"/>
    <cfRule type="top10" dxfId="5293" priority="768" bottom="1" rank="3"/>
    <cfRule type="top10" dxfId="5292" priority="769" bottom="1" rank="4"/>
  </conditionalFormatting>
  <conditionalFormatting sqref="M33 A33">
    <cfRule type="duplicateValues" dxfId="5291" priority="765"/>
  </conditionalFormatting>
  <conditionalFormatting sqref="B34:K34">
    <cfRule type="top10" dxfId="5290" priority="761" bottom="1" rank="1"/>
    <cfRule type="top10" dxfId="5289" priority="762" bottom="1" rank="2"/>
    <cfRule type="top10" dxfId="5288" priority="763" bottom="1" rank="3"/>
    <cfRule type="top10" dxfId="5287" priority="764" bottom="1" rank="4"/>
  </conditionalFormatting>
  <conditionalFormatting sqref="M34 A34">
    <cfRule type="duplicateValues" dxfId="5286" priority="760"/>
  </conditionalFormatting>
  <conditionalFormatting sqref="B35:K35">
    <cfRule type="top10" dxfId="5285" priority="756" bottom="1" rank="1"/>
    <cfRule type="top10" dxfId="5284" priority="757" bottom="1" rank="2"/>
    <cfRule type="top10" dxfId="5283" priority="758" bottom="1" rank="3"/>
    <cfRule type="top10" dxfId="5282" priority="759" bottom="1" rank="4"/>
  </conditionalFormatting>
  <conditionalFormatting sqref="M35 A35">
    <cfRule type="duplicateValues" dxfId="5281" priority="755"/>
  </conditionalFormatting>
  <conditionalFormatting sqref="B36:K36">
    <cfRule type="top10" dxfId="5280" priority="751" bottom="1" rank="1"/>
    <cfRule type="top10" dxfId="5279" priority="752" bottom="1" rank="2"/>
    <cfRule type="top10" dxfId="5278" priority="753" bottom="1" rank="3"/>
    <cfRule type="top10" dxfId="5277" priority="754" bottom="1" rank="4"/>
  </conditionalFormatting>
  <conditionalFormatting sqref="M36 A36">
    <cfRule type="duplicateValues" dxfId="5276" priority="750"/>
  </conditionalFormatting>
  <conditionalFormatting sqref="B37:K37">
    <cfRule type="top10" dxfId="5275" priority="746" bottom="1" rank="1"/>
    <cfRule type="top10" dxfId="5274" priority="747" bottom="1" rank="2"/>
    <cfRule type="top10" dxfId="5273" priority="748" bottom="1" rank="3"/>
    <cfRule type="top10" dxfId="5272" priority="749" bottom="1" rank="4"/>
  </conditionalFormatting>
  <conditionalFormatting sqref="M37 A37">
    <cfRule type="duplicateValues" dxfId="5271" priority="745"/>
  </conditionalFormatting>
  <conditionalFormatting sqref="B38:K38">
    <cfRule type="top10" dxfId="5270" priority="741" bottom="1" rank="1"/>
    <cfRule type="top10" dxfId="5269" priority="742" bottom="1" rank="2"/>
    <cfRule type="top10" dxfId="5268" priority="743" bottom="1" rank="3"/>
    <cfRule type="top10" dxfId="5267" priority="744" bottom="1" rank="4"/>
  </conditionalFormatting>
  <conditionalFormatting sqref="M38 A38">
    <cfRule type="duplicateValues" dxfId="5266" priority="740"/>
  </conditionalFormatting>
  <conditionalFormatting sqref="B39:K39">
    <cfRule type="top10" dxfId="5265" priority="736" bottom="1" rank="1"/>
    <cfRule type="top10" dxfId="5264" priority="737" bottom="1" rank="2"/>
    <cfRule type="top10" dxfId="5263" priority="738" bottom="1" rank="3"/>
    <cfRule type="top10" dxfId="5262" priority="739" bottom="1" rank="4"/>
  </conditionalFormatting>
  <conditionalFormatting sqref="M39 A39">
    <cfRule type="duplicateValues" dxfId="5261" priority="735"/>
  </conditionalFormatting>
  <conditionalFormatting sqref="B40:K40">
    <cfRule type="top10" dxfId="5260" priority="731" bottom="1" rank="1"/>
    <cfRule type="top10" dxfId="5259" priority="732" bottom="1" rank="2"/>
    <cfRule type="top10" dxfId="5258" priority="733" bottom="1" rank="3"/>
    <cfRule type="top10" dxfId="5257" priority="734" bottom="1" rank="4"/>
  </conditionalFormatting>
  <conditionalFormatting sqref="M40 A40">
    <cfRule type="duplicateValues" dxfId="5256" priority="730"/>
  </conditionalFormatting>
  <conditionalFormatting sqref="B41:K41">
    <cfRule type="top10" dxfId="5255" priority="726" bottom="1" rank="1"/>
    <cfRule type="top10" dxfId="5254" priority="727" bottom="1" rank="2"/>
    <cfRule type="top10" dxfId="5253" priority="728" bottom="1" rank="3"/>
    <cfRule type="top10" dxfId="5252" priority="729" bottom="1" rank="4"/>
  </conditionalFormatting>
  <conditionalFormatting sqref="M41 A41">
    <cfRule type="duplicateValues" dxfId="5251" priority="725"/>
  </conditionalFormatting>
  <conditionalFormatting sqref="B42:K42">
    <cfRule type="top10" dxfId="5250" priority="721" bottom="1" rank="1"/>
    <cfRule type="top10" dxfId="5249" priority="722" bottom="1" rank="2"/>
    <cfRule type="top10" dxfId="5248" priority="723" bottom="1" rank="3"/>
    <cfRule type="top10" dxfId="5247" priority="724" bottom="1" rank="4"/>
  </conditionalFormatting>
  <conditionalFormatting sqref="M42 A42">
    <cfRule type="duplicateValues" dxfId="5246" priority="720"/>
  </conditionalFormatting>
  <conditionalFormatting sqref="B43:K43">
    <cfRule type="top10" dxfId="5245" priority="716" bottom="1" rank="1"/>
    <cfRule type="top10" dxfId="5244" priority="717" bottom="1" rank="2"/>
    <cfRule type="top10" dxfId="5243" priority="718" bottom="1" rank="3"/>
    <cfRule type="top10" dxfId="5242" priority="719" bottom="1" rank="4"/>
  </conditionalFormatting>
  <conditionalFormatting sqref="M43 A43">
    <cfRule type="duplicateValues" dxfId="5241" priority="715"/>
  </conditionalFormatting>
  <conditionalFormatting sqref="B44:K44">
    <cfRule type="top10" dxfId="5240" priority="711" bottom="1" rank="1"/>
    <cfRule type="top10" dxfId="5239" priority="712" bottom="1" rank="2"/>
    <cfRule type="top10" dxfId="5238" priority="713" bottom="1" rank="3"/>
    <cfRule type="top10" dxfId="5237" priority="714" bottom="1" rank="4"/>
  </conditionalFormatting>
  <conditionalFormatting sqref="M44 A44">
    <cfRule type="duplicateValues" dxfId="5236" priority="710"/>
  </conditionalFormatting>
  <conditionalFormatting sqref="B45:K45">
    <cfRule type="top10" dxfId="5235" priority="706" bottom="1" rank="1"/>
    <cfRule type="top10" dxfId="5234" priority="707" bottom="1" rank="2"/>
    <cfRule type="top10" dxfId="5233" priority="708" bottom="1" rank="3"/>
    <cfRule type="top10" dxfId="5232" priority="709" bottom="1" rank="4"/>
  </conditionalFormatting>
  <conditionalFormatting sqref="M45 A45">
    <cfRule type="duplicateValues" dxfId="5231" priority="705"/>
  </conditionalFormatting>
  <conditionalFormatting sqref="B46:K46">
    <cfRule type="top10" dxfId="5230" priority="701" bottom="1" rank="1"/>
    <cfRule type="top10" dxfId="5229" priority="702" bottom="1" rank="2"/>
    <cfRule type="top10" dxfId="5228" priority="703" bottom="1" rank="3"/>
    <cfRule type="top10" dxfId="5227" priority="704" bottom="1" rank="4"/>
  </conditionalFormatting>
  <conditionalFormatting sqref="M46 A46">
    <cfRule type="duplicateValues" dxfId="5226" priority="700"/>
  </conditionalFormatting>
  <conditionalFormatting sqref="B47:K47">
    <cfRule type="top10" dxfId="5225" priority="696" bottom="1" rank="1"/>
    <cfRule type="top10" dxfId="5224" priority="697" bottom="1" rank="2"/>
    <cfRule type="top10" dxfId="5223" priority="698" bottom="1" rank="3"/>
    <cfRule type="top10" dxfId="5222" priority="699" bottom="1" rank="4"/>
  </conditionalFormatting>
  <conditionalFormatting sqref="M47 A47">
    <cfRule type="duplicateValues" dxfId="5221" priority="695"/>
  </conditionalFormatting>
  <conditionalFormatting sqref="B48:K48">
    <cfRule type="top10" dxfId="5220" priority="691" bottom="1" rank="1"/>
    <cfRule type="top10" dxfId="5219" priority="692" bottom="1" rank="2"/>
    <cfRule type="top10" dxfId="5218" priority="693" bottom="1" rank="3"/>
    <cfRule type="top10" dxfId="5217" priority="694" bottom="1" rank="4"/>
  </conditionalFormatting>
  <conditionalFormatting sqref="M48 A48">
    <cfRule type="duplicateValues" dxfId="5216" priority="690"/>
  </conditionalFormatting>
  <conditionalFormatting sqref="B49:K49">
    <cfRule type="top10" dxfId="5215" priority="686" bottom="1" rank="1"/>
    <cfRule type="top10" dxfId="5214" priority="687" bottom="1" rank="2"/>
    <cfRule type="top10" dxfId="5213" priority="688" bottom="1" rank="3"/>
    <cfRule type="top10" dxfId="5212" priority="689" bottom="1" rank="4"/>
  </conditionalFormatting>
  <conditionalFormatting sqref="M49 A49">
    <cfRule type="duplicateValues" dxfId="5211" priority="685"/>
  </conditionalFormatting>
  <conditionalFormatting sqref="B50:K50">
    <cfRule type="top10" dxfId="5210" priority="681" bottom="1" rank="1"/>
    <cfRule type="top10" dxfId="5209" priority="682" bottom="1" rank="2"/>
    <cfRule type="top10" dxfId="5208" priority="683" bottom="1" rank="3"/>
    <cfRule type="top10" dxfId="5207" priority="684" bottom="1" rank="4"/>
  </conditionalFormatting>
  <conditionalFormatting sqref="M50 A50">
    <cfRule type="duplicateValues" dxfId="5206" priority="680"/>
  </conditionalFormatting>
  <conditionalFormatting sqref="B51:K51">
    <cfRule type="top10" dxfId="5205" priority="676" bottom="1" rank="1"/>
    <cfRule type="top10" dxfId="5204" priority="677" bottom="1" rank="2"/>
    <cfRule type="top10" dxfId="5203" priority="678" bottom="1" rank="3"/>
    <cfRule type="top10" dxfId="5202" priority="679" bottom="1" rank="4"/>
  </conditionalFormatting>
  <conditionalFormatting sqref="M51 A51">
    <cfRule type="duplicateValues" dxfId="5201" priority="675"/>
  </conditionalFormatting>
  <conditionalFormatting sqref="B52:K52">
    <cfRule type="top10" dxfId="5200" priority="671" bottom="1" rank="1"/>
    <cfRule type="top10" dxfId="5199" priority="672" bottom="1" rank="2"/>
    <cfRule type="top10" dxfId="5198" priority="673" bottom="1" rank="3"/>
    <cfRule type="top10" dxfId="5197" priority="674" bottom="1" rank="4"/>
  </conditionalFormatting>
  <conditionalFormatting sqref="M52 A52">
    <cfRule type="duplicateValues" dxfId="5196" priority="670"/>
  </conditionalFormatting>
  <conditionalFormatting sqref="B53:K53">
    <cfRule type="top10" dxfId="5195" priority="666" bottom="1" rank="1"/>
    <cfRule type="top10" dxfId="5194" priority="667" bottom="1" rank="2"/>
    <cfRule type="top10" dxfId="5193" priority="668" bottom="1" rank="3"/>
    <cfRule type="top10" dxfId="5192" priority="669" bottom="1" rank="4"/>
  </conditionalFormatting>
  <conditionalFormatting sqref="M53 A53">
    <cfRule type="duplicateValues" dxfId="5191" priority="665"/>
  </conditionalFormatting>
  <conditionalFormatting sqref="B54:K54">
    <cfRule type="top10" dxfId="5190" priority="661" bottom="1" rank="1"/>
    <cfRule type="top10" dxfId="5189" priority="662" bottom="1" rank="2"/>
    <cfRule type="top10" dxfId="5188" priority="663" bottom="1" rank="3"/>
    <cfRule type="top10" dxfId="5187" priority="664" bottom="1" rank="4"/>
  </conditionalFormatting>
  <conditionalFormatting sqref="M54 A54">
    <cfRule type="duplicateValues" dxfId="5186" priority="660"/>
  </conditionalFormatting>
  <conditionalFormatting sqref="B55:K55">
    <cfRule type="top10" dxfId="5185" priority="656" bottom="1" rank="1"/>
    <cfRule type="top10" dxfId="5184" priority="657" bottom="1" rank="2"/>
    <cfRule type="top10" dxfId="5183" priority="658" bottom="1" rank="3"/>
    <cfRule type="top10" dxfId="5182" priority="659" bottom="1" rank="4"/>
  </conditionalFormatting>
  <conditionalFormatting sqref="M55 A55">
    <cfRule type="duplicateValues" dxfId="5181" priority="655"/>
  </conditionalFormatting>
  <conditionalFormatting sqref="B56:K56">
    <cfRule type="top10" dxfId="5180" priority="651" bottom="1" rank="1"/>
    <cfRule type="top10" dxfId="5179" priority="652" bottom="1" rank="2"/>
    <cfRule type="top10" dxfId="5178" priority="653" bottom="1" rank="3"/>
    <cfRule type="top10" dxfId="5177" priority="654" bottom="1" rank="4"/>
  </conditionalFormatting>
  <conditionalFormatting sqref="M56 A56">
    <cfRule type="duplicateValues" dxfId="5176" priority="650"/>
  </conditionalFormatting>
  <conditionalFormatting sqref="B57:K57">
    <cfRule type="top10" dxfId="5175" priority="646" bottom="1" rank="1"/>
    <cfRule type="top10" dxfId="5174" priority="647" bottom="1" rank="2"/>
    <cfRule type="top10" dxfId="5173" priority="648" bottom="1" rank="3"/>
    <cfRule type="top10" dxfId="5172" priority="649" bottom="1" rank="4"/>
  </conditionalFormatting>
  <conditionalFormatting sqref="M57 A57">
    <cfRule type="duplicateValues" dxfId="5171" priority="645"/>
  </conditionalFormatting>
  <conditionalFormatting sqref="B58:K58">
    <cfRule type="top10" dxfId="5170" priority="641" bottom="1" rank="1"/>
    <cfRule type="top10" dxfId="5169" priority="642" bottom="1" rank="2"/>
    <cfRule type="top10" dxfId="5168" priority="643" bottom="1" rank="3"/>
    <cfRule type="top10" dxfId="5167" priority="644" bottom="1" rank="4"/>
  </conditionalFormatting>
  <conditionalFormatting sqref="M58 A58">
    <cfRule type="duplicateValues" dxfId="5166" priority="640"/>
  </conditionalFormatting>
  <conditionalFormatting sqref="B59:K59">
    <cfRule type="top10" dxfId="5165" priority="636" bottom="1" rank="1"/>
    <cfRule type="top10" dxfId="5164" priority="637" bottom="1" rank="2"/>
    <cfRule type="top10" dxfId="5163" priority="638" bottom="1" rank="3"/>
    <cfRule type="top10" dxfId="5162" priority="639" bottom="1" rank="4"/>
  </conditionalFormatting>
  <conditionalFormatting sqref="M59 A59">
    <cfRule type="duplicateValues" dxfId="5161" priority="635"/>
  </conditionalFormatting>
  <conditionalFormatting sqref="B60:K60">
    <cfRule type="top10" dxfId="5160" priority="631" bottom="1" rank="1"/>
    <cfRule type="top10" dxfId="5159" priority="632" bottom="1" rank="2"/>
    <cfRule type="top10" dxfId="5158" priority="633" bottom="1" rank="3"/>
    <cfRule type="top10" dxfId="5157" priority="634" bottom="1" rank="4"/>
  </conditionalFormatting>
  <conditionalFormatting sqref="M60 A60">
    <cfRule type="duplicateValues" dxfId="5156" priority="630"/>
  </conditionalFormatting>
  <conditionalFormatting sqref="B61:K61">
    <cfRule type="top10" dxfId="5155" priority="626" bottom="1" rank="1"/>
    <cfRule type="top10" dxfId="5154" priority="627" bottom="1" rank="2"/>
    <cfRule type="top10" dxfId="5153" priority="628" bottom="1" rank="3"/>
    <cfRule type="top10" dxfId="5152" priority="629" bottom="1" rank="4"/>
  </conditionalFormatting>
  <conditionalFormatting sqref="M61 A61">
    <cfRule type="duplicateValues" dxfId="5151" priority="625"/>
  </conditionalFormatting>
  <conditionalFormatting sqref="B62:K62">
    <cfRule type="top10" dxfId="5150" priority="621" bottom="1" rank="1"/>
    <cfRule type="top10" dxfId="5149" priority="622" bottom="1" rank="2"/>
    <cfRule type="top10" dxfId="5148" priority="623" bottom="1" rank="3"/>
    <cfRule type="top10" dxfId="5147" priority="624" bottom="1" rank="4"/>
  </conditionalFormatting>
  <conditionalFormatting sqref="M62 A62">
    <cfRule type="duplicateValues" dxfId="5146" priority="620"/>
  </conditionalFormatting>
  <conditionalFormatting sqref="B63:K63">
    <cfRule type="top10" dxfId="5145" priority="616" bottom="1" rank="1"/>
    <cfRule type="top10" dxfId="5144" priority="617" bottom="1" rank="2"/>
    <cfRule type="top10" dxfId="5143" priority="618" bottom="1" rank="3"/>
    <cfRule type="top10" dxfId="5142" priority="619" bottom="1" rank="4"/>
  </conditionalFormatting>
  <conditionalFormatting sqref="M63 A63">
    <cfRule type="duplicateValues" dxfId="5141" priority="615"/>
  </conditionalFormatting>
  <conditionalFormatting sqref="B64:K64">
    <cfRule type="top10" dxfId="5140" priority="611" bottom="1" rank="1"/>
    <cfRule type="top10" dxfId="5139" priority="612" bottom="1" rank="2"/>
    <cfRule type="top10" dxfId="5138" priority="613" bottom="1" rank="3"/>
    <cfRule type="top10" dxfId="5137" priority="614" bottom="1" rank="4"/>
  </conditionalFormatting>
  <conditionalFormatting sqref="M64 A64">
    <cfRule type="duplicateValues" dxfId="5136" priority="610"/>
  </conditionalFormatting>
  <conditionalFormatting sqref="B65:K65">
    <cfRule type="top10" dxfId="5135" priority="606" bottom="1" rank="1"/>
    <cfRule type="top10" dxfId="5134" priority="607" bottom="1" rank="2"/>
    <cfRule type="top10" dxfId="5133" priority="608" bottom="1" rank="3"/>
    <cfRule type="top10" dxfId="5132" priority="609" bottom="1" rank="4"/>
  </conditionalFormatting>
  <conditionalFormatting sqref="M65 A65">
    <cfRule type="duplicateValues" dxfId="5131" priority="605"/>
  </conditionalFormatting>
  <conditionalFormatting sqref="B66:K66">
    <cfRule type="top10" dxfId="5130" priority="601" bottom="1" rank="1"/>
    <cfRule type="top10" dxfId="5129" priority="602" bottom="1" rank="2"/>
    <cfRule type="top10" dxfId="5128" priority="603" bottom="1" rank="3"/>
    <cfRule type="top10" dxfId="5127" priority="604" bottom="1" rank="4"/>
  </conditionalFormatting>
  <conditionalFormatting sqref="M66 A66">
    <cfRule type="duplicateValues" dxfId="5126" priority="600"/>
  </conditionalFormatting>
  <conditionalFormatting sqref="B67:K67">
    <cfRule type="top10" dxfId="5125" priority="596" bottom="1" rank="1"/>
    <cfRule type="top10" dxfId="5124" priority="597" bottom="1" rank="2"/>
    <cfRule type="top10" dxfId="5123" priority="598" bottom="1" rank="3"/>
    <cfRule type="top10" dxfId="5122" priority="599" bottom="1" rank="4"/>
  </conditionalFormatting>
  <conditionalFormatting sqref="M67 A67">
    <cfRule type="duplicateValues" dxfId="5121" priority="595"/>
  </conditionalFormatting>
  <conditionalFormatting sqref="B68:K68">
    <cfRule type="top10" dxfId="5120" priority="591" bottom="1" rank="1"/>
    <cfRule type="top10" dxfId="5119" priority="592" bottom="1" rank="2"/>
    <cfRule type="top10" dxfId="5118" priority="593" bottom="1" rank="3"/>
    <cfRule type="top10" dxfId="5117" priority="594" bottom="1" rank="4"/>
  </conditionalFormatting>
  <conditionalFormatting sqref="M68 A68">
    <cfRule type="duplicateValues" dxfId="5116" priority="590"/>
  </conditionalFormatting>
  <conditionalFormatting sqref="B69:K69">
    <cfRule type="top10" dxfId="5115" priority="586" bottom="1" rank="1"/>
    <cfRule type="top10" dxfId="5114" priority="587" bottom="1" rank="2"/>
    <cfRule type="top10" dxfId="5113" priority="588" bottom="1" rank="3"/>
    <cfRule type="top10" dxfId="5112" priority="589" bottom="1" rank="4"/>
  </conditionalFormatting>
  <conditionalFormatting sqref="M69 A69">
    <cfRule type="duplicateValues" dxfId="5111" priority="585"/>
  </conditionalFormatting>
  <conditionalFormatting sqref="B70:K70">
    <cfRule type="top10" dxfId="5110" priority="581" bottom="1" rank="1"/>
    <cfRule type="top10" dxfId="5109" priority="582" bottom="1" rank="2"/>
    <cfRule type="top10" dxfId="5108" priority="583" bottom="1" rank="3"/>
    <cfRule type="top10" dxfId="5107" priority="584" bottom="1" rank="4"/>
  </conditionalFormatting>
  <conditionalFormatting sqref="M70 A70">
    <cfRule type="duplicateValues" dxfId="5106" priority="580"/>
  </conditionalFormatting>
  <conditionalFormatting sqref="B71:K71">
    <cfRule type="top10" dxfId="5105" priority="576" bottom="1" rank="1"/>
    <cfRule type="top10" dxfId="5104" priority="577" bottom="1" rank="2"/>
    <cfRule type="top10" dxfId="5103" priority="578" bottom="1" rank="3"/>
    <cfRule type="top10" dxfId="5102" priority="579" bottom="1" rank="4"/>
  </conditionalFormatting>
  <conditionalFormatting sqref="M71 A71">
    <cfRule type="duplicateValues" dxfId="5101" priority="575"/>
  </conditionalFormatting>
  <conditionalFormatting sqref="B72:K72">
    <cfRule type="top10" dxfId="5100" priority="571" bottom="1" rank="1"/>
    <cfRule type="top10" dxfId="5099" priority="572" bottom="1" rank="2"/>
    <cfRule type="top10" dxfId="5098" priority="573" bottom="1" rank="3"/>
    <cfRule type="top10" dxfId="5097" priority="574" bottom="1" rank="4"/>
  </conditionalFormatting>
  <conditionalFormatting sqref="M72 A72">
    <cfRule type="duplicateValues" dxfId="5096" priority="570"/>
  </conditionalFormatting>
  <conditionalFormatting sqref="B73:K73">
    <cfRule type="top10" dxfId="5095" priority="566" bottom="1" rank="1"/>
    <cfRule type="top10" dxfId="5094" priority="567" bottom="1" rank="2"/>
    <cfRule type="top10" dxfId="5093" priority="568" bottom="1" rank="3"/>
    <cfRule type="top10" dxfId="5092" priority="569" bottom="1" rank="4"/>
  </conditionalFormatting>
  <conditionalFormatting sqref="M73 A73">
    <cfRule type="duplicateValues" dxfId="5091" priority="565"/>
  </conditionalFormatting>
  <conditionalFormatting sqref="B74:K74">
    <cfRule type="top10" dxfId="5090" priority="561" bottom="1" rank="1"/>
    <cfRule type="top10" dxfId="5089" priority="562" bottom="1" rank="2"/>
    <cfRule type="top10" dxfId="5088" priority="563" bottom="1" rank="3"/>
    <cfRule type="top10" dxfId="5087" priority="564" bottom="1" rank="4"/>
  </conditionalFormatting>
  <conditionalFormatting sqref="M74 A74">
    <cfRule type="duplicateValues" dxfId="5086" priority="560"/>
  </conditionalFormatting>
  <conditionalFormatting sqref="B75:K75">
    <cfRule type="top10" dxfId="5085" priority="556" bottom="1" rank="1"/>
    <cfRule type="top10" dxfId="5084" priority="557" bottom="1" rank="2"/>
    <cfRule type="top10" dxfId="5083" priority="558" bottom="1" rank="3"/>
    <cfRule type="top10" dxfId="5082" priority="559" bottom="1" rank="4"/>
  </conditionalFormatting>
  <conditionalFormatting sqref="M75 A75">
    <cfRule type="duplicateValues" dxfId="5081" priority="555"/>
  </conditionalFormatting>
  <conditionalFormatting sqref="B76:K76">
    <cfRule type="top10" dxfId="5080" priority="551" bottom="1" rank="1"/>
    <cfRule type="top10" dxfId="5079" priority="552" bottom="1" rank="2"/>
    <cfRule type="top10" dxfId="5078" priority="553" bottom="1" rank="3"/>
    <cfRule type="top10" dxfId="5077" priority="554" bottom="1" rank="4"/>
  </conditionalFormatting>
  <conditionalFormatting sqref="M76 A76">
    <cfRule type="duplicateValues" dxfId="5076" priority="550"/>
  </conditionalFormatting>
  <conditionalFormatting sqref="B77:K77">
    <cfRule type="top10" dxfId="5075" priority="546" bottom="1" rank="1"/>
    <cfRule type="top10" dxfId="5074" priority="547" bottom="1" rank="2"/>
    <cfRule type="top10" dxfId="5073" priority="548" bottom="1" rank="3"/>
    <cfRule type="top10" dxfId="5072" priority="549" bottom="1" rank="4"/>
  </conditionalFormatting>
  <conditionalFormatting sqref="M77 A77">
    <cfRule type="duplicateValues" dxfId="5071" priority="545"/>
  </conditionalFormatting>
  <conditionalFormatting sqref="B78:K78">
    <cfRule type="top10" dxfId="5070" priority="541" bottom="1" rank="1"/>
    <cfRule type="top10" dxfId="5069" priority="542" bottom="1" rank="2"/>
    <cfRule type="top10" dxfId="5068" priority="543" bottom="1" rank="3"/>
    <cfRule type="top10" dxfId="5067" priority="544" bottom="1" rank="4"/>
  </conditionalFormatting>
  <conditionalFormatting sqref="M78 A78">
    <cfRule type="duplicateValues" dxfId="5066" priority="540"/>
  </conditionalFormatting>
  <conditionalFormatting sqref="B79:K79">
    <cfRule type="top10" dxfId="5065" priority="536" bottom="1" rank="1"/>
    <cfRule type="top10" dxfId="5064" priority="537" bottom="1" rank="2"/>
    <cfRule type="top10" dxfId="5063" priority="538" bottom="1" rank="3"/>
    <cfRule type="top10" dxfId="5062" priority="539" bottom="1" rank="4"/>
  </conditionalFormatting>
  <conditionalFormatting sqref="M79 A79">
    <cfRule type="duplicateValues" dxfId="5061" priority="535"/>
  </conditionalFormatting>
  <conditionalFormatting sqref="B80:K80">
    <cfRule type="top10" dxfId="5060" priority="531" bottom="1" rank="1"/>
    <cfRule type="top10" dxfId="5059" priority="532" bottom="1" rank="2"/>
    <cfRule type="top10" dxfId="5058" priority="533" bottom="1" rank="3"/>
    <cfRule type="top10" dxfId="5057" priority="534" bottom="1" rank="4"/>
  </conditionalFormatting>
  <conditionalFormatting sqref="M80 A80">
    <cfRule type="duplicateValues" dxfId="5056" priority="530"/>
  </conditionalFormatting>
  <conditionalFormatting sqref="B81:K81">
    <cfRule type="top10" dxfId="5055" priority="526" bottom="1" rank="1"/>
    <cfRule type="top10" dxfId="5054" priority="527" bottom="1" rank="2"/>
    <cfRule type="top10" dxfId="5053" priority="528" bottom="1" rank="3"/>
    <cfRule type="top10" dxfId="5052" priority="529" bottom="1" rank="4"/>
  </conditionalFormatting>
  <conditionalFormatting sqref="M81 A81">
    <cfRule type="duplicateValues" dxfId="5051" priority="525"/>
  </conditionalFormatting>
  <conditionalFormatting sqref="B82:K82">
    <cfRule type="top10" dxfId="5050" priority="521" bottom="1" rank="1"/>
    <cfRule type="top10" dxfId="5049" priority="522" bottom="1" rank="2"/>
    <cfRule type="top10" dxfId="5048" priority="523" bottom="1" rank="3"/>
    <cfRule type="top10" dxfId="5047" priority="524" bottom="1" rank="4"/>
  </conditionalFormatting>
  <conditionalFormatting sqref="M82 A82">
    <cfRule type="duplicateValues" dxfId="5046" priority="520"/>
  </conditionalFormatting>
  <conditionalFormatting sqref="B83:K83">
    <cfRule type="top10" dxfId="5045" priority="516" bottom="1" rank="1"/>
    <cfRule type="top10" dxfId="5044" priority="517" bottom="1" rank="2"/>
    <cfRule type="top10" dxfId="5043" priority="518" bottom="1" rank="3"/>
    <cfRule type="top10" dxfId="5042" priority="519" bottom="1" rank="4"/>
  </conditionalFormatting>
  <conditionalFormatting sqref="M83 A83">
    <cfRule type="duplicateValues" dxfId="5041" priority="515"/>
  </conditionalFormatting>
  <conditionalFormatting sqref="B84:K84">
    <cfRule type="top10" dxfId="5040" priority="511" bottom="1" rank="1"/>
    <cfRule type="top10" dxfId="5039" priority="512" bottom="1" rank="2"/>
    <cfRule type="top10" dxfId="5038" priority="513" bottom="1" rank="3"/>
    <cfRule type="top10" dxfId="5037" priority="514" bottom="1" rank="4"/>
  </conditionalFormatting>
  <conditionalFormatting sqref="M84 A84">
    <cfRule type="duplicateValues" dxfId="5036" priority="510"/>
  </conditionalFormatting>
  <conditionalFormatting sqref="B85:K85">
    <cfRule type="top10" dxfId="5035" priority="506" bottom="1" rank="1"/>
    <cfRule type="top10" dxfId="5034" priority="507" bottom="1" rank="2"/>
    <cfRule type="top10" dxfId="5033" priority="508" bottom="1" rank="3"/>
    <cfRule type="top10" dxfId="5032" priority="509" bottom="1" rank="4"/>
  </conditionalFormatting>
  <conditionalFormatting sqref="M85 A85">
    <cfRule type="duplicateValues" dxfId="5031" priority="505"/>
  </conditionalFormatting>
  <conditionalFormatting sqref="B86:K86">
    <cfRule type="top10" dxfId="5030" priority="501" bottom="1" rank="1"/>
    <cfRule type="top10" dxfId="5029" priority="502" bottom="1" rank="2"/>
    <cfRule type="top10" dxfId="5028" priority="503" bottom="1" rank="3"/>
    <cfRule type="top10" dxfId="5027" priority="504" bottom="1" rank="4"/>
  </conditionalFormatting>
  <conditionalFormatting sqref="M86 A86">
    <cfRule type="duplicateValues" dxfId="5026" priority="500"/>
  </conditionalFormatting>
  <conditionalFormatting sqref="B87:K87">
    <cfRule type="top10" dxfId="5025" priority="496" bottom="1" rank="1"/>
    <cfRule type="top10" dxfId="5024" priority="497" bottom="1" rank="2"/>
    <cfRule type="top10" dxfId="5023" priority="498" bottom="1" rank="3"/>
    <cfRule type="top10" dxfId="5022" priority="499" bottom="1" rank="4"/>
  </conditionalFormatting>
  <conditionalFormatting sqref="M87 A87">
    <cfRule type="duplicateValues" dxfId="5021" priority="495"/>
  </conditionalFormatting>
  <conditionalFormatting sqref="B88:K88">
    <cfRule type="top10" dxfId="5020" priority="491" bottom="1" rank="1"/>
    <cfRule type="top10" dxfId="5019" priority="492" bottom="1" rank="2"/>
    <cfRule type="top10" dxfId="5018" priority="493" bottom="1" rank="3"/>
    <cfRule type="top10" dxfId="5017" priority="494" bottom="1" rank="4"/>
  </conditionalFormatting>
  <conditionalFormatting sqref="M88 A88">
    <cfRule type="duplicateValues" dxfId="5016" priority="490"/>
  </conditionalFormatting>
  <conditionalFormatting sqref="B89:K89">
    <cfRule type="top10" dxfId="5015" priority="486" bottom="1" rank="1"/>
    <cfRule type="top10" dxfId="5014" priority="487" bottom="1" rank="2"/>
    <cfRule type="top10" dxfId="5013" priority="488" bottom="1" rank="3"/>
    <cfRule type="top10" dxfId="5012" priority="489" bottom="1" rank="4"/>
  </conditionalFormatting>
  <conditionalFormatting sqref="M89 A89">
    <cfRule type="duplicateValues" dxfId="5011" priority="485"/>
  </conditionalFormatting>
  <conditionalFormatting sqref="B90:K90">
    <cfRule type="top10" dxfId="5010" priority="481" bottom="1" rank="1"/>
    <cfRule type="top10" dxfId="5009" priority="482" bottom="1" rank="2"/>
    <cfRule type="top10" dxfId="5008" priority="483" bottom="1" rank="3"/>
    <cfRule type="top10" dxfId="5007" priority="484" bottom="1" rank="4"/>
  </conditionalFormatting>
  <conditionalFormatting sqref="M90 A90">
    <cfRule type="duplicateValues" dxfId="5006" priority="480"/>
  </conditionalFormatting>
  <conditionalFormatting sqref="B91:K91">
    <cfRule type="top10" dxfId="5005" priority="476" bottom="1" rank="1"/>
    <cfRule type="top10" dxfId="5004" priority="477" bottom="1" rank="2"/>
    <cfRule type="top10" dxfId="5003" priority="478" bottom="1" rank="3"/>
    <cfRule type="top10" dxfId="5002" priority="479" bottom="1" rank="4"/>
  </conditionalFormatting>
  <conditionalFormatting sqref="M91 A91">
    <cfRule type="duplicateValues" dxfId="5001" priority="475"/>
  </conditionalFormatting>
  <conditionalFormatting sqref="B92:K92">
    <cfRule type="top10" dxfId="5000" priority="471" bottom="1" rank="1"/>
    <cfRule type="top10" dxfId="4999" priority="472" bottom="1" rank="2"/>
    <cfRule type="top10" dxfId="4998" priority="473" bottom="1" rank="3"/>
    <cfRule type="top10" dxfId="4997" priority="474" bottom="1" rank="4"/>
  </conditionalFormatting>
  <conditionalFormatting sqref="M92 A92">
    <cfRule type="duplicateValues" dxfId="4996" priority="470"/>
  </conditionalFormatting>
  <conditionalFormatting sqref="B93:K93">
    <cfRule type="top10" dxfId="4995" priority="466" bottom="1" rank="1"/>
    <cfRule type="top10" dxfId="4994" priority="467" bottom="1" rank="2"/>
    <cfRule type="top10" dxfId="4993" priority="468" bottom="1" rank="3"/>
    <cfRule type="top10" dxfId="4992" priority="469" bottom="1" rank="4"/>
  </conditionalFormatting>
  <conditionalFormatting sqref="M93 A93">
    <cfRule type="duplicateValues" dxfId="4991" priority="465"/>
  </conditionalFormatting>
  <conditionalFormatting sqref="B94:K94">
    <cfRule type="top10" dxfId="4990" priority="461" bottom="1" rank="1"/>
    <cfRule type="top10" dxfId="4989" priority="462" bottom="1" rank="2"/>
    <cfRule type="top10" dxfId="4988" priority="463" bottom="1" rank="3"/>
    <cfRule type="top10" dxfId="4987" priority="464" bottom="1" rank="4"/>
  </conditionalFormatting>
  <conditionalFormatting sqref="M94 A94">
    <cfRule type="duplicateValues" dxfId="4986" priority="460"/>
  </conditionalFormatting>
  <conditionalFormatting sqref="B95:K95">
    <cfRule type="top10" dxfId="4985" priority="456" bottom="1" rank="1"/>
    <cfRule type="top10" dxfId="4984" priority="457" bottom="1" rank="2"/>
    <cfRule type="top10" dxfId="4983" priority="458" bottom="1" rank="3"/>
    <cfRule type="top10" dxfId="4982" priority="459" bottom="1" rank="4"/>
  </conditionalFormatting>
  <conditionalFormatting sqref="M95 A95">
    <cfRule type="duplicateValues" dxfId="4981" priority="455"/>
  </conditionalFormatting>
  <conditionalFormatting sqref="B96:K96">
    <cfRule type="top10" dxfId="4980" priority="451" bottom="1" rank="1"/>
    <cfRule type="top10" dxfId="4979" priority="452" bottom="1" rank="2"/>
    <cfRule type="top10" dxfId="4978" priority="453" bottom="1" rank="3"/>
    <cfRule type="top10" dxfId="4977" priority="454" bottom="1" rank="4"/>
  </conditionalFormatting>
  <conditionalFormatting sqref="M96 A96">
    <cfRule type="duplicateValues" dxfId="4976" priority="450"/>
  </conditionalFormatting>
  <conditionalFormatting sqref="B97:K97">
    <cfRule type="top10" dxfId="4975" priority="446" bottom="1" rank="1"/>
    <cfRule type="top10" dxfId="4974" priority="447" bottom="1" rank="2"/>
    <cfRule type="top10" dxfId="4973" priority="448" bottom="1" rank="3"/>
    <cfRule type="top10" dxfId="4972" priority="449" bottom="1" rank="4"/>
  </conditionalFormatting>
  <conditionalFormatting sqref="M97 A97">
    <cfRule type="duplicateValues" dxfId="4971" priority="445"/>
  </conditionalFormatting>
  <conditionalFormatting sqref="B98:K98">
    <cfRule type="top10" dxfId="4970" priority="441" bottom="1" rank="1"/>
    <cfRule type="top10" dxfId="4969" priority="442" bottom="1" rank="2"/>
    <cfRule type="top10" dxfId="4968" priority="443" bottom="1" rank="3"/>
    <cfRule type="top10" dxfId="4967" priority="444" bottom="1" rank="4"/>
  </conditionalFormatting>
  <conditionalFormatting sqref="M98 A98">
    <cfRule type="duplicateValues" dxfId="4966" priority="440"/>
  </conditionalFormatting>
  <conditionalFormatting sqref="B99:K99">
    <cfRule type="top10" dxfId="4965" priority="436" bottom="1" rank="1"/>
    <cfRule type="top10" dxfId="4964" priority="437" bottom="1" rank="2"/>
    <cfRule type="top10" dxfId="4963" priority="438" bottom="1" rank="3"/>
    <cfRule type="top10" dxfId="4962" priority="439" bottom="1" rank="4"/>
  </conditionalFormatting>
  <conditionalFormatting sqref="M99 A99">
    <cfRule type="duplicateValues" dxfId="4961" priority="435"/>
  </conditionalFormatting>
  <conditionalFormatting sqref="B100:K100">
    <cfRule type="top10" dxfId="4960" priority="431" bottom="1" rank="1"/>
    <cfRule type="top10" dxfId="4959" priority="432" bottom="1" rank="2"/>
    <cfRule type="top10" dxfId="4958" priority="433" bottom="1" rank="3"/>
    <cfRule type="top10" dxfId="4957" priority="434" bottom="1" rank="4"/>
  </conditionalFormatting>
  <conditionalFormatting sqref="M100 A100">
    <cfRule type="duplicateValues" dxfId="4956" priority="430"/>
  </conditionalFormatting>
  <conditionalFormatting sqref="B101:K101">
    <cfRule type="top10" dxfId="4955" priority="426" bottom="1" rank="1"/>
    <cfRule type="top10" dxfId="4954" priority="427" bottom="1" rank="2"/>
    <cfRule type="top10" dxfId="4953" priority="428" bottom="1" rank="3"/>
    <cfRule type="top10" dxfId="4952" priority="429" bottom="1" rank="4"/>
  </conditionalFormatting>
  <conditionalFormatting sqref="M101 A101">
    <cfRule type="duplicateValues" dxfId="4951" priority="425"/>
  </conditionalFormatting>
  <conditionalFormatting sqref="B102:K102">
    <cfRule type="top10" dxfId="4950" priority="421" bottom="1" rank="1"/>
    <cfRule type="top10" dxfId="4949" priority="422" bottom="1" rank="2"/>
    <cfRule type="top10" dxfId="4948" priority="423" bottom="1" rank="3"/>
    <cfRule type="top10" dxfId="4947" priority="424" bottom="1" rank="4"/>
  </conditionalFormatting>
  <conditionalFormatting sqref="M102 A102">
    <cfRule type="duplicateValues" dxfId="4946" priority="420"/>
  </conditionalFormatting>
  <conditionalFormatting sqref="B103:K103">
    <cfRule type="top10" dxfId="4945" priority="416" bottom="1" rank="1"/>
    <cfRule type="top10" dxfId="4944" priority="417" bottom="1" rank="2"/>
    <cfRule type="top10" dxfId="4943" priority="418" bottom="1" rank="3"/>
    <cfRule type="top10" dxfId="4942" priority="419" bottom="1" rank="4"/>
  </conditionalFormatting>
  <conditionalFormatting sqref="M103 A103">
    <cfRule type="duplicateValues" dxfId="4941" priority="415"/>
  </conditionalFormatting>
  <conditionalFormatting sqref="B104:K104">
    <cfRule type="top10" dxfId="4940" priority="411" bottom="1" rank="1"/>
    <cfRule type="top10" dxfId="4939" priority="412" bottom="1" rank="2"/>
    <cfRule type="top10" dxfId="4938" priority="413" bottom="1" rank="3"/>
    <cfRule type="top10" dxfId="4937" priority="414" bottom="1" rank="4"/>
  </conditionalFormatting>
  <conditionalFormatting sqref="M104 A104">
    <cfRule type="duplicateValues" dxfId="4936" priority="410"/>
  </conditionalFormatting>
  <conditionalFormatting sqref="B105:K105">
    <cfRule type="top10" dxfId="4935" priority="406" bottom="1" rank="1"/>
    <cfRule type="top10" dxfId="4934" priority="407" bottom="1" rank="2"/>
    <cfRule type="top10" dxfId="4933" priority="408" bottom="1" rank="3"/>
    <cfRule type="top10" dxfId="4932" priority="409" bottom="1" rank="4"/>
  </conditionalFormatting>
  <conditionalFormatting sqref="M105 A105">
    <cfRule type="duplicateValues" dxfId="4931" priority="405"/>
  </conditionalFormatting>
  <conditionalFormatting sqref="N7">
    <cfRule type="duplicateValues" dxfId="4930" priority="404"/>
  </conditionalFormatting>
  <conditionalFormatting sqref="N8">
    <cfRule type="duplicateValues" dxfId="4929" priority="403"/>
  </conditionalFormatting>
  <conditionalFormatting sqref="N9">
    <cfRule type="duplicateValues" dxfId="4928" priority="402"/>
  </conditionalFormatting>
  <conditionalFormatting sqref="N10">
    <cfRule type="duplicateValues" dxfId="4927" priority="401"/>
  </conditionalFormatting>
  <conditionalFormatting sqref="N11">
    <cfRule type="duplicateValues" dxfId="4926" priority="400"/>
  </conditionalFormatting>
  <conditionalFormatting sqref="N12">
    <cfRule type="duplicateValues" dxfId="4925" priority="399"/>
  </conditionalFormatting>
  <conditionalFormatting sqref="N13">
    <cfRule type="duplicateValues" dxfId="4924" priority="398"/>
  </conditionalFormatting>
  <conditionalFormatting sqref="N14">
    <cfRule type="duplicateValues" dxfId="4923" priority="397"/>
  </conditionalFormatting>
  <conditionalFormatting sqref="N15">
    <cfRule type="duplicateValues" dxfId="4922" priority="396"/>
  </conditionalFormatting>
  <conditionalFormatting sqref="N16">
    <cfRule type="duplicateValues" dxfId="4921" priority="395"/>
  </conditionalFormatting>
  <conditionalFormatting sqref="N17">
    <cfRule type="duplicateValues" dxfId="4920" priority="394"/>
  </conditionalFormatting>
  <conditionalFormatting sqref="N18">
    <cfRule type="duplicateValues" dxfId="4919" priority="393"/>
  </conditionalFormatting>
  <conditionalFormatting sqref="N19">
    <cfRule type="duplicateValues" dxfId="4918" priority="392"/>
  </conditionalFormatting>
  <conditionalFormatting sqref="N20">
    <cfRule type="duplicateValues" dxfId="4917" priority="391"/>
  </conditionalFormatting>
  <conditionalFormatting sqref="N21">
    <cfRule type="duplicateValues" dxfId="4916" priority="390"/>
  </conditionalFormatting>
  <conditionalFormatting sqref="N22">
    <cfRule type="duplicateValues" dxfId="4915" priority="389"/>
  </conditionalFormatting>
  <conditionalFormatting sqref="N23">
    <cfRule type="duplicateValues" dxfId="4914" priority="388"/>
  </conditionalFormatting>
  <conditionalFormatting sqref="N24">
    <cfRule type="duplicateValues" dxfId="4913" priority="387"/>
  </conditionalFormatting>
  <conditionalFormatting sqref="N25">
    <cfRule type="duplicateValues" dxfId="4912" priority="386"/>
  </conditionalFormatting>
  <conditionalFormatting sqref="N26">
    <cfRule type="duplicateValues" dxfId="4911" priority="385"/>
  </conditionalFormatting>
  <conditionalFormatting sqref="N27">
    <cfRule type="duplicateValues" dxfId="4910" priority="384"/>
  </conditionalFormatting>
  <conditionalFormatting sqref="N28">
    <cfRule type="duplicateValues" dxfId="4909" priority="383"/>
  </conditionalFormatting>
  <conditionalFormatting sqref="N29">
    <cfRule type="duplicateValues" dxfId="4908" priority="382"/>
  </conditionalFormatting>
  <conditionalFormatting sqref="N30">
    <cfRule type="duplicateValues" dxfId="4907" priority="381"/>
  </conditionalFormatting>
  <conditionalFormatting sqref="N31">
    <cfRule type="duplicateValues" dxfId="4906" priority="380"/>
  </conditionalFormatting>
  <conditionalFormatting sqref="N32">
    <cfRule type="duplicateValues" dxfId="4905" priority="379"/>
  </conditionalFormatting>
  <conditionalFormatting sqref="N33">
    <cfRule type="duplicateValues" dxfId="4904" priority="378"/>
  </conditionalFormatting>
  <conditionalFormatting sqref="N34">
    <cfRule type="duplicateValues" dxfId="4903" priority="377"/>
  </conditionalFormatting>
  <conditionalFormatting sqref="N35">
    <cfRule type="duplicateValues" dxfId="4902" priority="376"/>
  </conditionalFormatting>
  <conditionalFormatting sqref="N36">
    <cfRule type="duplicateValues" dxfId="4901" priority="375"/>
  </conditionalFormatting>
  <conditionalFormatting sqref="N37">
    <cfRule type="duplicateValues" dxfId="4900" priority="374"/>
  </conditionalFormatting>
  <conditionalFormatting sqref="N38">
    <cfRule type="duplicateValues" dxfId="4899" priority="373"/>
  </conditionalFormatting>
  <conditionalFormatting sqref="N39">
    <cfRule type="duplicateValues" dxfId="4898" priority="372"/>
  </conditionalFormatting>
  <conditionalFormatting sqref="N40">
    <cfRule type="duplicateValues" dxfId="4897" priority="371"/>
  </conditionalFormatting>
  <conditionalFormatting sqref="N41">
    <cfRule type="duplicateValues" dxfId="4896" priority="370"/>
  </conditionalFormatting>
  <conditionalFormatting sqref="N42">
    <cfRule type="duplicateValues" dxfId="4895" priority="369"/>
  </conditionalFormatting>
  <conditionalFormatting sqref="N43">
    <cfRule type="duplicateValues" dxfId="4894" priority="368"/>
  </conditionalFormatting>
  <conditionalFormatting sqref="N44">
    <cfRule type="duplicateValues" dxfId="4893" priority="367"/>
  </conditionalFormatting>
  <conditionalFormatting sqref="N45">
    <cfRule type="duplicateValues" dxfId="4892" priority="366"/>
  </conditionalFormatting>
  <conditionalFormatting sqref="N46">
    <cfRule type="duplicateValues" dxfId="4891" priority="365"/>
  </conditionalFormatting>
  <conditionalFormatting sqref="N47">
    <cfRule type="duplicateValues" dxfId="4890" priority="364"/>
  </conditionalFormatting>
  <conditionalFormatting sqref="N48">
    <cfRule type="duplicateValues" dxfId="4889" priority="363"/>
  </conditionalFormatting>
  <conditionalFormatting sqref="N49">
    <cfRule type="duplicateValues" dxfId="4888" priority="362"/>
  </conditionalFormatting>
  <conditionalFormatting sqref="N50">
    <cfRule type="duplicateValues" dxfId="4887" priority="361"/>
  </conditionalFormatting>
  <conditionalFormatting sqref="N51">
    <cfRule type="duplicateValues" dxfId="4886" priority="360"/>
  </conditionalFormatting>
  <conditionalFormatting sqref="N52">
    <cfRule type="duplicateValues" dxfId="4885" priority="359"/>
  </conditionalFormatting>
  <conditionalFormatting sqref="N53">
    <cfRule type="duplicateValues" dxfId="4884" priority="358"/>
  </conditionalFormatting>
  <conditionalFormatting sqref="N54">
    <cfRule type="duplicateValues" dxfId="4883" priority="357"/>
  </conditionalFormatting>
  <conditionalFormatting sqref="N55">
    <cfRule type="duplicateValues" dxfId="4882" priority="356"/>
  </conditionalFormatting>
  <conditionalFormatting sqref="N56">
    <cfRule type="duplicateValues" dxfId="4881" priority="355"/>
  </conditionalFormatting>
  <conditionalFormatting sqref="N57">
    <cfRule type="duplicateValues" dxfId="4880" priority="354"/>
  </conditionalFormatting>
  <conditionalFormatting sqref="N58">
    <cfRule type="duplicateValues" dxfId="4879" priority="353"/>
  </conditionalFormatting>
  <conditionalFormatting sqref="N59">
    <cfRule type="duplicateValues" dxfId="4878" priority="352"/>
  </conditionalFormatting>
  <conditionalFormatting sqref="N60">
    <cfRule type="duplicateValues" dxfId="4877" priority="351"/>
  </conditionalFormatting>
  <conditionalFormatting sqref="N61">
    <cfRule type="duplicateValues" dxfId="4876" priority="350"/>
  </conditionalFormatting>
  <conditionalFormatting sqref="N62">
    <cfRule type="duplicateValues" dxfId="4875" priority="349"/>
  </conditionalFormatting>
  <conditionalFormatting sqref="N63">
    <cfRule type="duplicateValues" dxfId="4874" priority="348"/>
  </conditionalFormatting>
  <conditionalFormatting sqref="N64">
    <cfRule type="duplicateValues" dxfId="4873" priority="347"/>
  </conditionalFormatting>
  <conditionalFormatting sqref="N65">
    <cfRule type="duplicateValues" dxfId="4872" priority="346"/>
  </conditionalFormatting>
  <conditionalFormatting sqref="N66">
    <cfRule type="duplicateValues" dxfId="4871" priority="345"/>
  </conditionalFormatting>
  <conditionalFormatting sqref="N67">
    <cfRule type="duplicateValues" dxfId="4870" priority="344"/>
  </conditionalFormatting>
  <conditionalFormatting sqref="N68">
    <cfRule type="duplicateValues" dxfId="4869" priority="343"/>
  </conditionalFormatting>
  <conditionalFormatting sqref="N69">
    <cfRule type="duplicateValues" dxfId="4868" priority="342"/>
  </conditionalFormatting>
  <conditionalFormatting sqref="N70">
    <cfRule type="duplicateValues" dxfId="4867" priority="341"/>
  </conditionalFormatting>
  <conditionalFormatting sqref="N71">
    <cfRule type="duplicateValues" dxfId="4866" priority="340"/>
  </conditionalFormatting>
  <conditionalFormatting sqref="N72">
    <cfRule type="duplicateValues" dxfId="4865" priority="339"/>
  </conditionalFormatting>
  <conditionalFormatting sqref="N73">
    <cfRule type="duplicateValues" dxfId="4864" priority="338"/>
  </conditionalFormatting>
  <conditionalFormatting sqref="N74">
    <cfRule type="duplicateValues" dxfId="4863" priority="337"/>
  </conditionalFormatting>
  <conditionalFormatting sqref="N75">
    <cfRule type="duplicateValues" dxfId="4862" priority="336"/>
  </conditionalFormatting>
  <conditionalFormatting sqref="N76">
    <cfRule type="duplicateValues" dxfId="4861" priority="335"/>
  </conditionalFormatting>
  <conditionalFormatting sqref="N77">
    <cfRule type="duplicateValues" dxfId="4860" priority="334"/>
  </conditionalFormatting>
  <conditionalFormatting sqref="N78">
    <cfRule type="duplicateValues" dxfId="4859" priority="333"/>
  </conditionalFormatting>
  <conditionalFormatting sqref="N79">
    <cfRule type="duplicateValues" dxfId="4858" priority="332"/>
  </conditionalFormatting>
  <conditionalFormatting sqref="N80">
    <cfRule type="duplicateValues" dxfId="4857" priority="331"/>
  </conditionalFormatting>
  <conditionalFormatting sqref="N81">
    <cfRule type="duplicateValues" dxfId="4856" priority="330"/>
  </conditionalFormatting>
  <conditionalFormatting sqref="N82">
    <cfRule type="duplicateValues" dxfId="4855" priority="329"/>
  </conditionalFormatting>
  <conditionalFormatting sqref="N83">
    <cfRule type="duplicateValues" dxfId="4854" priority="328"/>
  </conditionalFormatting>
  <conditionalFormatting sqref="N84">
    <cfRule type="duplicateValues" dxfId="4853" priority="327"/>
  </conditionalFormatting>
  <conditionalFormatting sqref="N85">
    <cfRule type="duplicateValues" dxfId="4852" priority="326"/>
  </conditionalFormatting>
  <conditionalFormatting sqref="N86">
    <cfRule type="duplicateValues" dxfId="4851" priority="325"/>
  </conditionalFormatting>
  <conditionalFormatting sqref="N87">
    <cfRule type="duplicateValues" dxfId="4850" priority="324"/>
  </conditionalFormatting>
  <conditionalFormatting sqref="N88">
    <cfRule type="duplicateValues" dxfId="4849" priority="323"/>
  </conditionalFormatting>
  <conditionalFormatting sqref="N89">
    <cfRule type="duplicateValues" dxfId="4848" priority="322"/>
  </conditionalFormatting>
  <conditionalFormatting sqref="N90">
    <cfRule type="duplicateValues" dxfId="4847" priority="321"/>
  </conditionalFormatting>
  <conditionalFormatting sqref="N91">
    <cfRule type="duplicateValues" dxfId="4846" priority="320"/>
  </conditionalFormatting>
  <conditionalFormatting sqref="N92">
    <cfRule type="duplicateValues" dxfId="4845" priority="319"/>
  </conditionalFormatting>
  <conditionalFormatting sqref="N93">
    <cfRule type="duplicateValues" dxfId="4844" priority="318"/>
  </conditionalFormatting>
  <conditionalFormatting sqref="N94">
    <cfRule type="duplicateValues" dxfId="4843" priority="317"/>
  </conditionalFormatting>
  <conditionalFormatting sqref="N95">
    <cfRule type="duplicateValues" dxfId="4842" priority="316"/>
  </conditionalFormatting>
  <conditionalFormatting sqref="N96">
    <cfRule type="duplicateValues" dxfId="4841" priority="315"/>
  </conditionalFormatting>
  <conditionalFormatting sqref="N97">
    <cfRule type="duplicateValues" dxfId="4840" priority="314"/>
  </conditionalFormatting>
  <conditionalFormatting sqref="N98">
    <cfRule type="duplicateValues" dxfId="4839" priority="313"/>
  </conditionalFormatting>
  <conditionalFormatting sqref="N99">
    <cfRule type="duplicateValues" dxfId="4838" priority="312"/>
  </conditionalFormatting>
  <conditionalFormatting sqref="N100">
    <cfRule type="duplicateValues" dxfId="4837" priority="311"/>
  </conditionalFormatting>
  <conditionalFormatting sqref="N101">
    <cfRule type="duplicateValues" dxfId="4836" priority="310"/>
  </conditionalFormatting>
  <conditionalFormatting sqref="N102">
    <cfRule type="duplicateValues" dxfId="4835" priority="309"/>
  </conditionalFormatting>
  <conditionalFormatting sqref="N103">
    <cfRule type="duplicateValues" dxfId="4834" priority="308"/>
  </conditionalFormatting>
  <conditionalFormatting sqref="N104">
    <cfRule type="duplicateValues" dxfId="4833" priority="307"/>
  </conditionalFormatting>
  <conditionalFormatting sqref="N105">
    <cfRule type="duplicateValues" dxfId="4832" priority="306"/>
  </conditionalFormatting>
  <conditionalFormatting sqref="M6:N105">
    <cfRule type="expression" dxfId="4831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4830" priority="303"/>
  </conditionalFormatting>
  <conditionalFormatting sqref="U7">
    <cfRule type="duplicateValues" dxfId="4829" priority="302"/>
  </conditionalFormatting>
  <conditionalFormatting sqref="U8">
    <cfRule type="duplicateValues" dxfId="4828" priority="301"/>
  </conditionalFormatting>
  <conditionalFormatting sqref="U9">
    <cfRule type="duplicateValues" dxfId="4827" priority="300"/>
  </conditionalFormatting>
  <conditionalFormatting sqref="U10">
    <cfRule type="duplicateValues" dxfId="4826" priority="299"/>
  </conditionalFormatting>
  <conditionalFormatting sqref="U11">
    <cfRule type="duplicateValues" dxfId="4825" priority="298"/>
  </conditionalFormatting>
  <conditionalFormatting sqref="U12">
    <cfRule type="duplicateValues" dxfId="4824" priority="297"/>
  </conditionalFormatting>
  <conditionalFormatting sqref="U13">
    <cfRule type="duplicateValues" dxfId="4823" priority="296"/>
  </conditionalFormatting>
  <conditionalFormatting sqref="U14">
    <cfRule type="duplicateValues" dxfId="4822" priority="295"/>
  </conditionalFormatting>
  <conditionalFormatting sqref="U15">
    <cfRule type="duplicateValues" dxfId="4821" priority="294"/>
  </conditionalFormatting>
  <conditionalFormatting sqref="U16">
    <cfRule type="duplicateValues" dxfId="4820" priority="293"/>
  </conditionalFormatting>
  <conditionalFormatting sqref="U17">
    <cfRule type="duplicateValues" dxfId="4819" priority="292"/>
  </conditionalFormatting>
  <conditionalFormatting sqref="U18">
    <cfRule type="duplicateValues" dxfId="4818" priority="291"/>
  </conditionalFormatting>
  <conditionalFormatting sqref="U19">
    <cfRule type="duplicateValues" dxfId="4817" priority="290"/>
  </conditionalFormatting>
  <conditionalFormatting sqref="U20">
    <cfRule type="duplicateValues" dxfId="4816" priority="289"/>
  </conditionalFormatting>
  <conditionalFormatting sqref="U21">
    <cfRule type="duplicateValues" dxfId="4815" priority="288"/>
  </conditionalFormatting>
  <conditionalFormatting sqref="U22">
    <cfRule type="duplicateValues" dxfId="4814" priority="287"/>
  </conditionalFormatting>
  <conditionalFormatting sqref="U23">
    <cfRule type="duplicateValues" dxfId="4813" priority="286"/>
  </conditionalFormatting>
  <conditionalFormatting sqref="U24">
    <cfRule type="duplicateValues" dxfId="4812" priority="285"/>
  </conditionalFormatting>
  <conditionalFormatting sqref="U25">
    <cfRule type="duplicateValues" dxfId="4811" priority="284"/>
  </conditionalFormatting>
  <conditionalFormatting sqref="U26">
    <cfRule type="duplicateValues" dxfId="4810" priority="283"/>
  </conditionalFormatting>
  <conditionalFormatting sqref="U27">
    <cfRule type="duplicateValues" dxfId="4809" priority="282"/>
  </conditionalFormatting>
  <conditionalFormatting sqref="U28">
    <cfRule type="duplicateValues" dxfId="4808" priority="281"/>
  </conditionalFormatting>
  <conditionalFormatting sqref="U29">
    <cfRule type="duplicateValues" dxfId="4807" priority="280"/>
  </conditionalFormatting>
  <conditionalFormatting sqref="U30">
    <cfRule type="duplicateValues" dxfId="4806" priority="279"/>
  </conditionalFormatting>
  <conditionalFormatting sqref="U31">
    <cfRule type="duplicateValues" dxfId="4805" priority="278"/>
  </conditionalFormatting>
  <conditionalFormatting sqref="U32">
    <cfRule type="duplicateValues" dxfId="4804" priority="277"/>
  </conditionalFormatting>
  <conditionalFormatting sqref="U33">
    <cfRule type="duplicateValues" dxfId="4803" priority="276"/>
  </conditionalFormatting>
  <conditionalFormatting sqref="U34">
    <cfRule type="duplicateValues" dxfId="4802" priority="275"/>
  </conditionalFormatting>
  <conditionalFormatting sqref="U35">
    <cfRule type="duplicateValues" dxfId="4801" priority="274"/>
  </conditionalFormatting>
  <conditionalFormatting sqref="U36">
    <cfRule type="duplicateValues" dxfId="4800" priority="273"/>
  </conditionalFormatting>
  <conditionalFormatting sqref="U37">
    <cfRule type="duplicateValues" dxfId="4799" priority="272"/>
  </conditionalFormatting>
  <conditionalFormatting sqref="U38">
    <cfRule type="duplicateValues" dxfId="4798" priority="271"/>
  </conditionalFormatting>
  <conditionalFormatting sqref="U39">
    <cfRule type="duplicateValues" dxfId="4797" priority="270"/>
  </conditionalFormatting>
  <conditionalFormatting sqref="U40">
    <cfRule type="duplicateValues" dxfId="4796" priority="269"/>
  </conditionalFormatting>
  <conditionalFormatting sqref="U41">
    <cfRule type="duplicateValues" dxfId="4795" priority="268"/>
  </conditionalFormatting>
  <conditionalFormatting sqref="U42">
    <cfRule type="duplicateValues" dxfId="4794" priority="267"/>
  </conditionalFormatting>
  <conditionalFormatting sqref="U43">
    <cfRule type="duplicateValues" dxfId="4793" priority="266"/>
  </conditionalFormatting>
  <conditionalFormatting sqref="U44">
    <cfRule type="duplicateValues" dxfId="4792" priority="265"/>
  </conditionalFormatting>
  <conditionalFormatting sqref="U45">
    <cfRule type="duplicateValues" dxfId="4791" priority="264"/>
  </conditionalFormatting>
  <conditionalFormatting sqref="U46">
    <cfRule type="duplicateValues" dxfId="4790" priority="263"/>
  </conditionalFormatting>
  <conditionalFormatting sqref="U47">
    <cfRule type="duplicateValues" dxfId="4789" priority="262"/>
  </conditionalFormatting>
  <conditionalFormatting sqref="U48">
    <cfRule type="duplicateValues" dxfId="4788" priority="261"/>
  </conditionalFormatting>
  <conditionalFormatting sqref="U49">
    <cfRule type="duplicateValues" dxfId="4787" priority="260"/>
  </conditionalFormatting>
  <conditionalFormatting sqref="U50">
    <cfRule type="duplicateValues" dxfId="4786" priority="259"/>
  </conditionalFormatting>
  <conditionalFormatting sqref="U51">
    <cfRule type="duplicateValues" dxfId="4785" priority="258"/>
  </conditionalFormatting>
  <conditionalFormatting sqref="U52">
    <cfRule type="duplicateValues" dxfId="4784" priority="257"/>
  </conditionalFormatting>
  <conditionalFormatting sqref="U53">
    <cfRule type="duplicateValues" dxfId="4783" priority="256"/>
  </conditionalFormatting>
  <conditionalFormatting sqref="U54">
    <cfRule type="duplicateValues" dxfId="4782" priority="255"/>
  </conditionalFormatting>
  <conditionalFormatting sqref="U55">
    <cfRule type="duplicateValues" dxfId="4781" priority="254"/>
  </conditionalFormatting>
  <conditionalFormatting sqref="U56">
    <cfRule type="duplicateValues" dxfId="4780" priority="253"/>
  </conditionalFormatting>
  <conditionalFormatting sqref="U57">
    <cfRule type="duplicateValues" dxfId="4779" priority="252"/>
  </conditionalFormatting>
  <conditionalFormatting sqref="U58">
    <cfRule type="duplicateValues" dxfId="4778" priority="251"/>
  </conditionalFormatting>
  <conditionalFormatting sqref="U59">
    <cfRule type="duplicateValues" dxfId="4777" priority="250"/>
  </conditionalFormatting>
  <conditionalFormatting sqref="U60">
    <cfRule type="duplicateValues" dxfId="4776" priority="249"/>
  </conditionalFormatting>
  <conditionalFormatting sqref="U61">
    <cfRule type="duplicateValues" dxfId="4775" priority="248"/>
  </conditionalFormatting>
  <conditionalFormatting sqref="U62">
    <cfRule type="duplicateValues" dxfId="4774" priority="247"/>
  </conditionalFormatting>
  <conditionalFormatting sqref="U63">
    <cfRule type="duplicateValues" dxfId="4773" priority="246"/>
  </conditionalFormatting>
  <conditionalFormatting sqref="U64">
    <cfRule type="duplicateValues" dxfId="4772" priority="245"/>
  </conditionalFormatting>
  <conditionalFormatting sqref="U65">
    <cfRule type="duplicateValues" dxfId="4771" priority="244"/>
  </conditionalFormatting>
  <conditionalFormatting sqref="U66">
    <cfRule type="duplicateValues" dxfId="4770" priority="243"/>
  </conditionalFormatting>
  <conditionalFormatting sqref="U67">
    <cfRule type="duplicateValues" dxfId="4769" priority="242"/>
  </conditionalFormatting>
  <conditionalFormatting sqref="U68">
    <cfRule type="duplicateValues" dxfId="4768" priority="241"/>
  </conditionalFormatting>
  <conditionalFormatting sqref="U69">
    <cfRule type="duplicateValues" dxfId="4767" priority="240"/>
  </conditionalFormatting>
  <conditionalFormatting sqref="U70">
    <cfRule type="duplicateValues" dxfId="4766" priority="239"/>
  </conditionalFormatting>
  <conditionalFormatting sqref="U71">
    <cfRule type="duplicateValues" dxfId="4765" priority="238"/>
  </conditionalFormatting>
  <conditionalFormatting sqref="U72">
    <cfRule type="duplicateValues" dxfId="4764" priority="237"/>
  </conditionalFormatting>
  <conditionalFormatting sqref="U73">
    <cfRule type="duplicateValues" dxfId="4763" priority="236"/>
  </conditionalFormatting>
  <conditionalFormatting sqref="U74">
    <cfRule type="duplicateValues" dxfId="4762" priority="235"/>
  </conditionalFormatting>
  <conditionalFormatting sqref="U75">
    <cfRule type="duplicateValues" dxfId="4761" priority="234"/>
  </conditionalFormatting>
  <conditionalFormatting sqref="U76">
    <cfRule type="duplicateValues" dxfId="4760" priority="233"/>
  </conditionalFormatting>
  <conditionalFormatting sqref="U77">
    <cfRule type="duplicateValues" dxfId="4759" priority="232"/>
  </conditionalFormatting>
  <conditionalFormatting sqref="U78">
    <cfRule type="duplicateValues" dxfId="4758" priority="231"/>
  </conditionalFormatting>
  <conditionalFormatting sqref="U79">
    <cfRule type="duplicateValues" dxfId="4757" priority="230"/>
  </conditionalFormatting>
  <conditionalFormatting sqref="U80">
    <cfRule type="duplicateValues" dxfId="4756" priority="229"/>
  </conditionalFormatting>
  <conditionalFormatting sqref="U81">
    <cfRule type="duplicateValues" dxfId="4755" priority="228"/>
  </conditionalFormatting>
  <conditionalFormatting sqref="U82">
    <cfRule type="duplicateValues" dxfId="4754" priority="227"/>
  </conditionalFormatting>
  <conditionalFormatting sqref="U83">
    <cfRule type="duplicateValues" dxfId="4753" priority="226"/>
  </conditionalFormatting>
  <conditionalFormatting sqref="U84">
    <cfRule type="duplicateValues" dxfId="4752" priority="225"/>
  </conditionalFormatting>
  <conditionalFormatting sqref="U85">
    <cfRule type="duplicateValues" dxfId="4751" priority="224"/>
  </conditionalFormatting>
  <conditionalFormatting sqref="U86">
    <cfRule type="duplicateValues" dxfId="4750" priority="223"/>
  </conditionalFormatting>
  <conditionalFormatting sqref="U87">
    <cfRule type="duplicateValues" dxfId="4749" priority="222"/>
  </conditionalFormatting>
  <conditionalFormatting sqref="U88">
    <cfRule type="duplicateValues" dxfId="4748" priority="221"/>
  </conditionalFormatting>
  <conditionalFormatting sqref="U89">
    <cfRule type="duplicateValues" dxfId="4747" priority="220"/>
  </conditionalFormatting>
  <conditionalFormatting sqref="U90">
    <cfRule type="duplicateValues" dxfId="4746" priority="219"/>
  </conditionalFormatting>
  <conditionalFormatting sqref="U91">
    <cfRule type="duplicateValues" dxfId="4745" priority="218"/>
  </conditionalFormatting>
  <conditionalFormatting sqref="U92">
    <cfRule type="duplicateValues" dxfId="4744" priority="217"/>
  </conditionalFormatting>
  <conditionalFormatting sqref="U93">
    <cfRule type="duplicateValues" dxfId="4743" priority="216"/>
  </conditionalFormatting>
  <conditionalFormatting sqref="U94">
    <cfRule type="duplicateValues" dxfId="4742" priority="215"/>
  </conditionalFormatting>
  <conditionalFormatting sqref="U95">
    <cfRule type="duplicateValues" dxfId="4741" priority="214"/>
  </conditionalFormatting>
  <conditionalFormatting sqref="U96">
    <cfRule type="duplicateValues" dxfId="4740" priority="213"/>
  </conditionalFormatting>
  <conditionalFormatting sqref="U97">
    <cfRule type="duplicateValues" dxfId="4739" priority="212"/>
  </conditionalFormatting>
  <conditionalFormatting sqref="U98">
    <cfRule type="duplicateValues" dxfId="4738" priority="211"/>
  </conditionalFormatting>
  <conditionalFormatting sqref="U99">
    <cfRule type="duplicateValues" dxfId="4737" priority="210"/>
  </conditionalFormatting>
  <conditionalFormatting sqref="U100">
    <cfRule type="duplicateValues" dxfId="4736" priority="209"/>
  </conditionalFormatting>
  <conditionalFormatting sqref="U101">
    <cfRule type="duplicateValues" dxfId="4735" priority="208"/>
  </conditionalFormatting>
  <conditionalFormatting sqref="U102">
    <cfRule type="duplicateValues" dxfId="4734" priority="207"/>
  </conditionalFormatting>
  <conditionalFormatting sqref="U103">
    <cfRule type="duplicateValues" dxfId="4733" priority="206"/>
  </conditionalFormatting>
  <conditionalFormatting sqref="U104">
    <cfRule type="duplicateValues" dxfId="4732" priority="205"/>
  </conditionalFormatting>
  <conditionalFormatting sqref="U105">
    <cfRule type="duplicateValues" dxfId="4731" priority="204"/>
  </conditionalFormatting>
  <conditionalFormatting sqref="U6:U105">
    <cfRule type="expression" dxfId="4730" priority="203">
      <formula>ISNA($N6)</formula>
    </cfRule>
  </conditionalFormatting>
  <conditionalFormatting sqref="V6">
    <cfRule type="duplicateValues" dxfId="4729" priority="202"/>
  </conditionalFormatting>
  <conditionalFormatting sqref="V7">
    <cfRule type="duplicateValues" dxfId="4728" priority="201"/>
  </conditionalFormatting>
  <conditionalFormatting sqref="V8">
    <cfRule type="duplicateValues" dxfId="4727" priority="200"/>
  </conditionalFormatting>
  <conditionalFormatting sqref="V9">
    <cfRule type="duplicateValues" dxfId="4726" priority="199"/>
  </conditionalFormatting>
  <conditionalFormatting sqref="V10">
    <cfRule type="duplicateValues" dxfId="4725" priority="198"/>
  </conditionalFormatting>
  <conditionalFormatting sqref="V11">
    <cfRule type="duplicateValues" dxfId="4724" priority="197"/>
  </conditionalFormatting>
  <conditionalFormatting sqref="V12">
    <cfRule type="duplicateValues" dxfId="4723" priority="196"/>
  </conditionalFormatting>
  <conditionalFormatting sqref="V13">
    <cfRule type="duplicateValues" dxfId="4722" priority="195"/>
  </conditionalFormatting>
  <conditionalFormatting sqref="V14">
    <cfRule type="duplicateValues" dxfId="4721" priority="194"/>
  </conditionalFormatting>
  <conditionalFormatting sqref="V15">
    <cfRule type="duplicateValues" dxfId="4720" priority="193"/>
  </conditionalFormatting>
  <conditionalFormatting sqref="V16">
    <cfRule type="duplicateValues" dxfId="4719" priority="192"/>
  </conditionalFormatting>
  <conditionalFormatting sqref="V17">
    <cfRule type="duplicateValues" dxfId="4718" priority="191"/>
  </conditionalFormatting>
  <conditionalFormatting sqref="V18">
    <cfRule type="duplicateValues" dxfId="4717" priority="190"/>
  </conditionalFormatting>
  <conditionalFormatting sqref="V19">
    <cfRule type="duplicateValues" dxfId="4716" priority="189"/>
  </conditionalFormatting>
  <conditionalFormatting sqref="V20">
    <cfRule type="duplicateValues" dxfId="4715" priority="188"/>
  </conditionalFormatting>
  <conditionalFormatting sqref="V21">
    <cfRule type="duplicateValues" dxfId="4714" priority="187"/>
  </conditionalFormatting>
  <conditionalFormatting sqref="V22">
    <cfRule type="duplicateValues" dxfId="4713" priority="186"/>
  </conditionalFormatting>
  <conditionalFormatting sqref="V23">
    <cfRule type="duplicateValues" dxfId="4712" priority="185"/>
  </conditionalFormatting>
  <conditionalFormatting sqref="V24">
    <cfRule type="duplicateValues" dxfId="4711" priority="184"/>
  </conditionalFormatting>
  <conditionalFormatting sqref="V25">
    <cfRule type="duplicateValues" dxfId="4710" priority="183"/>
  </conditionalFormatting>
  <conditionalFormatting sqref="V26">
    <cfRule type="duplicateValues" dxfId="4709" priority="182"/>
  </conditionalFormatting>
  <conditionalFormatting sqref="V27">
    <cfRule type="duplicateValues" dxfId="4708" priority="181"/>
  </conditionalFormatting>
  <conditionalFormatting sqref="V28">
    <cfRule type="duplicateValues" dxfId="4707" priority="180"/>
  </conditionalFormatting>
  <conditionalFormatting sqref="V29">
    <cfRule type="duplicateValues" dxfId="4706" priority="179"/>
  </conditionalFormatting>
  <conditionalFormatting sqref="V30">
    <cfRule type="duplicateValues" dxfId="4705" priority="178"/>
  </conditionalFormatting>
  <conditionalFormatting sqref="V31">
    <cfRule type="duplicateValues" dxfId="4704" priority="177"/>
  </conditionalFormatting>
  <conditionalFormatting sqref="V32">
    <cfRule type="duplicateValues" dxfId="4703" priority="176"/>
  </conditionalFormatting>
  <conditionalFormatting sqref="V33">
    <cfRule type="duplicateValues" dxfId="4702" priority="175"/>
  </conditionalFormatting>
  <conditionalFormatting sqref="V34">
    <cfRule type="duplicateValues" dxfId="4701" priority="174"/>
  </conditionalFormatting>
  <conditionalFormatting sqref="V35">
    <cfRule type="duplicateValues" dxfId="4700" priority="173"/>
  </conditionalFormatting>
  <conditionalFormatting sqref="V36">
    <cfRule type="duplicateValues" dxfId="4699" priority="172"/>
  </conditionalFormatting>
  <conditionalFormatting sqref="V37">
    <cfRule type="duplicateValues" dxfId="4698" priority="171"/>
  </conditionalFormatting>
  <conditionalFormatting sqref="V38">
    <cfRule type="duplicateValues" dxfId="4697" priority="170"/>
  </conditionalFormatting>
  <conditionalFormatting sqref="V39">
    <cfRule type="duplicateValues" dxfId="4696" priority="169"/>
  </conditionalFormatting>
  <conditionalFormatting sqref="V40">
    <cfRule type="duplicateValues" dxfId="4695" priority="168"/>
  </conditionalFormatting>
  <conditionalFormatting sqref="V41">
    <cfRule type="duplicateValues" dxfId="4694" priority="167"/>
  </conditionalFormatting>
  <conditionalFormatting sqref="V42">
    <cfRule type="duplicateValues" dxfId="4693" priority="166"/>
  </conditionalFormatting>
  <conditionalFormatting sqref="V43">
    <cfRule type="duplicateValues" dxfId="4692" priority="165"/>
  </conditionalFormatting>
  <conditionalFormatting sqref="V44">
    <cfRule type="duplicateValues" dxfId="4691" priority="164"/>
  </conditionalFormatting>
  <conditionalFormatting sqref="V45">
    <cfRule type="duplicateValues" dxfId="4690" priority="163"/>
  </conditionalFormatting>
  <conditionalFormatting sqref="V46">
    <cfRule type="duplicateValues" dxfId="4689" priority="162"/>
  </conditionalFormatting>
  <conditionalFormatting sqref="V47">
    <cfRule type="duplicateValues" dxfId="4688" priority="161"/>
  </conditionalFormatting>
  <conditionalFormatting sqref="V48">
    <cfRule type="duplicateValues" dxfId="4687" priority="160"/>
  </conditionalFormatting>
  <conditionalFormatting sqref="V49">
    <cfRule type="duplicateValues" dxfId="4686" priority="159"/>
  </conditionalFormatting>
  <conditionalFormatting sqref="V50">
    <cfRule type="duplicateValues" dxfId="4685" priority="158"/>
  </conditionalFormatting>
  <conditionalFormatting sqref="V51">
    <cfRule type="duplicateValues" dxfId="4684" priority="157"/>
  </conditionalFormatting>
  <conditionalFormatting sqref="V52">
    <cfRule type="duplicateValues" dxfId="4683" priority="156"/>
  </conditionalFormatting>
  <conditionalFormatting sqref="V53">
    <cfRule type="duplicateValues" dxfId="4682" priority="155"/>
  </conditionalFormatting>
  <conditionalFormatting sqref="V54">
    <cfRule type="duplicateValues" dxfId="4681" priority="154"/>
  </conditionalFormatting>
  <conditionalFormatting sqref="V55">
    <cfRule type="duplicateValues" dxfId="4680" priority="153"/>
  </conditionalFormatting>
  <conditionalFormatting sqref="V56">
    <cfRule type="duplicateValues" dxfId="4679" priority="152"/>
  </conditionalFormatting>
  <conditionalFormatting sqref="V57">
    <cfRule type="duplicateValues" dxfId="4678" priority="151"/>
  </conditionalFormatting>
  <conditionalFormatting sqref="V58">
    <cfRule type="duplicateValues" dxfId="4677" priority="150"/>
  </conditionalFormatting>
  <conditionalFormatting sqref="V59">
    <cfRule type="duplicateValues" dxfId="4676" priority="149"/>
  </conditionalFormatting>
  <conditionalFormatting sqref="V60">
    <cfRule type="duplicateValues" dxfId="4675" priority="148"/>
  </conditionalFormatting>
  <conditionalFormatting sqref="V61">
    <cfRule type="duplicateValues" dxfId="4674" priority="147"/>
  </conditionalFormatting>
  <conditionalFormatting sqref="V62">
    <cfRule type="duplicateValues" dxfId="4673" priority="146"/>
  </conditionalFormatting>
  <conditionalFormatting sqref="V63">
    <cfRule type="duplicateValues" dxfId="4672" priority="145"/>
  </conditionalFormatting>
  <conditionalFormatting sqref="V64">
    <cfRule type="duplicateValues" dxfId="4671" priority="144"/>
  </conditionalFormatting>
  <conditionalFormatting sqref="V65">
    <cfRule type="duplicateValues" dxfId="4670" priority="143"/>
  </conditionalFormatting>
  <conditionalFormatting sqref="V66">
    <cfRule type="duplicateValues" dxfId="4669" priority="142"/>
  </conditionalFormatting>
  <conditionalFormatting sqref="V67">
    <cfRule type="duplicateValues" dxfId="4668" priority="141"/>
  </conditionalFormatting>
  <conditionalFormatting sqref="V68">
    <cfRule type="duplicateValues" dxfId="4667" priority="140"/>
  </conditionalFormatting>
  <conditionalFormatting sqref="V69">
    <cfRule type="duplicateValues" dxfId="4666" priority="139"/>
  </conditionalFormatting>
  <conditionalFormatting sqref="V70">
    <cfRule type="duplicateValues" dxfId="4665" priority="138"/>
  </conditionalFormatting>
  <conditionalFormatting sqref="V71">
    <cfRule type="duplicateValues" dxfId="4664" priority="137"/>
  </conditionalFormatting>
  <conditionalFormatting sqref="V72">
    <cfRule type="duplicateValues" dxfId="4663" priority="136"/>
  </conditionalFormatting>
  <conditionalFormatting sqref="V73">
    <cfRule type="duplicateValues" dxfId="4662" priority="135"/>
  </conditionalFormatting>
  <conditionalFormatting sqref="V74">
    <cfRule type="duplicateValues" dxfId="4661" priority="134"/>
  </conditionalFormatting>
  <conditionalFormatting sqref="V75">
    <cfRule type="duplicateValues" dxfId="4660" priority="133"/>
  </conditionalFormatting>
  <conditionalFormatting sqref="V76">
    <cfRule type="duplicateValues" dxfId="4659" priority="132"/>
  </conditionalFormatting>
  <conditionalFormatting sqref="V77">
    <cfRule type="duplicateValues" dxfId="4658" priority="131"/>
  </conditionalFormatting>
  <conditionalFormatting sqref="V78">
    <cfRule type="duplicateValues" dxfId="4657" priority="130"/>
  </conditionalFormatting>
  <conditionalFormatting sqref="V79">
    <cfRule type="duplicateValues" dxfId="4656" priority="129"/>
  </conditionalFormatting>
  <conditionalFormatting sqref="V80">
    <cfRule type="duplicateValues" dxfId="4655" priority="128"/>
  </conditionalFormatting>
  <conditionalFormatting sqref="V81">
    <cfRule type="duplicateValues" dxfId="4654" priority="127"/>
  </conditionalFormatting>
  <conditionalFormatting sqref="V82">
    <cfRule type="duplicateValues" dxfId="4653" priority="126"/>
  </conditionalFormatting>
  <conditionalFormatting sqref="V83">
    <cfRule type="duplicateValues" dxfId="4652" priority="125"/>
  </conditionalFormatting>
  <conditionalFormatting sqref="V84">
    <cfRule type="duplicateValues" dxfId="4651" priority="124"/>
  </conditionalFormatting>
  <conditionalFormatting sqref="V85">
    <cfRule type="duplicateValues" dxfId="4650" priority="123"/>
  </conditionalFormatting>
  <conditionalFormatting sqref="V86">
    <cfRule type="duplicateValues" dxfId="4649" priority="122"/>
  </conditionalFormatting>
  <conditionalFormatting sqref="V87">
    <cfRule type="duplicateValues" dxfId="4648" priority="121"/>
  </conditionalFormatting>
  <conditionalFormatting sqref="V88">
    <cfRule type="duplicateValues" dxfId="4647" priority="120"/>
  </conditionalFormatting>
  <conditionalFormatting sqref="V89">
    <cfRule type="duplicateValues" dxfId="4646" priority="119"/>
  </conditionalFormatting>
  <conditionalFormatting sqref="V90">
    <cfRule type="duplicateValues" dxfId="4645" priority="118"/>
  </conditionalFormatting>
  <conditionalFormatting sqref="V91">
    <cfRule type="duplicateValues" dxfId="4644" priority="117"/>
  </conditionalFormatting>
  <conditionalFormatting sqref="V92">
    <cfRule type="duplicateValues" dxfId="4643" priority="116"/>
  </conditionalFormatting>
  <conditionalFormatting sqref="V93">
    <cfRule type="duplicateValues" dxfId="4642" priority="115"/>
  </conditionalFormatting>
  <conditionalFormatting sqref="V94">
    <cfRule type="duplicateValues" dxfId="4641" priority="114"/>
  </conditionalFormatting>
  <conditionalFormatting sqref="V95">
    <cfRule type="duplicateValues" dxfId="4640" priority="113"/>
  </conditionalFormatting>
  <conditionalFormatting sqref="V96">
    <cfRule type="duplicateValues" dxfId="4639" priority="112"/>
  </conditionalFormatting>
  <conditionalFormatting sqref="V97">
    <cfRule type="duplicateValues" dxfId="4638" priority="111"/>
  </conditionalFormatting>
  <conditionalFormatting sqref="V98">
    <cfRule type="duplicateValues" dxfId="4637" priority="110"/>
  </conditionalFormatting>
  <conditionalFormatting sqref="V99">
    <cfRule type="duplicateValues" dxfId="4636" priority="109"/>
  </conditionalFormatting>
  <conditionalFormatting sqref="V100">
    <cfRule type="duplicateValues" dxfId="4635" priority="108"/>
  </conditionalFormatting>
  <conditionalFormatting sqref="V101">
    <cfRule type="duplicateValues" dxfId="4634" priority="107"/>
  </conditionalFormatting>
  <conditionalFormatting sqref="V102">
    <cfRule type="duplicateValues" dxfId="4633" priority="106"/>
  </conditionalFormatting>
  <conditionalFormatting sqref="V103">
    <cfRule type="duplicateValues" dxfId="4632" priority="105"/>
  </conditionalFormatting>
  <conditionalFormatting sqref="V104">
    <cfRule type="duplicateValues" dxfId="4631" priority="104"/>
  </conditionalFormatting>
  <conditionalFormatting sqref="V105">
    <cfRule type="duplicateValues" dxfId="4630" priority="103"/>
  </conditionalFormatting>
  <conditionalFormatting sqref="V6:V105">
    <cfRule type="expression" dxfId="4629" priority="102">
      <formula>ISNA($N6)</formula>
    </cfRule>
  </conditionalFormatting>
  <conditionalFormatting sqref="W6">
    <cfRule type="duplicateValues" dxfId="4628" priority="101"/>
  </conditionalFormatting>
  <conditionalFormatting sqref="W7">
    <cfRule type="duplicateValues" dxfId="4627" priority="100"/>
  </conditionalFormatting>
  <conditionalFormatting sqref="W8">
    <cfRule type="duplicateValues" dxfId="4626" priority="99"/>
  </conditionalFormatting>
  <conditionalFormatting sqref="W9">
    <cfRule type="duplicateValues" dxfId="4625" priority="98"/>
  </conditionalFormatting>
  <conditionalFormatting sqref="W10">
    <cfRule type="duplicateValues" dxfId="4624" priority="97"/>
  </conditionalFormatting>
  <conditionalFormatting sqref="W11">
    <cfRule type="duplicateValues" dxfId="4623" priority="96"/>
  </conditionalFormatting>
  <conditionalFormatting sqref="W12">
    <cfRule type="duplicateValues" dxfId="4622" priority="95"/>
  </conditionalFormatting>
  <conditionalFormatting sqref="W13">
    <cfRule type="duplicateValues" dxfId="4621" priority="94"/>
  </conditionalFormatting>
  <conditionalFormatting sqref="W14">
    <cfRule type="duplicateValues" dxfId="4620" priority="93"/>
  </conditionalFormatting>
  <conditionalFormatting sqref="W15">
    <cfRule type="duplicateValues" dxfId="4619" priority="92"/>
  </conditionalFormatting>
  <conditionalFormatting sqref="W16">
    <cfRule type="duplicateValues" dxfId="4618" priority="91"/>
  </conditionalFormatting>
  <conditionalFormatting sqref="W17">
    <cfRule type="duplicateValues" dxfId="4617" priority="90"/>
  </conditionalFormatting>
  <conditionalFormatting sqref="W18">
    <cfRule type="duplicateValues" dxfId="4616" priority="89"/>
  </conditionalFormatting>
  <conditionalFormatting sqref="W19">
    <cfRule type="duplicateValues" dxfId="4615" priority="88"/>
  </conditionalFormatting>
  <conditionalFormatting sqref="W20">
    <cfRule type="duplicateValues" dxfId="4614" priority="87"/>
  </conditionalFormatting>
  <conditionalFormatting sqref="W21">
    <cfRule type="duplicateValues" dxfId="4613" priority="86"/>
  </conditionalFormatting>
  <conditionalFormatting sqref="W22">
    <cfRule type="duplicateValues" dxfId="4612" priority="85"/>
  </conditionalFormatting>
  <conditionalFormatting sqref="W23">
    <cfRule type="duplicateValues" dxfId="4611" priority="84"/>
  </conditionalFormatting>
  <conditionalFormatting sqref="W24">
    <cfRule type="duplicateValues" dxfId="4610" priority="83"/>
  </conditionalFormatting>
  <conditionalFormatting sqref="W25">
    <cfRule type="duplicateValues" dxfId="4609" priority="82"/>
  </conditionalFormatting>
  <conditionalFormatting sqref="W26">
    <cfRule type="duplicateValues" dxfId="4608" priority="81"/>
  </conditionalFormatting>
  <conditionalFormatting sqref="W27">
    <cfRule type="duplicateValues" dxfId="4607" priority="80"/>
  </conditionalFormatting>
  <conditionalFormatting sqref="W28">
    <cfRule type="duplicateValues" dxfId="4606" priority="79"/>
  </conditionalFormatting>
  <conditionalFormatting sqref="W29">
    <cfRule type="duplicateValues" dxfId="4605" priority="78"/>
  </conditionalFormatting>
  <conditionalFormatting sqref="W30">
    <cfRule type="duplicateValues" dxfId="4604" priority="77"/>
  </conditionalFormatting>
  <conditionalFormatting sqref="W31">
    <cfRule type="duplicateValues" dxfId="4603" priority="76"/>
  </conditionalFormatting>
  <conditionalFormatting sqref="W32">
    <cfRule type="duplicateValues" dxfId="4602" priority="75"/>
  </conditionalFormatting>
  <conditionalFormatting sqref="W33">
    <cfRule type="duplicateValues" dxfId="4601" priority="74"/>
  </conditionalFormatting>
  <conditionalFormatting sqref="W34">
    <cfRule type="duplicateValues" dxfId="4600" priority="73"/>
  </conditionalFormatting>
  <conditionalFormatting sqref="W35">
    <cfRule type="duplicateValues" dxfId="4599" priority="72"/>
  </conditionalFormatting>
  <conditionalFormatting sqref="W36">
    <cfRule type="duplicateValues" dxfId="4598" priority="71"/>
  </conditionalFormatting>
  <conditionalFormatting sqref="W37">
    <cfRule type="duplicateValues" dxfId="4597" priority="70"/>
  </conditionalFormatting>
  <conditionalFormatting sqref="W38">
    <cfRule type="duplicateValues" dxfId="4596" priority="69"/>
  </conditionalFormatting>
  <conditionalFormatting sqref="W39">
    <cfRule type="duplicateValues" dxfId="4595" priority="68"/>
  </conditionalFormatting>
  <conditionalFormatting sqref="W40">
    <cfRule type="duplicateValues" dxfId="4594" priority="67"/>
  </conditionalFormatting>
  <conditionalFormatting sqref="W41">
    <cfRule type="duplicateValues" dxfId="4593" priority="66"/>
  </conditionalFormatting>
  <conditionalFormatting sqref="W42">
    <cfRule type="duplicateValues" dxfId="4592" priority="65"/>
  </conditionalFormatting>
  <conditionalFormatting sqref="W43">
    <cfRule type="duplicateValues" dxfId="4591" priority="64"/>
  </conditionalFormatting>
  <conditionalFormatting sqref="W44">
    <cfRule type="duplicateValues" dxfId="4590" priority="63"/>
  </conditionalFormatting>
  <conditionalFormatting sqref="W45">
    <cfRule type="duplicateValues" dxfId="4589" priority="62"/>
  </conditionalFormatting>
  <conditionalFormatting sqref="W46">
    <cfRule type="duplicateValues" dxfId="4588" priority="61"/>
  </conditionalFormatting>
  <conditionalFormatting sqref="W47">
    <cfRule type="duplicateValues" dxfId="4587" priority="60"/>
  </conditionalFormatting>
  <conditionalFormatting sqref="W48">
    <cfRule type="duplicateValues" dxfId="4586" priority="59"/>
  </conditionalFormatting>
  <conditionalFormatting sqref="W49">
    <cfRule type="duplicateValues" dxfId="4585" priority="58"/>
  </conditionalFormatting>
  <conditionalFormatting sqref="W50">
    <cfRule type="duplicateValues" dxfId="4584" priority="57"/>
  </conditionalFormatting>
  <conditionalFormatting sqref="W51">
    <cfRule type="duplicateValues" dxfId="4583" priority="56"/>
  </conditionalFormatting>
  <conditionalFormatting sqref="W52">
    <cfRule type="duplicateValues" dxfId="4582" priority="55"/>
  </conditionalFormatting>
  <conditionalFormatting sqref="W53">
    <cfRule type="duplicateValues" dxfId="4581" priority="54"/>
  </conditionalFormatting>
  <conditionalFormatting sqref="W54">
    <cfRule type="duplicateValues" dxfId="4580" priority="53"/>
  </conditionalFormatting>
  <conditionalFormatting sqref="W55">
    <cfRule type="duplicateValues" dxfId="4579" priority="52"/>
  </conditionalFormatting>
  <conditionalFormatting sqref="W56">
    <cfRule type="duplicateValues" dxfId="4578" priority="51"/>
  </conditionalFormatting>
  <conditionalFormatting sqref="W57">
    <cfRule type="duplicateValues" dxfId="4577" priority="50"/>
  </conditionalFormatting>
  <conditionalFormatting sqref="W58">
    <cfRule type="duplicateValues" dxfId="4576" priority="49"/>
  </conditionalFormatting>
  <conditionalFormatting sqref="W59">
    <cfRule type="duplicateValues" dxfId="4575" priority="48"/>
  </conditionalFormatting>
  <conditionalFormatting sqref="W60">
    <cfRule type="duplicateValues" dxfId="4574" priority="47"/>
  </conditionalFormatting>
  <conditionalFormatting sqref="W61">
    <cfRule type="duplicateValues" dxfId="4573" priority="46"/>
  </conditionalFormatting>
  <conditionalFormatting sqref="W62">
    <cfRule type="duplicateValues" dxfId="4572" priority="45"/>
  </conditionalFormatting>
  <conditionalFormatting sqref="W63">
    <cfRule type="duplicateValues" dxfId="4571" priority="44"/>
  </conditionalFormatting>
  <conditionalFormatting sqref="W64">
    <cfRule type="duplicateValues" dxfId="4570" priority="43"/>
  </conditionalFormatting>
  <conditionalFormatting sqref="W65">
    <cfRule type="duplicateValues" dxfId="4569" priority="42"/>
  </conditionalFormatting>
  <conditionalFormatting sqref="W66">
    <cfRule type="duplicateValues" dxfId="4568" priority="41"/>
  </conditionalFormatting>
  <conditionalFormatting sqref="W67">
    <cfRule type="duplicateValues" dxfId="4567" priority="40"/>
  </conditionalFormatting>
  <conditionalFormatting sqref="W68">
    <cfRule type="duplicateValues" dxfId="4566" priority="39"/>
  </conditionalFormatting>
  <conditionalFormatting sqref="W69">
    <cfRule type="duplicateValues" dxfId="4565" priority="38"/>
  </conditionalFormatting>
  <conditionalFormatting sqref="W70">
    <cfRule type="duplicateValues" dxfId="4564" priority="37"/>
  </conditionalFormatting>
  <conditionalFormatting sqref="W71">
    <cfRule type="duplicateValues" dxfId="4563" priority="36"/>
  </conditionalFormatting>
  <conditionalFormatting sqref="W72">
    <cfRule type="duplicateValues" dxfId="4562" priority="35"/>
  </conditionalFormatting>
  <conditionalFormatting sqref="W73">
    <cfRule type="duplicateValues" dxfId="4561" priority="34"/>
  </conditionalFormatting>
  <conditionalFormatting sqref="W74">
    <cfRule type="duplicateValues" dxfId="4560" priority="33"/>
  </conditionalFormatting>
  <conditionalFormatting sqref="W75">
    <cfRule type="duplicateValues" dxfId="4559" priority="32"/>
  </conditionalFormatting>
  <conditionalFormatting sqref="W76">
    <cfRule type="duplicateValues" dxfId="4558" priority="31"/>
  </conditionalFormatting>
  <conditionalFormatting sqref="W77">
    <cfRule type="duplicateValues" dxfId="4557" priority="30"/>
  </conditionalFormatting>
  <conditionalFormatting sqref="W78">
    <cfRule type="duplicateValues" dxfId="4556" priority="29"/>
  </conditionalFormatting>
  <conditionalFormatting sqref="W79">
    <cfRule type="duplicateValues" dxfId="4555" priority="28"/>
  </conditionalFormatting>
  <conditionalFormatting sqref="W80">
    <cfRule type="duplicateValues" dxfId="4554" priority="27"/>
  </conditionalFormatting>
  <conditionalFormatting sqref="W81">
    <cfRule type="duplicateValues" dxfId="4553" priority="26"/>
  </conditionalFormatting>
  <conditionalFormatting sqref="W82">
    <cfRule type="duplicateValues" dxfId="4552" priority="25"/>
  </conditionalFormatting>
  <conditionalFormatting sqref="W83">
    <cfRule type="duplicateValues" dxfId="4551" priority="24"/>
  </conditionalFormatting>
  <conditionalFormatting sqref="W84">
    <cfRule type="duplicateValues" dxfId="4550" priority="23"/>
  </conditionalFormatting>
  <conditionalFormatting sqref="W85">
    <cfRule type="duplicateValues" dxfId="4549" priority="22"/>
  </conditionalFormatting>
  <conditionalFormatting sqref="W86">
    <cfRule type="duplicateValues" dxfId="4548" priority="21"/>
  </conditionalFormatting>
  <conditionalFormatting sqref="W87">
    <cfRule type="duplicateValues" dxfId="4547" priority="20"/>
  </conditionalFormatting>
  <conditionalFormatting sqref="W88">
    <cfRule type="duplicateValues" dxfId="4546" priority="19"/>
  </conditionalFormatting>
  <conditionalFormatting sqref="W89">
    <cfRule type="duplicateValues" dxfId="4545" priority="18"/>
  </conditionalFormatting>
  <conditionalFormatting sqref="W90">
    <cfRule type="duplicateValues" dxfId="4544" priority="17"/>
  </conditionalFormatting>
  <conditionalFormatting sqref="W91">
    <cfRule type="duplicateValues" dxfId="4543" priority="16"/>
  </conditionalFormatting>
  <conditionalFormatting sqref="W92">
    <cfRule type="duplicateValues" dxfId="4542" priority="15"/>
  </conditionalFormatting>
  <conditionalFormatting sqref="W93">
    <cfRule type="duplicateValues" dxfId="4541" priority="14"/>
  </conditionalFormatting>
  <conditionalFormatting sqref="W94">
    <cfRule type="duplicateValues" dxfId="4540" priority="13"/>
  </conditionalFormatting>
  <conditionalFormatting sqref="W95">
    <cfRule type="duplicateValues" dxfId="4539" priority="12"/>
  </conditionalFormatting>
  <conditionalFormatting sqref="W96">
    <cfRule type="duplicateValues" dxfId="4538" priority="11"/>
  </conditionalFormatting>
  <conditionalFormatting sqref="W97">
    <cfRule type="duplicateValues" dxfId="4537" priority="10"/>
  </conditionalFormatting>
  <conditionalFormatting sqref="W98">
    <cfRule type="duplicateValues" dxfId="4536" priority="9"/>
  </conditionalFormatting>
  <conditionalFormatting sqref="W99">
    <cfRule type="duplicateValues" dxfId="4535" priority="8"/>
  </conditionalFormatting>
  <conditionalFormatting sqref="W100">
    <cfRule type="duplicateValues" dxfId="4534" priority="7"/>
  </conditionalFormatting>
  <conditionalFormatting sqref="W101">
    <cfRule type="duplicateValues" dxfId="4533" priority="6"/>
  </conditionalFormatting>
  <conditionalFormatting sqref="W102">
    <cfRule type="duplicateValues" dxfId="4532" priority="5"/>
  </conditionalFormatting>
  <conditionalFormatting sqref="W103">
    <cfRule type="duplicateValues" dxfId="4531" priority="4"/>
  </conditionalFormatting>
  <conditionalFormatting sqref="W104">
    <cfRule type="duplicateValues" dxfId="4530" priority="3"/>
  </conditionalFormatting>
  <conditionalFormatting sqref="W105">
    <cfRule type="duplicateValues" dxfId="4529" priority="2"/>
  </conditionalFormatting>
  <conditionalFormatting sqref="W6:W105">
    <cfRule type="expression" dxfId="452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b">
        <v>1</v>
      </c>
      <c r="G5" s="1" t="s">
        <v>67</v>
      </c>
      <c r="H5" s="1" t="s">
        <v>68</v>
      </c>
      <c r="I5" s="1" t="s">
        <v>69</v>
      </c>
      <c r="J5" s="1" t="s">
        <v>70</v>
      </c>
      <c r="K5" s="10" t="s">
        <v>71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0.71657114050219617</v>
      </c>
      <c r="C6" s="42">
        <v>0.67847096096792914</v>
      </c>
      <c r="D6" s="42">
        <v>1.1859706553795664</v>
      </c>
      <c r="E6" s="42">
        <v>1.0745164204419619</v>
      </c>
      <c r="F6" s="42">
        <v>0.81282183824106258</v>
      </c>
      <c r="G6" s="42">
        <v>1.0772885290480381</v>
      </c>
      <c r="H6" s="42">
        <v>0.91393453714891071</v>
      </c>
      <c r="I6" s="42">
        <v>1.4617331790027188</v>
      </c>
      <c r="J6" s="42">
        <v>1.4604041362739884</v>
      </c>
      <c r="K6" s="43">
        <v>0.60104010259255713</v>
      </c>
      <c r="M6" s="16" t="str">
        <f t="shared" ref="M6:M69" si="0">INDEX($B$5:$K$5,MATCH(MIN($B6:$K6),$B6:$K6,0))</f>
        <v>ANTONIA</v>
      </c>
      <c r="N6" s="20" t="b">
        <f t="shared" ref="N6:N69" si="1">$M6 = $A6</f>
        <v>0</v>
      </c>
      <c r="Q6" s="22" t="s">
        <v>7</v>
      </c>
      <c r="R6" s="25">
        <f>IF(ISERR($O$15)," ",$O$15)</f>
        <v>0.4</v>
      </c>
      <c r="S6" s="20">
        <f>(10 - COUNTIF($N6:$N15,"#N/A"))</f>
        <v>10</v>
      </c>
      <c r="U6" s="16" t="str">
        <f t="shared" ref="U6:U69" si="2">INDEX($B$5:$K$5,MATCH(MIN($B6:$K6),$B6:$K6,0))</f>
        <v>ANTONIA</v>
      </c>
      <c r="V6" s="16">
        <f>MIN(B6:K6)</f>
        <v>0.60104010259255713</v>
      </c>
      <c r="W6" s="16">
        <f>SMALL(B6:K6,2)-V6</f>
        <v>7.7430858375372003E-2</v>
      </c>
    </row>
    <row r="7" spans="1:23" x14ac:dyDescent="0.25">
      <c r="A7" s="12" t="s">
        <v>63</v>
      </c>
      <c r="B7" s="44">
        <v>0.63201942829703439</v>
      </c>
      <c r="C7" s="45">
        <v>0.6831639155237641</v>
      </c>
      <c r="D7" s="45">
        <v>1.1296545409864256</v>
      </c>
      <c r="E7" s="45">
        <v>0.94575646611224817</v>
      </c>
      <c r="F7" s="45">
        <v>0.70849488931450044</v>
      </c>
      <c r="G7" s="45">
        <v>0.91836317430752412</v>
      </c>
      <c r="H7" s="45">
        <v>1.0321226207777763</v>
      </c>
      <c r="I7" s="45">
        <v>1.2775613708338589</v>
      </c>
      <c r="J7" s="45">
        <v>1.6338133533338677</v>
      </c>
      <c r="K7" s="46">
        <v>0.51444420408024316</v>
      </c>
      <c r="M7" s="18" t="str">
        <f t="shared" si="0"/>
        <v>ANTONIA</v>
      </c>
      <c r="N7" s="17" t="b">
        <f t="shared" si="1"/>
        <v>0</v>
      </c>
      <c r="Q7" s="23" t="s">
        <v>6</v>
      </c>
      <c r="R7" s="26">
        <f>IF(ISERR($O$25)," ",$O$25)</f>
        <v>1</v>
      </c>
      <c r="S7" s="17">
        <f>(10 - COUNTIF($N16:$N25,"#N/A"))</f>
        <v>10</v>
      </c>
      <c r="U7" s="18" t="str">
        <f t="shared" si="2"/>
        <v>ANTONIA</v>
      </c>
      <c r="V7" s="18">
        <f t="shared" ref="V7:V70" si="3">MIN(B7:K7)</f>
        <v>0.51444420408024316</v>
      </c>
      <c r="W7" s="18">
        <f t="shared" ref="W7:W70" si="4">SMALL(B7:K7,2)-V7</f>
        <v>0.11757522421679123</v>
      </c>
    </row>
    <row r="8" spans="1:23" x14ac:dyDescent="0.25">
      <c r="A8" s="12" t="s">
        <v>63</v>
      </c>
      <c r="B8" s="44">
        <v>0.67996401596863165</v>
      </c>
      <c r="C8" s="45">
        <v>0.55403425029486009</v>
      </c>
      <c r="D8" s="45">
        <v>1.1796352342213032</v>
      </c>
      <c r="E8" s="45">
        <v>1.0195330463086618</v>
      </c>
      <c r="F8" s="45">
        <v>0.7921688049865041</v>
      </c>
      <c r="G8" s="45">
        <v>1.0524265400521129</v>
      </c>
      <c r="H8" s="45">
        <v>0.95713677791322005</v>
      </c>
      <c r="I8" s="45">
        <v>1.3281362826707583</v>
      </c>
      <c r="J8" s="45">
        <v>1.5179713074997445</v>
      </c>
      <c r="K8" s="46">
        <v>0.52651950425202831</v>
      </c>
      <c r="M8" s="18" t="str">
        <f t="shared" si="0"/>
        <v>ANTONIA</v>
      </c>
      <c r="N8" s="17" t="b">
        <f t="shared" si="1"/>
        <v>0</v>
      </c>
      <c r="Q8" s="23" t="s">
        <v>8</v>
      </c>
      <c r="R8" s="26">
        <f>IF(ISERR($O$35)," ",$O$35)</f>
        <v>0.8</v>
      </c>
      <c r="S8" s="17">
        <f>(10 - COUNTIF($N26:$N35,"#N/A"))</f>
        <v>10</v>
      </c>
      <c r="U8" s="18" t="str">
        <f t="shared" si="2"/>
        <v>ANTONIA</v>
      </c>
      <c r="V8" s="18">
        <f t="shared" si="3"/>
        <v>0.52651950425202831</v>
      </c>
      <c r="W8" s="18">
        <f t="shared" si="4"/>
        <v>2.7514746042831772E-2</v>
      </c>
    </row>
    <row r="9" spans="1:23" x14ac:dyDescent="0.25">
      <c r="A9" s="12" t="s">
        <v>63</v>
      </c>
      <c r="B9" s="44">
        <v>0.60979154668528124</v>
      </c>
      <c r="C9" s="45">
        <v>0.91608613859282906</v>
      </c>
      <c r="D9" s="45">
        <v>1.1400476069074468</v>
      </c>
      <c r="E9" s="45">
        <v>1.0751145608008934</v>
      </c>
      <c r="F9" s="45">
        <v>0.82231448942581031</v>
      </c>
      <c r="G9" s="45">
        <v>1.0693742063524676</v>
      </c>
      <c r="H9" s="45">
        <v>1.288399638008578</v>
      </c>
      <c r="I9" s="45">
        <v>1.4460870165237896</v>
      </c>
      <c r="J9" s="45">
        <v>1.8121808144950893</v>
      </c>
      <c r="K9" s="46">
        <v>0.80565984958858972</v>
      </c>
      <c r="M9" s="18" t="str">
        <f t="shared" si="0"/>
        <v>BANANAS</v>
      </c>
      <c r="N9" s="17" t="b">
        <f t="shared" si="1"/>
        <v>1</v>
      </c>
      <c r="Q9" s="23" t="s">
        <v>9</v>
      </c>
      <c r="R9" s="26">
        <f>IF(ISERR($O$45)," ",$O$45)</f>
        <v>0.8</v>
      </c>
      <c r="S9" s="17">
        <f>(10 - COUNTIF($N36:$N45,"#N/A"))</f>
        <v>10</v>
      </c>
      <c r="U9" s="18" t="str">
        <f t="shared" si="2"/>
        <v>BANANAS</v>
      </c>
      <c r="V9" s="18">
        <f t="shared" si="3"/>
        <v>0.60979154668528124</v>
      </c>
      <c r="W9" s="18">
        <f t="shared" si="4"/>
        <v>0.19586830290330848</v>
      </c>
    </row>
    <row r="10" spans="1:23" x14ac:dyDescent="0.25">
      <c r="A10" s="12" t="s">
        <v>63</v>
      </c>
      <c r="B10" s="44">
        <v>0.61700857668784281</v>
      </c>
      <c r="C10" s="45">
        <v>0.8240444909165946</v>
      </c>
      <c r="D10" s="45">
        <v>1.1299770914355893</v>
      </c>
      <c r="E10" s="45">
        <v>1.0460825626045323</v>
      </c>
      <c r="F10" s="45">
        <v>0.80951663579911226</v>
      </c>
      <c r="G10" s="45">
        <v>1.09681164140638</v>
      </c>
      <c r="H10" s="45">
        <v>1.248189734198621</v>
      </c>
      <c r="I10" s="45">
        <v>1.4149397523163976</v>
      </c>
      <c r="J10" s="45">
        <v>1.7844887335118624</v>
      </c>
      <c r="K10" s="46">
        <v>0.76471575018996274</v>
      </c>
      <c r="M10" s="18" t="str">
        <f t="shared" si="0"/>
        <v>BANANAS</v>
      </c>
      <c r="N10" s="17" t="b">
        <f t="shared" si="1"/>
        <v>1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BANANAS</v>
      </c>
      <c r="V10" s="18">
        <f t="shared" si="3"/>
        <v>0.61700857668784281</v>
      </c>
      <c r="W10" s="18">
        <f t="shared" si="4"/>
        <v>0.14770717350211993</v>
      </c>
    </row>
    <row r="11" spans="1:23" x14ac:dyDescent="0.25">
      <c r="A11" s="12" t="s">
        <v>63</v>
      </c>
      <c r="B11" s="44">
        <v>0.82471328404831934</v>
      </c>
      <c r="C11" s="45">
        <v>0.66421100664459742</v>
      </c>
      <c r="D11" s="45">
        <v>1.1366432619581572</v>
      </c>
      <c r="E11" s="45">
        <v>0.97646281276328806</v>
      </c>
      <c r="F11" s="45">
        <v>0.76672754220094086</v>
      </c>
      <c r="G11" s="45">
        <v>1.0309949375290575</v>
      </c>
      <c r="H11" s="45">
        <v>0.79153420190163448</v>
      </c>
      <c r="I11" s="45">
        <v>1.4706384131632091</v>
      </c>
      <c r="J11" s="45">
        <v>1.3932717226191849</v>
      </c>
      <c r="K11" s="46">
        <v>0.56621072053389243</v>
      </c>
      <c r="M11" s="18" t="str">
        <f t="shared" si="0"/>
        <v>ANTONIA</v>
      </c>
      <c r="N11" s="17" t="b">
        <f t="shared" si="1"/>
        <v>0</v>
      </c>
      <c r="Q11" s="23" t="s">
        <v>11</v>
      </c>
      <c r="R11" s="26">
        <f>IF(ISERR($O$65)," ",$O$65)</f>
        <v>0</v>
      </c>
      <c r="S11" s="17">
        <f>(10 - COUNTIF($N56:$N65,"#N/A"))</f>
        <v>10</v>
      </c>
      <c r="U11" s="18" t="str">
        <f t="shared" si="2"/>
        <v>ANTONIA</v>
      </c>
      <c r="V11" s="18">
        <f t="shared" si="3"/>
        <v>0.56621072053389243</v>
      </c>
      <c r="W11" s="18">
        <f t="shared" si="4"/>
        <v>9.8000286110704993E-2</v>
      </c>
    </row>
    <row r="12" spans="1:23" x14ac:dyDescent="0.25">
      <c r="A12" s="12" t="s">
        <v>63</v>
      </c>
      <c r="B12" s="44">
        <v>0.55392314479187643</v>
      </c>
      <c r="C12" s="45">
        <v>0.73666359106791168</v>
      </c>
      <c r="D12" s="45">
        <v>1.1365272803760975</v>
      </c>
      <c r="E12" s="45">
        <v>0.9629555608567868</v>
      </c>
      <c r="F12" s="45">
        <v>0.74398553765735431</v>
      </c>
      <c r="G12" s="45">
        <v>0.96132820768613125</v>
      </c>
      <c r="H12" s="45">
        <v>1.1385939330856421</v>
      </c>
      <c r="I12" s="45">
        <v>1.2391040947280758</v>
      </c>
      <c r="J12" s="45">
        <v>1.7370462072778619</v>
      </c>
      <c r="K12" s="46">
        <v>0.579855130806332</v>
      </c>
      <c r="M12" s="18" t="str">
        <f t="shared" si="0"/>
        <v>BANANAS</v>
      </c>
      <c r="N12" s="17" t="b">
        <f t="shared" si="1"/>
        <v>1</v>
      </c>
      <c r="Q12" s="23" t="s">
        <v>12</v>
      </c>
      <c r="R12" s="26">
        <f>IF(ISERR($O$75)," ",$O$75)</f>
        <v>0.9</v>
      </c>
      <c r="S12" s="17">
        <f>(10 - COUNTIF($N66:$N75,"#N/A"))</f>
        <v>10</v>
      </c>
      <c r="U12" s="18" t="str">
        <f t="shared" si="2"/>
        <v>BANANAS</v>
      </c>
      <c r="V12" s="18">
        <f t="shared" si="3"/>
        <v>0.55392314479187643</v>
      </c>
      <c r="W12" s="18">
        <f t="shared" si="4"/>
        <v>2.5931986014455566E-2</v>
      </c>
    </row>
    <row r="13" spans="1:23" x14ac:dyDescent="0.25">
      <c r="A13" s="12" t="s">
        <v>63</v>
      </c>
      <c r="B13" s="44">
        <v>0.67037100631324997</v>
      </c>
      <c r="C13" s="45">
        <v>0.85133718683010151</v>
      </c>
      <c r="D13" s="45">
        <v>1.2168039401328163</v>
      </c>
      <c r="E13" s="45">
        <v>1.1291476396304896</v>
      </c>
      <c r="F13" s="45">
        <v>0.82451274141252828</v>
      </c>
      <c r="G13" s="45">
        <v>1.0718487644997907</v>
      </c>
      <c r="H13" s="45">
        <v>1.0844561092925873</v>
      </c>
      <c r="I13" s="45">
        <v>1.4291525487677521</v>
      </c>
      <c r="J13" s="45">
        <v>1.5950766120847939</v>
      </c>
      <c r="K13" s="46">
        <v>0.67848108039791533</v>
      </c>
      <c r="M13" s="18" t="str">
        <f t="shared" si="0"/>
        <v>BANANAS</v>
      </c>
      <c r="N13" s="17" t="b">
        <f t="shared" si="1"/>
        <v>1</v>
      </c>
      <c r="Q13" s="23" t="s">
        <v>13</v>
      </c>
      <c r="R13" s="26">
        <f>IF(ISERR($O$85)," ",$O$85)</f>
        <v>0.3</v>
      </c>
      <c r="S13" s="17">
        <f>(10 - COUNTIF($N76:$N85,"#N/A"))</f>
        <v>10</v>
      </c>
      <c r="U13" s="18" t="str">
        <f t="shared" si="2"/>
        <v>BANANAS</v>
      </c>
      <c r="V13" s="18">
        <f t="shared" si="3"/>
        <v>0.67037100631324997</v>
      </c>
      <c r="W13" s="18">
        <f t="shared" si="4"/>
        <v>8.110074084665353E-3</v>
      </c>
    </row>
    <row r="14" spans="1:23" ht="15.75" thickBot="1" x14ac:dyDescent="0.3">
      <c r="A14" s="12" t="s">
        <v>63</v>
      </c>
      <c r="B14" s="44">
        <v>0.666385770016236</v>
      </c>
      <c r="C14" s="45">
        <v>0.59733115077848553</v>
      </c>
      <c r="D14" s="45">
        <v>1.1580561506864913</v>
      </c>
      <c r="E14" s="45">
        <v>0.98199311369228837</v>
      </c>
      <c r="F14" s="45">
        <v>0.78069959463564575</v>
      </c>
      <c r="G14" s="45">
        <v>1.0190036540670855</v>
      </c>
      <c r="H14" s="45">
        <v>0.93324751729003064</v>
      </c>
      <c r="I14" s="45">
        <v>1.2698361637919193</v>
      </c>
      <c r="J14" s="45">
        <v>1.5512520115017556</v>
      </c>
      <c r="K14" s="46">
        <v>0.47500052782857533</v>
      </c>
      <c r="M14" s="18" t="str">
        <f t="shared" si="0"/>
        <v>ANTONIA</v>
      </c>
      <c r="N14" s="17" t="b">
        <f t="shared" si="1"/>
        <v>0</v>
      </c>
      <c r="Q14" s="23" t="s">
        <v>14</v>
      </c>
      <c r="R14" s="26">
        <f>IF(ISERR($O$95)," ",$O$95)</f>
        <v>0.8</v>
      </c>
      <c r="S14" s="17">
        <f>(10 - COUNTIF($N86:$N95,"#N/A"))</f>
        <v>10</v>
      </c>
      <c r="U14" s="18" t="str">
        <f t="shared" si="2"/>
        <v>ANTONIA</v>
      </c>
      <c r="V14" s="18">
        <f t="shared" si="3"/>
        <v>0.47500052782857533</v>
      </c>
      <c r="W14" s="18">
        <f t="shared" si="4"/>
        <v>0.12233062294991021</v>
      </c>
    </row>
    <row r="15" spans="1:23" ht="15.75" thickBot="1" x14ac:dyDescent="0.3">
      <c r="A15" s="13" t="s">
        <v>63</v>
      </c>
      <c r="B15" s="47">
        <v>0.50399719137272614</v>
      </c>
      <c r="C15" s="48">
        <v>0.73086703995414182</v>
      </c>
      <c r="D15" s="48">
        <v>1.071479864720984</v>
      </c>
      <c r="E15" s="48">
        <v>0.94976589105942866</v>
      </c>
      <c r="F15" s="48">
        <v>0.66624664808902057</v>
      </c>
      <c r="G15" s="48">
        <v>0.99505609799494599</v>
      </c>
      <c r="H15" s="48">
        <v>1.0733647504904331</v>
      </c>
      <c r="I15" s="48">
        <v>1.2406030767845</v>
      </c>
      <c r="J15" s="48">
        <v>1.6649739177884859</v>
      </c>
      <c r="K15" s="49">
        <v>0.48867852275128359</v>
      </c>
      <c r="M15" s="19" t="str">
        <f t="shared" si="0"/>
        <v>ANTONIA</v>
      </c>
      <c r="N15" s="21" t="b">
        <f t="shared" si="1"/>
        <v>0</v>
      </c>
      <c r="O15" s="30">
        <f>COUNTIF($N6:$N15,TRUE)/(10 - COUNTIF($N6:$N15,"#N/A"))</f>
        <v>0.4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ANTONIA</v>
      </c>
      <c r="V15" s="19">
        <f t="shared" si="3"/>
        <v>0.48867852275128359</v>
      </c>
      <c r="W15" s="19">
        <f t="shared" si="4"/>
        <v>1.5318668621442544E-2</v>
      </c>
    </row>
    <row r="16" spans="1:23" ht="15.75" thickBot="1" x14ac:dyDescent="0.3">
      <c r="A16" s="11" t="s">
        <v>64</v>
      </c>
      <c r="B16" s="41">
        <v>1.1304075016280759</v>
      </c>
      <c r="C16" s="42">
        <v>0.40005805222764002</v>
      </c>
      <c r="D16" s="42">
        <v>1.356313938210032</v>
      </c>
      <c r="E16" s="42">
        <v>1.1118445003747452</v>
      </c>
      <c r="F16" s="42">
        <v>0.98899528296212014</v>
      </c>
      <c r="G16" s="42">
        <v>1.3090239471806711</v>
      </c>
      <c r="H16" s="42">
        <v>0.94633568338168561</v>
      </c>
      <c r="I16" s="42">
        <v>1.5014503394598817</v>
      </c>
      <c r="J16" s="42">
        <v>1.4489575013186022</v>
      </c>
      <c r="K16" s="43">
        <v>0.7495827397197603</v>
      </c>
      <c r="M16" s="16" t="str">
        <f t="shared" si="0"/>
        <v>MISSISSIPPI</v>
      </c>
      <c r="N16" s="20" t="b">
        <f t="shared" si="1"/>
        <v>1</v>
      </c>
      <c r="U16" s="16" t="str">
        <f t="shared" si="2"/>
        <v>MISSISSIPPI</v>
      </c>
      <c r="V16" s="16">
        <f t="shared" si="3"/>
        <v>0.40005805222764002</v>
      </c>
      <c r="W16" s="16">
        <f t="shared" si="4"/>
        <v>0.34952468749212029</v>
      </c>
    </row>
    <row r="17" spans="1:23" ht="15.75" thickBot="1" x14ac:dyDescent="0.3">
      <c r="A17" s="12" t="s">
        <v>64</v>
      </c>
      <c r="B17" s="44">
        <v>1.1045314415406657</v>
      </c>
      <c r="C17" s="45">
        <v>0.49690310463722998</v>
      </c>
      <c r="D17" s="45">
        <v>1.2562241947351802</v>
      </c>
      <c r="E17" s="45">
        <v>1.1066171526368769</v>
      </c>
      <c r="F17" s="45">
        <v>0.97294261861207598</v>
      </c>
      <c r="G17" s="45">
        <v>1.3262246486083411</v>
      </c>
      <c r="H17" s="45">
        <v>0.74300500288678584</v>
      </c>
      <c r="I17" s="45">
        <v>1.6093847243603965</v>
      </c>
      <c r="J17" s="45">
        <v>1.2435609681799862</v>
      </c>
      <c r="K17" s="46">
        <v>0.76249595728430164</v>
      </c>
      <c r="M17" s="18" t="str">
        <f t="shared" si="0"/>
        <v>MISSISSIPPI</v>
      </c>
      <c r="N17" s="17" t="b">
        <f t="shared" si="1"/>
        <v>1</v>
      </c>
      <c r="Q17" s="61" t="s">
        <v>21</v>
      </c>
      <c r="R17" s="126">
        <f>COUNTIF($N6:$N105,TRUE)/(100 - COUNTIF($N6:$N105,"#N/A"))</f>
        <v>0.69</v>
      </c>
      <c r="S17" s="127"/>
      <c r="U17" s="18" t="str">
        <f t="shared" si="2"/>
        <v>MISSISSIPPI</v>
      </c>
      <c r="V17" s="18">
        <f t="shared" si="3"/>
        <v>0.49690310463722998</v>
      </c>
      <c r="W17" s="18">
        <f t="shared" si="4"/>
        <v>0.24610189824955586</v>
      </c>
    </row>
    <row r="18" spans="1:23" x14ac:dyDescent="0.25">
      <c r="A18" s="12" t="s">
        <v>64</v>
      </c>
      <c r="B18" s="44">
        <v>1.0969210493336401</v>
      </c>
      <c r="C18" s="45">
        <v>0.32859389394269273</v>
      </c>
      <c r="D18" s="45">
        <v>1.3456043264185105</v>
      </c>
      <c r="E18" s="45">
        <v>1.0901712291387224</v>
      </c>
      <c r="F18" s="45">
        <v>1.076951183580465</v>
      </c>
      <c r="G18" s="45">
        <v>1.2843856682035542</v>
      </c>
      <c r="H18" s="45">
        <v>0.97123332254254879</v>
      </c>
      <c r="I18" s="45">
        <v>1.3935787259262287</v>
      </c>
      <c r="J18" s="45">
        <v>1.5276013184549688</v>
      </c>
      <c r="K18" s="46">
        <v>0.7264316219440452</v>
      </c>
      <c r="M18" s="18" t="str">
        <f t="shared" si="0"/>
        <v>MISSISSIPPI</v>
      </c>
      <c r="N18" s="17" t="b">
        <f t="shared" si="1"/>
        <v>1</v>
      </c>
      <c r="U18" s="18" t="str">
        <f t="shared" si="2"/>
        <v>MISSISSIPPI</v>
      </c>
      <c r="V18" s="18">
        <f t="shared" si="3"/>
        <v>0.32859389394269273</v>
      </c>
      <c r="W18" s="18">
        <f t="shared" si="4"/>
        <v>0.39783772800135248</v>
      </c>
    </row>
    <row r="19" spans="1:23" x14ac:dyDescent="0.25">
      <c r="A19" s="12" t="s">
        <v>64</v>
      </c>
      <c r="B19" s="44">
        <v>1.0677721257340314</v>
      </c>
      <c r="C19" s="45">
        <v>0.36502095233194654</v>
      </c>
      <c r="D19" s="45">
        <v>1.3933566569976459</v>
      </c>
      <c r="E19" s="45">
        <v>1.1567014223690337</v>
      </c>
      <c r="F19" s="45">
        <v>1.0229688153607415</v>
      </c>
      <c r="G19" s="45">
        <v>1.3413392877130725</v>
      </c>
      <c r="H19" s="45">
        <v>0.99022306184247211</v>
      </c>
      <c r="I19" s="45">
        <v>1.424842258129607</v>
      </c>
      <c r="J19" s="45">
        <v>1.5136702628642797</v>
      </c>
      <c r="K19" s="46">
        <v>0.72356499777544847</v>
      </c>
      <c r="M19" s="18" t="str">
        <f t="shared" si="0"/>
        <v>MISSISSIPPI</v>
      </c>
      <c r="N19" s="17" t="b">
        <f t="shared" si="1"/>
        <v>1</v>
      </c>
      <c r="U19" s="18" t="str">
        <f t="shared" si="2"/>
        <v>MISSISSIPPI</v>
      </c>
      <c r="V19" s="18">
        <f t="shared" si="3"/>
        <v>0.36502095233194654</v>
      </c>
      <c r="W19" s="18">
        <f t="shared" si="4"/>
        <v>0.35854404544350194</v>
      </c>
    </row>
    <row r="20" spans="1:23" x14ac:dyDescent="0.25">
      <c r="A20" s="12" t="s">
        <v>64</v>
      </c>
      <c r="B20" s="44">
        <v>0.91725889651923298</v>
      </c>
      <c r="C20" s="45">
        <v>0.33214837240001649</v>
      </c>
      <c r="D20" s="45">
        <v>1.1895672985932926</v>
      </c>
      <c r="E20" s="45">
        <v>0.98578735632271375</v>
      </c>
      <c r="F20" s="45">
        <v>0.90969419653665495</v>
      </c>
      <c r="G20" s="45">
        <v>1.1798101650269497</v>
      </c>
      <c r="H20" s="45">
        <v>0.90827531175897536</v>
      </c>
      <c r="I20" s="45">
        <v>1.4001159303255049</v>
      </c>
      <c r="J20" s="45">
        <v>1.5058385847322293</v>
      </c>
      <c r="K20" s="46">
        <v>0.66104742018727758</v>
      </c>
      <c r="M20" s="18" t="str">
        <f t="shared" si="0"/>
        <v>MISSISSIPPI</v>
      </c>
      <c r="N20" s="17" t="b">
        <f t="shared" si="1"/>
        <v>1</v>
      </c>
      <c r="U20" s="18" t="str">
        <f t="shared" si="2"/>
        <v>MISSISSIPPI</v>
      </c>
      <c r="V20" s="18">
        <f t="shared" si="3"/>
        <v>0.33214837240001649</v>
      </c>
      <c r="W20" s="18">
        <f t="shared" si="4"/>
        <v>0.32889904778726109</v>
      </c>
    </row>
    <row r="21" spans="1:23" x14ac:dyDescent="0.25">
      <c r="A21" s="12" t="s">
        <v>64</v>
      </c>
      <c r="B21" s="44">
        <v>0.86991229777359647</v>
      </c>
      <c r="C21" s="45">
        <v>0.5569940245411783</v>
      </c>
      <c r="D21" s="45">
        <v>0.95261160178002646</v>
      </c>
      <c r="E21" s="45">
        <v>0.7440208001231482</v>
      </c>
      <c r="F21" s="45">
        <v>0.77178765891306467</v>
      </c>
      <c r="G21" s="45">
        <v>0.9748994212319857</v>
      </c>
      <c r="H21" s="45">
        <v>1.0515587606486323</v>
      </c>
      <c r="I21" s="45">
        <v>1.3773478817668381</v>
      </c>
      <c r="J21" s="45">
        <v>1.6677686643142697</v>
      </c>
      <c r="K21" s="46">
        <v>0.6790789133680416</v>
      </c>
      <c r="M21" s="18" t="str">
        <f t="shared" si="0"/>
        <v>MISSISSIPPI</v>
      </c>
      <c r="N21" s="17" t="b">
        <f t="shared" si="1"/>
        <v>1</v>
      </c>
      <c r="U21" s="18" t="str">
        <f t="shared" si="2"/>
        <v>MISSISSIPPI</v>
      </c>
      <c r="V21" s="18">
        <f t="shared" si="3"/>
        <v>0.5569940245411783</v>
      </c>
      <c r="W21" s="18">
        <f t="shared" si="4"/>
        <v>0.1220848888268633</v>
      </c>
    </row>
    <row r="22" spans="1:23" x14ac:dyDescent="0.25">
      <c r="A22" s="12" t="s">
        <v>64</v>
      </c>
      <c r="B22" s="44">
        <v>1.1914876875855065</v>
      </c>
      <c r="C22" s="45">
        <v>0.53239836691701059</v>
      </c>
      <c r="D22" s="45">
        <v>1.4182451434683652</v>
      </c>
      <c r="E22" s="45">
        <v>1.2812059518399082</v>
      </c>
      <c r="F22" s="45">
        <v>1.0823324874201827</v>
      </c>
      <c r="G22" s="45">
        <v>1.4573136440787386</v>
      </c>
      <c r="H22" s="45">
        <v>0.67780254218391123</v>
      </c>
      <c r="I22" s="45">
        <v>1.6339614996671554</v>
      </c>
      <c r="J22" s="45">
        <v>1.1345689446928817</v>
      </c>
      <c r="K22" s="46">
        <v>0.84677226271536254</v>
      </c>
      <c r="M22" s="18" t="str">
        <f t="shared" si="0"/>
        <v>MISSISSIPPI</v>
      </c>
      <c r="N22" s="17" t="b">
        <f t="shared" si="1"/>
        <v>1</v>
      </c>
      <c r="U22" s="18" t="str">
        <f t="shared" si="2"/>
        <v>MISSISSIPPI</v>
      </c>
      <c r="V22" s="18">
        <f t="shared" si="3"/>
        <v>0.53239836691701059</v>
      </c>
      <c r="W22" s="18">
        <f t="shared" si="4"/>
        <v>0.14540417526690064</v>
      </c>
    </row>
    <row r="23" spans="1:23" x14ac:dyDescent="0.25">
      <c r="A23" s="12" t="s">
        <v>64</v>
      </c>
      <c r="B23" s="44">
        <v>1.0708764194410556</v>
      </c>
      <c r="C23" s="45">
        <v>0.44940092739492271</v>
      </c>
      <c r="D23" s="45">
        <v>1.2426572459854617</v>
      </c>
      <c r="E23" s="45">
        <v>1.1126760924386123</v>
      </c>
      <c r="F23" s="45">
        <v>0.90275990786424209</v>
      </c>
      <c r="G23" s="45">
        <v>1.3251013020747378</v>
      </c>
      <c r="H23" s="45">
        <v>0.69493872427786196</v>
      </c>
      <c r="I23" s="45">
        <v>1.5698266781326256</v>
      </c>
      <c r="J23" s="45">
        <v>1.218266845137832</v>
      </c>
      <c r="K23" s="46">
        <v>0.73820673879782039</v>
      </c>
      <c r="M23" s="18" t="str">
        <f t="shared" si="0"/>
        <v>MISSISSIPPI</v>
      </c>
      <c r="N23" s="17" t="b">
        <f t="shared" si="1"/>
        <v>1</v>
      </c>
      <c r="U23" s="18" t="str">
        <f t="shared" si="2"/>
        <v>MISSISSIPPI</v>
      </c>
      <c r="V23" s="18">
        <f t="shared" si="3"/>
        <v>0.44940092739492271</v>
      </c>
      <c r="W23" s="18">
        <f t="shared" si="4"/>
        <v>0.24553779688293925</v>
      </c>
    </row>
    <row r="24" spans="1:23" ht="15.75" thickBot="1" x14ac:dyDescent="0.3">
      <c r="A24" s="12" t="s">
        <v>64</v>
      </c>
      <c r="B24" s="44">
        <v>1.0899492606548862</v>
      </c>
      <c r="C24" s="45">
        <v>0.2900979738273361</v>
      </c>
      <c r="D24" s="45">
        <v>1.3991705750524659</v>
      </c>
      <c r="E24" s="45">
        <v>1.1405729498627515</v>
      </c>
      <c r="F24" s="45">
        <v>1.0876133642911401</v>
      </c>
      <c r="G24" s="45">
        <v>1.3173840809555908</v>
      </c>
      <c r="H24" s="50">
        <v>1.0332360128681186</v>
      </c>
      <c r="I24" s="45">
        <v>1.3976373683121794</v>
      </c>
      <c r="J24" s="45">
        <v>1.570987010988536</v>
      </c>
      <c r="K24" s="46">
        <v>0.7443209396052477</v>
      </c>
      <c r="M24" s="18" t="str">
        <f t="shared" si="0"/>
        <v>MISSISSIPPI</v>
      </c>
      <c r="N24" s="17" t="b">
        <f t="shared" si="1"/>
        <v>1</v>
      </c>
      <c r="U24" s="18" t="str">
        <f t="shared" si="2"/>
        <v>MISSISSIPPI</v>
      </c>
      <c r="V24" s="18">
        <f t="shared" si="3"/>
        <v>0.2900979738273361</v>
      </c>
      <c r="W24" s="18">
        <f t="shared" si="4"/>
        <v>0.4542229657779116</v>
      </c>
    </row>
    <row r="25" spans="1:23" ht="15.75" thickBot="1" x14ac:dyDescent="0.3">
      <c r="A25" s="13" t="s">
        <v>64</v>
      </c>
      <c r="B25" s="47">
        <v>0.98350771641451795</v>
      </c>
      <c r="C25" s="48">
        <v>0.39896075616177179</v>
      </c>
      <c r="D25" s="48">
        <v>1.1276025388460291</v>
      </c>
      <c r="E25" s="48">
        <v>0.91221076548397795</v>
      </c>
      <c r="F25" s="48">
        <v>0.85056273170000196</v>
      </c>
      <c r="G25" s="48">
        <v>1.1117923568944255</v>
      </c>
      <c r="H25" s="48">
        <v>0.75373775275428523</v>
      </c>
      <c r="I25" s="48">
        <v>1.4502257274432877</v>
      </c>
      <c r="J25" s="48">
        <v>1.3721735968058013</v>
      </c>
      <c r="K25" s="49">
        <v>0.61633445393092445</v>
      </c>
      <c r="M25" s="19" t="str">
        <f t="shared" si="0"/>
        <v>MISSISSIPPI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MISSISSIPPI</v>
      </c>
      <c r="V25" s="19">
        <f t="shared" si="3"/>
        <v>0.39896075616177179</v>
      </c>
      <c r="W25" s="19">
        <f t="shared" si="4"/>
        <v>0.21737369776915266</v>
      </c>
    </row>
    <row r="26" spans="1:23" x14ac:dyDescent="0.25">
      <c r="A26" s="11" t="s">
        <v>65</v>
      </c>
      <c r="B26" s="41">
        <v>1.2186279551800097</v>
      </c>
      <c r="C26" s="42">
        <v>1.6252562679050533</v>
      </c>
      <c r="D26" s="42">
        <v>0.55603084075013975</v>
      </c>
      <c r="E26" s="42">
        <v>0.81040122458364061</v>
      </c>
      <c r="F26" s="42">
        <v>1.2312882638411049</v>
      </c>
      <c r="G26" s="42">
        <v>1.0323079808034663</v>
      </c>
      <c r="H26" s="42">
        <v>1.9656155790126406</v>
      </c>
      <c r="I26" s="42">
        <v>1.717193217257253</v>
      </c>
      <c r="J26" s="42">
        <v>2.5647850456556895</v>
      </c>
      <c r="K26" s="43">
        <v>1.4812617894684588</v>
      </c>
      <c r="M26" s="16" t="str">
        <f t="shared" si="0"/>
        <v>BLUE</v>
      </c>
      <c r="N26" s="20" t="b">
        <f t="shared" si="1"/>
        <v>1</v>
      </c>
      <c r="U26" s="16" t="str">
        <f t="shared" si="2"/>
        <v>BLUE</v>
      </c>
      <c r="V26" s="16">
        <f t="shared" si="3"/>
        <v>0.55603084075013975</v>
      </c>
      <c r="W26" s="16">
        <f t="shared" si="4"/>
        <v>0.25437038383350086</v>
      </c>
    </row>
    <row r="27" spans="1:23" x14ac:dyDescent="0.25">
      <c r="A27" s="12" t="s">
        <v>65</v>
      </c>
      <c r="B27" s="44">
        <v>0.83963445664089664</v>
      </c>
      <c r="C27" s="45">
        <v>0.85624834642758973</v>
      </c>
      <c r="D27" s="45">
        <v>0.64591141285639353</v>
      </c>
      <c r="E27" s="45">
        <v>0.5286077553194074</v>
      </c>
      <c r="F27" s="45">
        <v>0.79458946165025501</v>
      </c>
      <c r="G27" s="45">
        <v>0.7119428401233463</v>
      </c>
      <c r="H27" s="45">
        <v>1.3025027309356219</v>
      </c>
      <c r="I27" s="45">
        <v>1.3814839603483062</v>
      </c>
      <c r="J27" s="45">
        <v>1.9188286337422955</v>
      </c>
      <c r="K27" s="46">
        <v>0.85616541894071307</v>
      </c>
      <c r="M27" s="18" t="str">
        <f t="shared" si="0"/>
        <v>BLOOM</v>
      </c>
      <c r="N27" s="17" t="b">
        <f t="shared" si="1"/>
        <v>0</v>
      </c>
      <c r="U27" s="18" t="str">
        <f t="shared" si="2"/>
        <v>BLOOM</v>
      </c>
      <c r="V27" s="18">
        <f t="shared" si="3"/>
        <v>0.5286077553194074</v>
      </c>
      <c r="W27" s="18">
        <f t="shared" si="4"/>
        <v>0.11730365753698613</v>
      </c>
    </row>
    <row r="28" spans="1:23" x14ac:dyDescent="0.25">
      <c r="A28" s="12" t="s">
        <v>65</v>
      </c>
      <c r="B28" s="44">
        <v>0.87931028631646602</v>
      </c>
      <c r="C28" s="45">
        <v>0.95878099549253137</v>
      </c>
      <c r="D28" s="45">
        <v>1.3697393634046431</v>
      </c>
      <c r="E28" s="45">
        <v>1.2999487193430317</v>
      </c>
      <c r="F28" s="45">
        <v>0.91994655214431365</v>
      </c>
      <c r="G28" s="45">
        <v>1.3061700945700792</v>
      </c>
      <c r="H28" s="45">
        <v>1.0576169628203891</v>
      </c>
      <c r="I28" s="45">
        <v>1.2140269158338386</v>
      </c>
      <c r="J28" s="45">
        <v>1.5436265754135001</v>
      </c>
      <c r="K28" s="46">
        <v>0.77687922663229481</v>
      </c>
      <c r="M28" s="18" t="str">
        <f t="shared" si="0"/>
        <v>ANTONIA</v>
      </c>
      <c r="N28" s="17" t="b">
        <f t="shared" si="1"/>
        <v>0</v>
      </c>
      <c r="U28" s="18" t="str">
        <f t="shared" si="2"/>
        <v>ANTONIA</v>
      </c>
      <c r="V28" s="18">
        <f t="shared" si="3"/>
        <v>0.77687922663229481</v>
      </c>
      <c r="W28" s="18">
        <f t="shared" si="4"/>
        <v>0.10243105968417121</v>
      </c>
    </row>
    <row r="29" spans="1:23" x14ac:dyDescent="0.25">
      <c r="A29" s="12" t="s">
        <v>65</v>
      </c>
      <c r="B29" s="44">
        <v>0.82109587403385098</v>
      </c>
      <c r="C29" s="45">
        <v>1.1221989372291492</v>
      </c>
      <c r="D29" s="45">
        <v>0.40920206637807383</v>
      </c>
      <c r="E29" s="45">
        <v>0.49552206673333249</v>
      </c>
      <c r="F29" s="45">
        <v>0.86187271671741861</v>
      </c>
      <c r="G29" s="45">
        <v>0.75781008595616739</v>
      </c>
      <c r="H29" s="45">
        <v>1.4390653281528334</v>
      </c>
      <c r="I29" s="45">
        <v>1.3793327480008206</v>
      </c>
      <c r="J29" s="45">
        <v>2.0310247814699371</v>
      </c>
      <c r="K29" s="46">
        <v>0.91670124593180546</v>
      </c>
      <c r="M29" s="18" t="str">
        <f t="shared" si="0"/>
        <v>BLUE</v>
      </c>
      <c r="N29" s="17" t="b">
        <f t="shared" si="1"/>
        <v>1</v>
      </c>
      <c r="U29" s="18" t="str">
        <f t="shared" si="2"/>
        <v>BLUE</v>
      </c>
      <c r="V29" s="18">
        <f t="shared" si="3"/>
        <v>0.40920206637807383</v>
      </c>
      <c r="W29" s="18">
        <f t="shared" si="4"/>
        <v>8.6320000355258664E-2</v>
      </c>
    </row>
    <row r="30" spans="1:23" x14ac:dyDescent="0.25">
      <c r="A30" s="12" t="s">
        <v>65</v>
      </c>
      <c r="B30" s="44">
        <v>1.1934661872150822</v>
      </c>
      <c r="C30" s="45">
        <v>1.5131498050016736</v>
      </c>
      <c r="D30" s="45">
        <v>0.59685781953394901</v>
      </c>
      <c r="E30" s="45">
        <v>0.6712236841928676</v>
      </c>
      <c r="F30" s="45">
        <v>1.2169153664091101</v>
      </c>
      <c r="G30" s="45">
        <v>0.95478958818659443</v>
      </c>
      <c r="H30" s="45">
        <v>1.8280055656671825</v>
      </c>
      <c r="I30" s="45">
        <v>1.7081236913410476</v>
      </c>
      <c r="J30" s="45">
        <v>2.4619091382569307</v>
      </c>
      <c r="K30" s="46">
        <v>1.3710752021260406</v>
      </c>
      <c r="M30" s="18" t="str">
        <f t="shared" si="0"/>
        <v>BLUE</v>
      </c>
      <c r="N30" s="17" t="b">
        <f t="shared" si="1"/>
        <v>1</v>
      </c>
      <c r="U30" s="18" t="str">
        <f t="shared" si="2"/>
        <v>BLUE</v>
      </c>
      <c r="V30" s="18">
        <f t="shared" si="3"/>
        <v>0.59685781953394901</v>
      </c>
      <c r="W30" s="18">
        <f t="shared" si="4"/>
        <v>7.436586465891859E-2</v>
      </c>
    </row>
    <row r="31" spans="1:23" x14ac:dyDescent="0.25">
      <c r="A31" s="12" t="s">
        <v>65</v>
      </c>
      <c r="B31" s="44">
        <v>0.76164368953014028</v>
      </c>
      <c r="C31" s="45">
        <v>1.2088726758196515</v>
      </c>
      <c r="D31" s="45">
        <v>0.47721018843086427</v>
      </c>
      <c r="E31" s="45">
        <v>0.6761791355082547</v>
      </c>
      <c r="F31" s="45">
        <v>0.79948406353540102</v>
      </c>
      <c r="G31" s="45">
        <v>0.9059875102686058</v>
      </c>
      <c r="H31" s="45">
        <v>1.4865459993518408</v>
      </c>
      <c r="I31" s="45">
        <v>1.4324533988372894</v>
      </c>
      <c r="J31" s="45">
        <v>2.0860610417358627</v>
      </c>
      <c r="K31" s="46">
        <v>1.0064279529070681</v>
      </c>
      <c r="M31" s="18" t="str">
        <f t="shared" si="0"/>
        <v>BLUE</v>
      </c>
      <c r="N31" s="17" t="b">
        <f t="shared" si="1"/>
        <v>1</v>
      </c>
      <c r="U31" s="18" t="str">
        <f t="shared" si="2"/>
        <v>BLUE</v>
      </c>
      <c r="V31" s="18">
        <f t="shared" si="3"/>
        <v>0.47721018843086427</v>
      </c>
      <c r="W31" s="18">
        <f t="shared" si="4"/>
        <v>0.19896894707739043</v>
      </c>
    </row>
    <row r="32" spans="1:23" x14ac:dyDescent="0.25">
      <c r="A32" s="12" t="s">
        <v>65</v>
      </c>
      <c r="B32" s="44">
        <v>1.1169862353161706</v>
      </c>
      <c r="C32" s="45">
        <v>1.6948208283899335</v>
      </c>
      <c r="D32" s="45">
        <v>0.9522772016564196</v>
      </c>
      <c r="E32" s="45">
        <v>1.220721096427329</v>
      </c>
      <c r="F32" s="45">
        <v>1.216410216956697</v>
      </c>
      <c r="G32" s="45">
        <v>1.3369163273662137</v>
      </c>
      <c r="H32" s="45">
        <v>1.9276407254691135</v>
      </c>
      <c r="I32" s="45">
        <v>1.8357158109216416</v>
      </c>
      <c r="J32" s="45">
        <v>2.4399119740180719</v>
      </c>
      <c r="K32" s="46">
        <v>1.5329768758780613</v>
      </c>
      <c r="M32" s="18" t="str">
        <f t="shared" si="0"/>
        <v>BLUE</v>
      </c>
      <c r="N32" s="17" t="b">
        <f t="shared" si="1"/>
        <v>1</v>
      </c>
      <c r="U32" s="18" t="str">
        <f t="shared" si="2"/>
        <v>BLUE</v>
      </c>
      <c r="V32" s="18">
        <f t="shared" si="3"/>
        <v>0.9522772016564196</v>
      </c>
      <c r="W32" s="18">
        <f t="shared" si="4"/>
        <v>0.16470903365975098</v>
      </c>
    </row>
    <row r="33" spans="1:23" x14ac:dyDescent="0.25">
      <c r="A33" s="12" t="s">
        <v>65</v>
      </c>
      <c r="B33" s="44">
        <v>0.94071857354030541</v>
      </c>
      <c r="C33" s="45">
        <v>1.2487280902081059</v>
      </c>
      <c r="D33" s="45">
        <v>0.61032552127370865</v>
      </c>
      <c r="E33" s="45">
        <v>0.70916535087785748</v>
      </c>
      <c r="F33" s="45">
        <v>0.92087232445244227</v>
      </c>
      <c r="G33" s="45">
        <v>0.98076057697677166</v>
      </c>
      <c r="H33" s="45">
        <v>1.5586109335030016</v>
      </c>
      <c r="I33" s="45">
        <v>1.6214953662492229</v>
      </c>
      <c r="J33" s="45">
        <v>2.1641024579940562</v>
      </c>
      <c r="K33" s="46">
        <v>1.1462793440714127</v>
      </c>
      <c r="M33" s="18" t="str">
        <f t="shared" si="0"/>
        <v>BLUE</v>
      </c>
      <c r="N33" s="17" t="b">
        <f t="shared" si="1"/>
        <v>1</v>
      </c>
      <c r="U33" s="18" t="str">
        <f t="shared" si="2"/>
        <v>BLUE</v>
      </c>
      <c r="V33" s="18">
        <f t="shared" si="3"/>
        <v>0.61032552127370865</v>
      </c>
      <c r="W33" s="18">
        <f t="shared" si="4"/>
        <v>9.8839829604148832E-2</v>
      </c>
    </row>
    <row r="34" spans="1:23" ht="15.75" thickBot="1" x14ac:dyDescent="0.3">
      <c r="A34" s="12" t="s">
        <v>65</v>
      </c>
      <c r="B34" s="44">
        <v>0.88807055103610266</v>
      </c>
      <c r="C34" s="45">
        <v>1.1547398290525277</v>
      </c>
      <c r="D34" s="45">
        <v>0.37677020215489515</v>
      </c>
      <c r="E34" s="45">
        <v>0.40379523777860177</v>
      </c>
      <c r="F34" s="45">
        <v>0.91755839244289883</v>
      </c>
      <c r="G34" s="45">
        <v>0.79769345356127197</v>
      </c>
      <c r="H34" s="45">
        <v>1.4856485176122474</v>
      </c>
      <c r="I34" s="45">
        <v>1.3808241618783388</v>
      </c>
      <c r="J34" s="45">
        <v>2.1390593584244608</v>
      </c>
      <c r="K34" s="46">
        <v>0.97329969383252823</v>
      </c>
      <c r="M34" s="18" t="str">
        <f t="shared" si="0"/>
        <v>BLUE</v>
      </c>
      <c r="N34" s="17" t="b">
        <f t="shared" si="1"/>
        <v>1</v>
      </c>
      <c r="U34" s="18" t="str">
        <f t="shared" si="2"/>
        <v>BLUE</v>
      </c>
      <c r="V34" s="18">
        <f t="shared" si="3"/>
        <v>0.37677020215489515</v>
      </c>
      <c r="W34" s="18">
        <f t="shared" si="4"/>
        <v>2.7025035623706617E-2</v>
      </c>
    </row>
    <row r="35" spans="1:23" ht="15.75" thickBot="1" x14ac:dyDescent="0.3">
      <c r="A35" s="13" t="s">
        <v>65</v>
      </c>
      <c r="B35" s="47">
        <v>1.0534126551798642</v>
      </c>
      <c r="C35" s="48">
        <v>1.6445446349909156</v>
      </c>
      <c r="D35" s="48">
        <v>0.72974994397680504</v>
      </c>
      <c r="E35" s="48">
        <v>1.0575447230256652</v>
      </c>
      <c r="F35" s="48">
        <v>1.0568418959826116</v>
      </c>
      <c r="G35" s="48">
        <v>1.1795069256557993</v>
      </c>
      <c r="H35" s="48">
        <v>1.8273314830446408</v>
      </c>
      <c r="I35" s="48">
        <v>1.7855214105500228</v>
      </c>
      <c r="J35" s="48">
        <v>2.3519702605744977</v>
      </c>
      <c r="K35" s="49">
        <v>1.4278373552485693</v>
      </c>
      <c r="M35" s="19" t="str">
        <f t="shared" si="0"/>
        <v>BLUE</v>
      </c>
      <c r="N35" s="21" t="b">
        <f t="shared" si="1"/>
        <v>1</v>
      </c>
      <c r="O35" s="30">
        <f>COUNTIF($N26:$N35,TRUE)/(10 - COUNTIF($N26:$N35,"#N/A"))</f>
        <v>0.8</v>
      </c>
      <c r="U35" s="19" t="str">
        <f t="shared" si="2"/>
        <v>BLUE</v>
      </c>
      <c r="V35" s="19">
        <f t="shared" si="3"/>
        <v>0.72974994397680504</v>
      </c>
      <c r="W35" s="19">
        <f t="shared" si="4"/>
        <v>0.32366271120305912</v>
      </c>
    </row>
    <row r="36" spans="1:23" x14ac:dyDescent="0.25">
      <c r="A36" s="11" t="s">
        <v>66</v>
      </c>
      <c r="B36" s="41">
        <v>1.3004557454405945</v>
      </c>
      <c r="C36" s="42">
        <v>1.3114458383523453</v>
      </c>
      <c r="D36" s="42">
        <v>0.81965885498578794</v>
      </c>
      <c r="E36" s="42">
        <v>0.61755842059317234</v>
      </c>
      <c r="F36" s="42">
        <v>1.254259780095953</v>
      </c>
      <c r="G36" s="42">
        <v>0.82464777845266302</v>
      </c>
      <c r="H36" s="42">
        <v>1.7904278387452788</v>
      </c>
      <c r="I36" s="42">
        <v>1.484840553024348</v>
      </c>
      <c r="J36" s="42">
        <v>2.4273860312952804</v>
      </c>
      <c r="K36" s="43">
        <v>1.2599868609810094</v>
      </c>
      <c r="M36" s="16" t="str">
        <f t="shared" si="0"/>
        <v>BLOOM</v>
      </c>
      <c r="N36" s="20" t="b">
        <f t="shared" si="1"/>
        <v>1</v>
      </c>
      <c r="U36" s="16" t="str">
        <f t="shared" si="2"/>
        <v>BLOOM</v>
      </c>
      <c r="V36" s="16">
        <f t="shared" si="3"/>
        <v>0.61755842059317234</v>
      </c>
      <c r="W36" s="16">
        <f t="shared" si="4"/>
        <v>0.2021004343926156</v>
      </c>
    </row>
    <row r="37" spans="1:23" x14ac:dyDescent="0.25">
      <c r="A37" s="12" t="s">
        <v>66</v>
      </c>
      <c r="B37" s="44">
        <v>0.97032205645319125</v>
      </c>
      <c r="C37" s="45">
        <v>0.92756009147541785</v>
      </c>
      <c r="D37" s="45">
        <v>0.82934379632136224</v>
      </c>
      <c r="E37" s="45">
        <v>0.48507309230200468</v>
      </c>
      <c r="F37" s="45">
        <v>0.93774640688965882</v>
      </c>
      <c r="G37" s="45">
        <v>0.6721293162916181</v>
      </c>
      <c r="H37" s="45">
        <v>1.4425605941556927</v>
      </c>
      <c r="I37" s="45">
        <v>1.3293273906172594</v>
      </c>
      <c r="J37" s="45">
        <v>2.1084267805736467</v>
      </c>
      <c r="K37" s="46">
        <v>0.9073599779287379</v>
      </c>
      <c r="M37" s="18" t="str">
        <f t="shared" si="0"/>
        <v>BLOOM</v>
      </c>
      <c r="N37" s="17" t="b">
        <f t="shared" si="1"/>
        <v>1</v>
      </c>
      <c r="U37" s="18" t="str">
        <f t="shared" si="2"/>
        <v>BLOOM</v>
      </c>
      <c r="V37" s="18">
        <f t="shared" si="3"/>
        <v>0.48507309230200468</v>
      </c>
      <c r="W37" s="18">
        <f t="shared" si="4"/>
        <v>0.18705622398961341</v>
      </c>
    </row>
    <row r="38" spans="1:23" x14ac:dyDescent="0.25">
      <c r="A38" s="12" t="s">
        <v>66</v>
      </c>
      <c r="B38" s="44">
        <v>0.89628801496989785</v>
      </c>
      <c r="C38" s="45">
        <v>1.0759806066013902</v>
      </c>
      <c r="D38" s="45">
        <v>1.0636040784307146</v>
      </c>
      <c r="E38" s="45">
        <v>0.99153650917264058</v>
      </c>
      <c r="F38" s="45">
        <v>0.82378762531634708</v>
      </c>
      <c r="G38" s="45">
        <v>0.871914236262193</v>
      </c>
      <c r="H38" s="45">
        <v>1.3202333587442208</v>
      </c>
      <c r="I38" s="45">
        <v>1.173224186733657</v>
      </c>
      <c r="J38" s="45">
        <v>1.8185887806438243</v>
      </c>
      <c r="K38" s="46">
        <v>0.84480447513579815</v>
      </c>
      <c r="M38" s="18" t="b">
        <f t="shared" si="0"/>
        <v>1</v>
      </c>
      <c r="N38" s="17" t="b">
        <f t="shared" si="1"/>
        <v>0</v>
      </c>
      <c r="U38" s="18" t="b">
        <f t="shared" si="2"/>
        <v>1</v>
      </c>
      <c r="V38" s="18">
        <f t="shared" si="3"/>
        <v>0.82378762531634708</v>
      </c>
      <c r="W38" s="18">
        <f t="shared" si="4"/>
        <v>2.1016849819451067E-2</v>
      </c>
    </row>
    <row r="39" spans="1:23" x14ac:dyDescent="0.25">
      <c r="A39" s="12" t="s">
        <v>66</v>
      </c>
      <c r="B39" s="44">
        <v>0.8539611496464149</v>
      </c>
      <c r="C39" s="45">
        <v>0.89363609516074638</v>
      </c>
      <c r="D39" s="45">
        <v>0.64306787912994257</v>
      </c>
      <c r="E39" s="45">
        <v>0.48811314463088024</v>
      </c>
      <c r="F39" s="45">
        <v>0.7147711938218223</v>
      </c>
      <c r="G39" s="45">
        <v>0.69837423471845039</v>
      </c>
      <c r="H39" s="45">
        <v>1.1898133180697068</v>
      </c>
      <c r="I39" s="45">
        <v>1.4267084124847744</v>
      </c>
      <c r="J39" s="45">
        <v>1.8068048119640527</v>
      </c>
      <c r="K39" s="46">
        <v>0.78179988555002189</v>
      </c>
      <c r="M39" s="18" t="str">
        <f t="shared" si="0"/>
        <v>BLOOM</v>
      </c>
      <c r="N39" s="17" t="b">
        <f t="shared" si="1"/>
        <v>1</v>
      </c>
      <c r="U39" s="18" t="str">
        <f t="shared" si="2"/>
        <v>BLOOM</v>
      </c>
      <c r="V39" s="18">
        <f t="shared" si="3"/>
        <v>0.48811314463088024</v>
      </c>
      <c r="W39" s="18">
        <f t="shared" si="4"/>
        <v>0.15495473449906233</v>
      </c>
    </row>
    <row r="40" spans="1:23" x14ac:dyDescent="0.25">
      <c r="A40" s="12" t="s">
        <v>66</v>
      </c>
      <c r="B40" s="44">
        <v>1.0938120853026116</v>
      </c>
      <c r="C40" s="45">
        <v>1.1535142721314235</v>
      </c>
      <c r="D40" s="45">
        <v>0.77541075301141593</v>
      </c>
      <c r="E40" s="45">
        <v>0.36870600927399955</v>
      </c>
      <c r="F40" s="45">
        <v>1.0624358714883595</v>
      </c>
      <c r="G40" s="45">
        <v>0.70117112124373093</v>
      </c>
      <c r="H40" s="45">
        <v>1.5937485310255324</v>
      </c>
      <c r="I40" s="45">
        <v>1.4255949130773864</v>
      </c>
      <c r="J40" s="45">
        <v>2.281116133357588</v>
      </c>
      <c r="K40" s="46">
        <v>1.0578777457459119</v>
      </c>
      <c r="M40" s="18" t="str">
        <f t="shared" si="0"/>
        <v>BLOOM</v>
      </c>
      <c r="N40" s="17" t="b">
        <f t="shared" si="1"/>
        <v>1</v>
      </c>
      <c r="U40" s="18" t="str">
        <f t="shared" si="2"/>
        <v>BLOOM</v>
      </c>
      <c r="V40" s="18">
        <f t="shared" si="3"/>
        <v>0.36870600927399955</v>
      </c>
      <c r="W40" s="18">
        <f t="shared" si="4"/>
        <v>0.33246511196973139</v>
      </c>
    </row>
    <row r="41" spans="1:23" x14ac:dyDescent="0.25">
      <c r="A41" s="12" t="s">
        <v>66</v>
      </c>
      <c r="B41" s="44">
        <v>1.1994174376296365</v>
      </c>
      <c r="C41" s="45">
        <v>1.0354716181617787</v>
      </c>
      <c r="D41" s="45">
        <v>0.88922944042320906</v>
      </c>
      <c r="E41" s="45">
        <v>0.51880242383019037</v>
      </c>
      <c r="F41" s="45">
        <v>1.1080180437363185</v>
      </c>
      <c r="G41" s="45">
        <v>0.78722135569290763</v>
      </c>
      <c r="H41" s="45">
        <v>1.4956102557563247</v>
      </c>
      <c r="I41" s="45">
        <v>1.5287500357226076</v>
      </c>
      <c r="J41" s="45">
        <v>2.1234790615171795</v>
      </c>
      <c r="K41" s="46">
        <v>1.0551582315659656</v>
      </c>
      <c r="M41" s="18" t="str">
        <f t="shared" si="0"/>
        <v>BLOOM</v>
      </c>
      <c r="N41" s="17" t="b">
        <f t="shared" si="1"/>
        <v>1</v>
      </c>
      <c r="U41" s="18" t="str">
        <f t="shared" si="2"/>
        <v>BLOOM</v>
      </c>
      <c r="V41" s="18">
        <f t="shared" si="3"/>
        <v>0.51880242383019037</v>
      </c>
      <c r="W41" s="18">
        <f t="shared" si="4"/>
        <v>0.26841893186271726</v>
      </c>
    </row>
    <row r="42" spans="1:23" x14ac:dyDescent="0.25">
      <c r="A42" s="12" t="s">
        <v>66</v>
      </c>
      <c r="B42" s="44">
        <v>0.71330866259182057</v>
      </c>
      <c r="C42" s="45">
        <v>1.1166680637568709</v>
      </c>
      <c r="D42" s="45">
        <v>0.68024450757366917</v>
      </c>
      <c r="E42" s="45">
        <v>0.82583592416363072</v>
      </c>
      <c r="F42" s="45">
        <v>0.55627121503142041</v>
      </c>
      <c r="G42" s="45">
        <v>0.87849680099659511</v>
      </c>
      <c r="H42" s="45">
        <v>1.2779339173014566</v>
      </c>
      <c r="I42" s="45">
        <v>1.4681138986705249</v>
      </c>
      <c r="J42" s="45">
        <v>1.812813567984674</v>
      </c>
      <c r="K42" s="46">
        <v>0.88991044919439577</v>
      </c>
      <c r="M42" s="18" t="b">
        <f t="shared" si="0"/>
        <v>1</v>
      </c>
      <c r="N42" s="17" t="b">
        <f t="shared" si="1"/>
        <v>0</v>
      </c>
      <c r="U42" s="18" t="b">
        <f t="shared" si="2"/>
        <v>1</v>
      </c>
      <c r="V42" s="18">
        <f t="shared" si="3"/>
        <v>0.55627121503142041</v>
      </c>
      <c r="W42" s="18">
        <f t="shared" si="4"/>
        <v>0.12397329254224876</v>
      </c>
    </row>
    <row r="43" spans="1:23" x14ac:dyDescent="0.25">
      <c r="A43" s="12" t="s">
        <v>66</v>
      </c>
      <c r="B43" s="44">
        <v>1.106128352972046</v>
      </c>
      <c r="C43" s="45">
        <v>1.0895391217998043</v>
      </c>
      <c r="D43" s="45">
        <v>0.84112795200015389</v>
      </c>
      <c r="E43" s="45">
        <v>0.51255799082897258</v>
      </c>
      <c r="F43" s="45">
        <v>1.1117606621542639</v>
      </c>
      <c r="G43" s="45">
        <v>0.81321184250449863</v>
      </c>
      <c r="H43" s="45">
        <v>1.6178521699930366</v>
      </c>
      <c r="I43" s="45">
        <v>1.3576041824351703</v>
      </c>
      <c r="J43" s="45">
        <v>2.2952325614376221</v>
      </c>
      <c r="K43" s="46">
        <v>1.0662472885545842</v>
      </c>
      <c r="M43" s="18" t="str">
        <f t="shared" si="0"/>
        <v>BLOOM</v>
      </c>
      <c r="N43" s="17" t="b">
        <f t="shared" si="1"/>
        <v>1</v>
      </c>
      <c r="U43" s="18" t="str">
        <f t="shared" si="2"/>
        <v>BLOOM</v>
      </c>
      <c r="V43" s="18">
        <f t="shared" si="3"/>
        <v>0.51255799082897258</v>
      </c>
      <c r="W43" s="18">
        <f t="shared" si="4"/>
        <v>0.30065385167552605</v>
      </c>
    </row>
    <row r="44" spans="1:23" ht="15.75" thickBot="1" x14ac:dyDescent="0.3">
      <c r="A44" s="12" t="s">
        <v>66</v>
      </c>
      <c r="B44" s="44">
        <v>0.90443033420628494</v>
      </c>
      <c r="C44" s="45">
        <v>0.79776451406138293</v>
      </c>
      <c r="D44" s="45">
        <v>0.84522449415688905</v>
      </c>
      <c r="E44" s="45">
        <v>0.62261922475852605</v>
      </c>
      <c r="F44" s="45">
        <v>0.87287026552235625</v>
      </c>
      <c r="G44" s="45">
        <v>0.767094623104563</v>
      </c>
      <c r="H44" s="45">
        <v>1.3185690975327082</v>
      </c>
      <c r="I44" s="45">
        <v>1.3228617739618687</v>
      </c>
      <c r="J44" s="45">
        <v>1.9243437161643451</v>
      </c>
      <c r="K44" s="46">
        <v>0.83286130798198688</v>
      </c>
      <c r="M44" s="18" t="str">
        <f t="shared" si="0"/>
        <v>BLOOM</v>
      </c>
      <c r="N44" s="17" t="b">
        <f t="shared" si="1"/>
        <v>1</v>
      </c>
      <c r="U44" s="18" t="str">
        <f t="shared" si="2"/>
        <v>BLOOM</v>
      </c>
      <c r="V44" s="18">
        <f t="shared" si="3"/>
        <v>0.62261922475852605</v>
      </c>
      <c r="W44" s="18">
        <f t="shared" si="4"/>
        <v>0.14447539834603695</v>
      </c>
    </row>
    <row r="45" spans="1:23" ht="15.75" thickBot="1" x14ac:dyDescent="0.3">
      <c r="A45" s="13" t="s">
        <v>66</v>
      </c>
      <c r="B45" s="47">
        <v>1.03607080759732</v>
      </c>
      <c r="C45" s="48">
        <v>1.1573747443098539</v>
      </c>
      <c r="D45" s="48">
        <v>0.59171910566458941</v>
      </c>
      <c r="E45" s="48">
        <v>0.39131249644336102</v>
      </c>
      <c r="F45" s="48">
        <v>0.98588488053232337</v>
      </c>
      <c r="G45" s="48">
        <v>0.75524036085343682</v>
      </c>
      <c r="H45" s="48">
        <v>1.5469818511655833</v>
      </c>
      <c r="I45" s="48">
        <v>1.4604673136297102</v>
      </c>
      <c r="J45" s="48">
        <v>2.1919759528752927</v>
      </c>
      <c r="K45" s="49">
        <v>1.0598941243488964</v>
      </c>
      <c r="M45" s="19" t="str">
        <f t="shared" si="0"/>
        <v>BLOOM</v>
      </c>
      <c r="N45" s="21" t="b">
        <f t="shared" si="1"/>
        <v>1</v>
      </c>
      <c r="O45" s="30">
        <f>COUNTIF($N36:$N45,TRUE)/(10 - COUNTIF($N36:$N45,"#N/A"))</f>
        <v>0.8</v>
      </c>
      <c r="U45" s="19" t="str">
        <f t="shared" si="2"/>
        <v>BLOOM</v>
      </c>
      <c r="V45" s="19">
        <f t="shared" si="3"/>
        <v>0.39131249644336102</v>
      </c>
      <c r="W45" s="19">
        <f t="shared" si="4"/>
        <v>0.20040660922122838</v>
      </c>
    </row>
    <row r="46" spans="1:23" x14ac:dyDescent="0.25">
      <c r="A46" s="11" t="b">
        <v>1</v>
      </c>
      <c r="B46" s="41">
        <v>0.75084352776405938</v>
      </c>
      <c r="C46" s="42">
        <v>1.0504515821230676</v>
      </c>
      <c r="D46" s="42">
        <v>0.86727421210358224</v>
      </c>
      <c r="E46" s="42">
        <v>0.82965485689318352</v>
      </c>
      <c r="F46" s="42">
        <v>0.37584610342303909</v>
      </c>
      <c r="G46" s="42">
        <v>0.67502843850889249</v>
      </c>
      <c r="H46" s="42">
        <v>1.3545350787539674</v>
      </c>
      <c r="I46" s="42">
        <v>1.3952224144006635</v>
      </c>
      <c r="J46" s="42">
        <v>1.9129143338990169</v>
      </c>
      <c r="K46" s="43">
        <v>0.83876938369565734</v>
      </c>
      <c r="M46" s="16" t="b">
        <f t="shared" si="0"/>
        <v>1</v>
      </c>
      <c r="N46" s="20" t="b">
        <f t="shared" si="1"/>
        <v>1</v>
      </c>
      <c r="U46" s="16" t="b">
        <f t="shared" si="2"/>
        <v>1</v>
      </c>
      <c r="V46" s="16">
        <f t="shared" si="3"/>
        <v>0.37584610342303909</v>
      </c>
      <c r="W46" s="16">
        <f t="shared" si="4"/>
        <v>0.2991823350858534</v>
      </c>
    </row>
    <row r="47" spans="1:23" x14ac:dyDescent="0.25">
      <c r="A47" s="12" t="b">
        <v>1</v>
      </c>
      <c r="B47" s="44">
        <v>0.71935895685770113</v>
      </c>
      <c r="C47" s="45">
        <v>1.009638892106248</v>
      </c>
      <c r="D47" s="45">
        <v>1.0056092130936938</v>
      </c>
      <c r="E47" s="45">
        <v>0.93550010668798655</v>
      </c>
      <c r="F47" s="45">
        <v>0.47608204580082947</v>
      </c>
      <c r="G47" s="45">
        <v>0.80921079533020279</v>
      </c>
      <c r="H47" s="45">
        <v>1.3757289735943929</v>
      </c>
      <c r="I47" s="45">
        <v>1.3912183325506575</v>
      </c>
      <c r="J47" s="45">
        <v>1.9261544047776427</v>
      </c>
      <c r="K47" s="46">
        <v>0.87273367103069943</v>
      </c>
      <c r="M47" s="18" t="b">
        <f t="shared" si="0"/>
        <v>1</v>
      </c>
      <c r="N47" s="17" t="b">
        <f t="shared" si="1"/>
        <v>1</v>
      </c>
      <c r="U47" s="18" t="b">
        <f t="shared" si="2"/>
        <v>1</v>
      </c>
      <c r="V47" s="18">
        <f t="shared" si="3"/>
        <v>0.47608204580082947</v>
      </c>
      <c r="W47" s="18">
        <f t="shared" si="4"/>
        <v>0.24327691105687166</v>
      </c>
    </row>
    <row r="48" spans="1:23" x14ac:dyDescent="0.25">
      <c r="A48" s="12" t="b">
        <v>1</v>
      </c>
      <c r="B48" s="44">
        <v>0.9496589054221235</v>
      </c>
      <c r="C48" s="45">
        <v>1.3465690538119552</v>
      </c>
      <c r="D48" s="45">
        <v>1.2402524160478892</v>
      </c>
      <c r="E48" s="45">
        <v>1.2633474654017423</v>
      </c>
      <c r="F48" s="45">
        <v>0.74620920943753644</v>
      </c>
      <c r="G48" s="45">
        <v>1.078291875109086</v>
      </c>
      <c r="H48" s="45">
        <v>1.5932862464167505</v>
      </c>
      <c r="I48" s="45">
        <v>1.2936507401752173</v>
      </c>
      <c r="J48" s="45">
        <v>2.047844808475725</v>
      </c>
      <c r="K48" s="46">
        <v>1.0872108263001836</v>
      </c>
      <c r="M48" s="18" t="b">
        <f t="shared" si="0"/>
        <v>1</v>
      </c>
      <c r="N48" s="17" t="b">
        <f t="shared" si="1"/>
        <v>1</v>
      </c>
      <c r="U48" s="18" t="b">
        <f t="shared" si="2"/>
        <v>1</v>
      </c>
      <c r="V48" s="18">
        <f t="shared" si="3"/>
        <v>0.74620920943753644</v>
      </c>
      <c r="W48" s="18">
        <f t="shared" si="4"/>
        <v>0.20344969598458706</v>
      </c>
    </row>
    <row r="49" spans="1:23" x14ac:dyDescent="0.25">
      <c r="A49" s="12" t="b">
        <v>1</v>
      </c>
      <c r="B49" s="44">
        <v>0.80448309446783983</v>
      </c>
      <c r="C49" s="45">
        <v>1.1520398115212889</v>
      </c>
      <c r="D49" s="45">
        <v>1.0062890495933616</v>
      </c>
      <c r="E49" s="45">
        <v>1.0095251664977407</v>
      </c>
      <c r="F49" s="45">
        <v>0.56464620622177508</v>
      </c>
      <c r="G49" s="45">
        <v>0.84219572678765908</v>
      </c>
      <c r="H49" s="45">
        <v>1.4311540460134</v>
      </c>
      <c r="I49" s="45">
        <v>1.3527619369597026</v>
      </c>
      <c r="J49" s="45">
        <v>1.9485478348163328</v>
      </c>
      <c r="K49" s="46">
        <v>0.95155518455713439</v>
      </c>
      <c r="M49" s="18" t="b">
        <f t="shared" si="0"/>
        <v>1</v>
      </c>
      <c r="N49" s="17" t="b">
        <f t="shared" si="1"/>
        <v>1</v>
      </c>
      <c r="U49" s="18" t="b">
        <f t="shared" si="2"/>
        <v>1</v>
      </c>
      <c r="V49" s="18">
        <f t="shared" si="3"/>
        <v>0.56464620622177508</v>
      </c>
      <c r="W49" s="18">
        <f t="shared" si="4"/>
        <v>0.23983688824606475</v>
      </c>
    </row>
    <row r="50" spans="1:23" x14ac:dyDescent="0.25">
      <c r="A50" s="12" t="b">
        <v>1</v>
      </c>
      <c r="B50" s="44">
        <v>0.7492023411603097</v>
      </c>
      <c r="C50" s="45">
        <v>1.0352800684022139</v>
      </c>
      <c r="D50" s="45">
        <v>0.9270078575668943</v>
      </c>
      <c r="E50" s="45">
        <v>0.95123443801571417</v>
      </c>
      <c r="F50" s="45">
        <v>0.38686623616315041</v>
      </c>
      <c r="G50" s="45">
        <v>0.88210452446442189</v>
      </c>
      <c r="H50" s="45">
        <v>1.2644996836561349</v>
      </c>
      <c r="I50" s="45">
        <v>1.4953392781311412</v>
      </c>
      <c r="J50" s="45">
        <v>1.7504984972302364</v>
      </c>
      <c r="K50" s="46">
        <v>0.89115681965736604</v>
      </c>
      <c r="M50" s="18" t="b">
        <f t="shared" si="0"/>
        <v>1</v>
      </c>
      <c r="N50" s="17" t="b">
        <f t="shared" si="1"/>
        <v>1</v>
      </c>
      <c r="U50" s="18" t="b">
        <f t="shared" si="2"/>
        <v>1</v>
      </c>
      <c r="V50" s="18">
        <f t="shared" si="3"/>
        <v>0.38686623616315041</v>
      </c>
      <c r="W50" s="18">
        <f t="shared" si="4"/>
        <v>0.36233610499715929</v>
      </c>
    </row>
    <row r="51" spans="1:23" x14ac:dyDescent="0.25">
      <c r="A51" s="12" t="b">
        <v>1</v>
      </c>
      <c r="B51" s="44">
        <v>0.86492231050984369</v>
      </c>
      <c r="C51" s="45">
        <v>1.0635474044402737</v>
      </c>
      <c r="D51" s="45">
        <v>0.98632641954167311</v>
      </c>
      <c r="E51" s="45">
        <v>1.0057663067187539</v>
      </c>
      <c r="F51" s="45">
        <v>0.46649440595621139</v>
      </c>
      <c r="G51" s="45">
        <v>0.91835479804464859</v>
      </c>
      <c r="H51" s="45">
        <v>1.407855445735583</v>
      </c>
      <c r="I51" s="45">
        <v>1.6006217817037069</v>
      </c>
      <c r="J51" s="45">
        <v>1.8636810142152531</v>
      </c>
      <c r="K51" s="46">
        <v>1.0015224006980301</v>
      </c>
      <c r="M51" s="18" t="b">
        <f t="shared" si="0"/>
        <v>1</v>
      </c>
      <c r="N51" s="17" t="b">
        <f t="shared" si="1"/>
        <v>1</v>
      </c>
      <c r="U51" s="18" t="b">
        <f t="shared" si="2"/>
        <v>1</v>
      </c>
      <c r="V51" s="18">
        <f t="shared" si="3"/>
        <v>0.46649440595621139</v>
      </c>
      <c r="W51" s="18">
        <f t="shared" si="4"/>
        <v>0.39842790455363231</v>
      </c>
    </row>
    <row r="52" spans="1:23" x14ac:dyDescent="0.25">
      <c r="A52" s="12" t="b">
        <v>1</v>
      </c>
      <c r="B52" s="44">
        <v>0.89345794723081651</v>
      </c>
      <c r="C52" s="45">
        <v>1.1225964605909722</v>
      </c>
      <c r="D52" s="45">
        <v>1.0839438452470376</v>
      </c>
      <c r="E52" s="45">
        <v>1.0646599714627198</v>
      </c>
      <c r="F52" s="45">
        <v>0.58077119515136177</v>
      </c>
      <c r="G52" s="45">
        <v>0.93170997127507615</v>
      </c>
      <c r="H52" s="45">
        <v>1.382730054452493</v>
      </c>
      <c r="I52" s="45">
        <v>1.3935015231817973</v>
      </c>
      <c r="J52" s="45">
        <v>1.8606306872864138</v>
      </c>
      <c r="K52" s="46">
        <v>0.93590708813053636</v>
      </c>
      <c r="M52" s="18" t="b">
        <f t="shared" si="0"/>
        <v>1</v>
      </c>
      <c r="N52" s="17" t="b">
        <f t="shared" si="1"/>
        <v>1</v>
      </c>
      <c r="U52" s="18" t="b">
        <f t="shared" si="2"/>
        <v>1</v>
      </c>
      <c r="V52" s="18">
        <f t="shared" si="3"/>
        <v>0.58077119515136177</v>
      </c>
      <c r="W52" s="18">
        <f t="shared" si="4"/>
        <v>0.31268675207945473</v>
      </c>
    </row>
    <row r="53" spans="1:23" x14ac:dyDescent="0.25">
      <c r="A53" s="12" t="b">
        <v>1</v>
      </c>
      <c r="B53" s="44">
        <v>0.87664058431602998</v>
      </c>
      <c r="C53" s="45">
        <v>1.0777750827410675</v>
      </c>
      <c r="D53" s="45">
        <v>1.047064970276159</v>
      </c>
      <c r="E53" s="45">
        <v>1.0387549195534787</v>
      </c>
      <c r="F53" s="45">
        <v>0.54725527765596005</v>
      </c>
      <c r="G53" s="45">
        <v>1.0573626797632141</v>
      </c>
      <c r="H53" s="45">
        <v>1.3057394112877894</v>
      </c>
      <c r="I53" s="45">
        <v>1.2472952646669169</v>
      </c>
      <c r="J53" s="45">
        <v>1.8218763079474289</v>
      </c>
      <c r="K53" s="46">
        <v>0.82204694394816247</v>
      </c>
      <c r="M53" s="18" t="b">
        <f t="shared" si="0"/>
        <v>1</v>
      </c>
      <c r="N53" s="17" t="b">
        <f t="shared" si="1"/>
        <v>1</v>
      </c>
      <c r="U53" s="18" t="b">
        <f t="shared" si="2"/>
        <v>1</v>
      </c>
      <c r="V53" s="18">
        <f t="shared" si="3"/>
        <v>0.54725527765596005</v>
      </c>
      <c r="W53" s="18">
        <f t="shared" si="4"/>
        <v>0.27479166629220242</v>
      </c>
    </row>
    <row r="54" spans="1:23" ht="15.75" thickBot="1" x14ac:dyDescent="0.3">
      <c r="A54" s="12" t="b">
        <v>1</v>
      </c>
      <c r="B54" s="44">
        <v>0.6940111588634762</v>
      </c>
      <c r="C54" s="45">
        <v>0.91164249191135194</v>
      </c>
      <c r="D54" s="45">
        <v>0.99558525641443296</v>
      </c>
      <c r="E54" s="45">
        <v>0.96277987471500548</v>
      </c>
      <c r="F54" s="45">
        <v>0.29645464164307528</v>
      </c>
      <c r="G54" s="45">
        <v>0.93096961396509181</v>
      </c>
      <c r="H54" s="45">
        <v>1.169270679765765</v>
      </c>
      <c r="I54" s="45">
        <v>1.350355961078876</v>
      </c>
      <c r="J54" s="45">
        <v>1.6998631405562954</v>
      </c>
      <c r="K54" s="46">
        <v>0.72484429627450964</v>
      </c>
      <c r="M54" s="18" t="b">
        <f t="shared" si="0"/>
        <v>1</v>
      </c>
      <c r="N54" s="17" t="b">
        <f t="shared" si="1"/>
        <v>1</v>
      </c>
      <c r="U54" s="18" t="b">
        <f t="shared" si="2"/>
        <v>1</v>
      </c>
      <c r="V54" s="18">
        <f t="shared" si="3"/>
        <v>0.29645464164307528</v>
      </c>
      <c r="W54" s="18">
        <f t="shared" si="4"/>
        <v>0.39755651722040092</v>
      </c>
    </row>
    <row r="55" spans="1:23" ht="15.75" thickBot="1" x14ac:dyDescent="0.3">
      <c r="A55" s="13" t="b">
        <v>1</v>
      </c>
      <c r="B55" s="47">
        <v>0.68647546301494367</v>
      </c>
      <c r="C55" s="48">
        <v>0.89059590723540971</v>
      </c>
      <c r="D55" s="48">
        <v>0.87969775145605056</v>
      </c>
      <c r="E55" s="48">
        <v>0.86610727356050876</v>
      </c>
      <c r="F55" s="48">
        <v>0.34817755085831609</v>
      </c>
      <c r="G55" s="48">
        <v>0.85665747737791298</v>
      </c>
      <c r="H55" s="48">
        <v>1.2005115451242354</v>
      </c>
      <c r="I55" s="48">
        <v>1.4372704529116864</v>
      </c>
      <c r="J55" s="48">
        <v>1.7364717033359511</v>
      </c>
      <c r="K55" s="49">
        <v>0.76547905946929462</v>
      </c>
      <c r="M55" s="19" t="b">
        <f t="shared" si="0"/>
        <v>1</v>
      </c>
      <c r="N55" s="21" t="b">
        <f t="shared" si="1"/>
        <v>1</v>
      </c>
      <c r="O55" s="30">
        <f>COUNTIF($N46:$N55,TRUE)/(10 - COUNTIF($N46:$N55,"#N/A"))</f>
        <v>1</v>
      </c>
      <c r="U55" s="19" t="b">
        <f t="shared" si="2"/>
        <v>1</v>
      </c>
      <c r="V55" s="19">
        <f t="shared" si="3"/>
        <v>0.34817755085831609</v>
      </c>
      <c r="W55" s="19">
        <f t="shared" si="4"/>
        <v>0.33829791215662758</v>
      </c>
    </row>
    <row r="56" spans="1:23" x14ac:dyDescent="0.25">
      <c r="A56" s="11" t="s">
        <v>67</v>
      </c>
      <c r="B56" s="41">
        <v>0.65692582218817841</v>
      </c>
      <c r="C56" s="42">
        <v>0.89796569188598263</v>
      </c>
      <c r="D56" s="42">
        <v>1.046323418755202</v>
      </c>
      <c r="E56" s="42">
        <v>0.77976013044311565</v>
      </c>
      <c r="F56" s="42">
        <v>0.82079792682769259</v>
      </c>
      <c r="G56" s="42">
        <v>0.62737955847461313</v>
      </c>
      <c r="H56" s="42">
        <v>1.385610875534989</v>
      </c>
      <c r="I56" s="42">
        <v>1.1912341040561618</v>
      </c>
      <c r="J56" s="42">
        <v>2.0025289696668747</v>
      </c>
      <c r="K56" s="43">
        <v>0.62084719788670473</v>
      </c>
      <c r="M56" s="16" t="str">
        <f t="shared" si="0"/>
        <v>ANTONIA</v>
      </c>
      <c r="N56" s="20" t="b">
        <f t="shared" si="1"/>
        <v>0</v>
      </c>
      <c r="U56" s="16" t="str">
        <f t="shared" si="2"/>
        <v>ANTONIA</v>
      </c>
      <c r="V56" s="16">
        <f t="shared" si="3"/>
        <v>0.62084719788670473</v>
      </c>
      <c r="W56" s="16">
        <f t="shared" si="4"/>
        <v>6.5323605879084035E-3</v>
      </c>
    </row>
    <row r="57" spans="1:23" x14ac:dyDescent="0.25">
      <c r="A57" s="12" t="s">
        <v>67</v>
      </c>
      <c r="B57" s="44">
        <v>0.64714809488565261</v>
      </c>
      <c r="C57" s="45">
        <v>1.1866699954738673</v>
      </c>
      <c r="D57" s="45">
        <v>0.97363530282582234</v>
      </c>
      <c r="E57" s="45">
        <v>0.87341960130092244</v>
      </c>
      <c r="F57" s="45">
        <v>0.80486606727429433</v>
      </c>
      <c r="G57" s="45">
        <v>0.6954720080721859</v>
      </c>
      <c r="H57" s="45">
        <v>1.6219833757917834</v>
      </c>
      <c r="I57" s="45">
        <v>1.2776513227779971</v>
      </c>
      <c r="J57" s="45">
        <v>2.2211166733763172</v>
      </c>
      <c r="K57" s="46">
        <v>0.91865054357334586</v>
      </c>
      <c r="M57" s="18" t="str">
        <f t="shared" si="0"/>
        <v>BANANAS</v>
      </c>
      <c r="N57" s="17" t="b">
        <f t="shared" si="1"/>
        <v>0</v>
      </c>
      <c r="U57" s="18" t="str">
        <f t="shared" si="2"/>
        <v>BANANAS</v>
      </c>
      <c r="V57" s="18">
        <f t="shared" si="3"/>
        <v>0.64714809488565261</v>
      </c>
      <c r="W57" s="18">
        <f t="shared" si="4"/>
        <v>4.8323913186533285E-2</v>
      </c>
    </row>
    <row r="58" spans="1:23" x14ac:dyDescent="0.25">
      <c r="A58" s="12" t="s">
        <v>67</v>
      </c>
      <c r="B58" s="44">
        <v>0.75722015180122715</v>
      </c>
      <c r="C58" s="45">
        <v>0.99578169615770462</v>
      </c>
      <c r="D58" s="45">
        <v>1.1184404423555383</v>
      </c>
      <c r="E58" s="45">
        <v>0.92327770680491039</v>
      </c>
      <c r="F58" s="45">
        <v>0.89637785651225932</v>
      </c>
      <c r="G58" s="45">
        <v>0.89724408867568761</v>
      </c>
      <c r="H58" s="45">
        <v>1.2334880785531124</v>
      </c>
      <c r="I58" s="45">
        <v>0.99765012842058121</v>
      </c>
      <c r="J58" s="45">
        <v>1.8615974067756638</v>
      </c>
      <c r="K58" s="46">
        <v>0.66449275068881197</v>
      </c>
      <c r="M58" s="18" t="str">
        <f t="shared" si="0"/>
        <v>ANTONIA</v>
      </c>
      <c r="N58" s="17" t="b">
        <f t="shared" si="1"/>
        <v>0</v>
      </c>
      <c r="U58" s="18" t="str">
        <f t="shared" si="2"/>
        <v>ANTONIA</v>
      </c>
      <c r="V58" s="18">
        <f t="shared" si="3"/>
        <v>0.66449275068881197</v>
      </c>
      <c r="W58" s="18">
        <f t="shared" si="4"/>
        <v>9.2727401112415175E-2</v>
      </c>
    </row>
    <row r="59" spans="1:23" x14ac:dyDescent="0.25">
      <c r="A59" s="12" t="s">
        <v>67</v>
      </c>
      <c r="B59" s="44">
        <v>0.61489278171586226</v>
      </c>
      <c r="C59" s="45">
        <v>1.1245088356991122</v>
      </c>
      <c r="D59" s="45">
        <v>1.1037594073173236</v>
      </c>
      <c r="E59" s="45">
        <v>0.99988801303285479</v>
      </c>
      <c r="F59" s="45">
        <v>0.87572421263285416</v>
      </c>
      <c r="G59" s="45">
        <v>0.97343969249488194</v>
      </c>
      <c r="H59" s="45">
        <v>1.6142066749793531</v>
      </c>
      <c r="I59" s="45">
        <v>1.2102977688647627</v>
      </c>
      <c r="J59" s="45">
        <v>2.2053046048730187</v>
      </c>
      <c r="K59" s="46">
        <v>0.92910697111648377</v>
      </c>
      <c r="M59" s="18" t="str">
        <f t="shared" si="0"/>
        <v>BANANAS</v>
      </c>
      <c r="N59" s="17" t="b">
        <f t="shared" si="1"/>
        <v>0</v>
      </c>
      <c r="U59" s="18" t="str">
        <f t="shared" si="2"/>
        <v>BANANAS</v>
      </c>
      <c r="V59" s="18">
        <f t="shared" si="3"/>
        <v>0.61489278171586226</v>
      </c>
      <c r="W59" s="18">
        <f t="shared" si="4"/>
        <v>0.2608314309169919</v>
      </c>
    </row>
    <row r="60" spans="1:23" x14ac:dyDescent="0.25">
      <c r="A60" s="12" t="s">
        <v>67</v>
      </c>
      <c r="B60" s="44">
        <v>0.55340827848993135</v>
      </c>
      <c r="C60" s="45">
        <v>1.1637866463101061</v>
      </c>
      <c r="D60" s="45">
        <v>0.79264429162738825</v>
      </c>
      <c r="E60" s="45">
        <v>0.7391555035555839</v>
      </c>
      <c r="F60" s="45">
        <v>0.71708038842295274</v>
      </c>
      <c r="G60" s="45">
        <v>0.63091749540705588</v>
      </c>
      <c r="H60" s="45">
        <v>1.5495982432296294</v>
      </c>
      <c r="I60" s="45">
        <v>1.3128323852017165</v>
      </c>
      <c r="J60" s="45">
        <v>2.1711495671558994</v>
      </c>
      <c r="K60" s="46">
        <v>0.89152734754783558</v>
      </c>
      <c r="M60" s="18" t="str">
        <f t="shared" si="0"/>
        <v>BANANAS</v>
      </c>
      <c r="N60" s="17" t="b">
        <f t="shared" si="1"/>
        <v>0</v>
      </c>
      <c r="U60" s="18" t="str">
        <f t="shared" si="2"/>
        <v>BANANAS</v>
      </c>
      <c r="V60" s="18">
        <f t="shared" si="3"/>
        <v>0.55340827848993135</v>
      </c>
      <c r="W60" s="18">
        <f t="shared" si="4"/>
        <v>7.7509216917124535E-2</v>
      </c>
    </row>
    <row r="61" spans="1:23" x14ac:dyDescent="0.25">
      <c r="A61" s="12" t="s">
        <v>67</v>
      </c>
      <c r="B61" s="44">
        <v>0.70956494619813326</v>
      </c>
      <c r="C61" s="45">
        <v>1.3276238620201009</v>
      </c>
      <c r="D61" s="45">
        <v>1.1395229211347513</v>
      </c>
      <c r="E61" s="45">
        <v>1.1086949356224252</v>
      </c>
      <c r="F61" s="45">
        <v>0.9761843567681715</v>
      </c>
      <c r="G61" s="45">
        <v>1.0110924013302447</v>
      </c>
      <c r="H61" s="45">
        <v>1.7595857149133236</v>
      </c>
      <c r="I61" s="45">
        <v>1.3799547182048479</v>
      </c>
      <c r="J61" s="45">
        <v>2.3188462934547251</v>
      </c>
      <c r="K61" s="46">
        <v>1.114223924165787</v>
      </c>
      <c r="M61" s="18" t="str">
        <f t="shared" si="0"/>
        <v>BANANAS</v>
      </c>
      <c r="N61" s="17" t="b">
        <f t="shared" si="1"/>
        <v>0</v>
      </c>
      <c r="U61" s="18" t="str">
        <f t="shared" si="2"/>
        <v>BANANAS</v>
      </c>
      <c r="V61" s="18">
        <f t="shared" si="3"/>
        <v>0.70956494619813326</v>
      </c>
      <c r="W61" s="18">
        <f t="shared" si="4"/>
        <v>0.26661941057003824</v>
      </c>
    </row>
    <row r="62" spans="1:23" x14ac:dyDescent="0.25">
      <c r="A62" s="12" t="s">
        <v>67</v>
      </c>
      <c r="B62" s="44">
        <v>0.55858645801805296</v>
      </c>
      <c r="C62" s="45">
        <v>0.87547245497907944</v>
      </c>
      <c r="D62" s="45">
        <v>1.0531457410123026</v>
      </c>
      <c r="E62" s="45">
        <v>0.81886888565469518</v>
      </c>
      <c r="F62" s="45">
        <v>0.75257189383262113</v>
      </c>
      <c r="G62" s="45">
        <v>0.76059348006416738</v>
      </c>
      <c r="H62" s="45">
        <v>1.3195293761452058</v>
      </c>
      <c r="I62" s="45">
        <v>1.1238404257177543</v>
      </c>
      <c r="J62" s="45">
        <v>1.9553318396565795</v>
      </c>
      <c r="K62" s="46">
        <v>0.5647460184894757</v>
      </c>
      <c r="M62" s="18" t="str">
        <f t="shared" si="0"/>
        <v>BANANAS</v>
      </c>
      <c r="N62" s="17" t="b">
        <f t="shared" si="1"/>
        <v>0</v>
      </c>
      <c r="U62" s="18" t="str">
        <f t="shared" si="2"/>
        <v>BANANAS</v>
      </c>
      <c r="V62" s="18">
        <f t="shared" si="3"/>
        <v>0.55858645801805296</v>
      </c>
      <c r="W62" s="18">
        <f t="shared" si="4"/>
        <v>6.1595604714227425E-3</v>
      </c>
    </row>
    <row r="63" spans="1:23" x14ac:dyDescent="0.25">
      <c r="A63" s="12" t="s">
        <v>67</v>
      </c>
      <c r="B63" s="44">
        <v>0.53322720931015177</v>
      </c>
      <c r="C63" s="45">
        <v>0.93842432204070669</v>
      </c>
      <c r="D63" s="45">
        <v>0.9489308072535646</v>
      </c>
      <c r="E63" s="45">
        <v>0.74163794456244247</v>
      </c>
      <c r="F63" s="45">
        <v>0.72056011076413928</v>
      </c>
      <c r="G63" s="45">
        <v>0.6629031989584323</v>
      </c>
      <c r="H63" s="45">
        <v>1.4062534587920992</v>
      </c>
      <c r="I63" s="45">
        <v>1.2165568128900888</v>
      </c>
      <c r="J63" s="45">
        <v>2.0278931613204829</v>
      </c>
      <c r="K63" s="46">
        <v>0.6998630215752154</v>
      </c>
      <c r="M63" s="18" t="str">
        <f t="shared" si="0"/>
        <v>BANANAS</v>
      </c>
      <c r="N63" s="17" t="b">
        <f t="shared" si="1"/>
        <v>0</v>
      </c>
      <c r="U63" s="18" t="str">
        <f t="shared" si="2"/>
        <v>BANANAS</v>
      </c>
      <c r="V63" s="18">
        <f t="shared" si="3"/>
        <v>0.53322720931015177</v>
      </c>
      <c r="W63" s="18">
        <f t="shared" si="4"/>
        <v>0.12967598964828053</v>
      </c>
    </row>
    <row r="64" spans="1:23" ht="15.75" thickBot="1" x14ac:dyDescent="0.3">
      <c r="A64" s="12" t="s">
        <v>67</v>
      </c>
      <c r="B64" s="44">
        <v>0.69959412120071074</v>
      </c>
      <c r="C64" s="45">
        <v>1.0342055181252419</v>
      </c>
      <c r="D64" s="45">
        <v>1.1031085123220263</v>
      </c>
      <c r="E64" s="45">
        <v>0.91043699325639271</v>
      </c>
      <c r="F64" s="45">
        <v>0.84725869070171034</v>
      </c>
      <c r="G64" s="45">
        <v>0.84398656288174112</v>
      </c>
      <c r="H64" s="45">
        <v>1.581900790992409</v>
      </c>
      <c r="I64" s="45">
        <v>1.2465998490632868</v>
      </c>
      <c r="J64" s="45">
        <v>2.178939240594437</v>
      </c>
      <c r="K64" s="46">
        <v>0.87326284400390519</v>
      </c>
      <c r="M64" s="18" t="str">
        <f t="shared" si="0"/>
        <v>BANANAS</v>
      </c>
      <c r="N64" s="17" t="b">
        <f t="shared" si="1"/>
        <v>0</v>
      </c>
      <c r="U64" s="18" t="str">
        <f t="shared" si="2"/>
        <v>BANANAS</v>
      </c>
      <c r="V64" s="18">
        <f t="shared" si="3"/>
        <v>0.69959412120071074</v>
      </c>
      <c r="W64" s="18">
        <f t="shared" si="4"/>
        <v>0.14439244168103038</v>
      </c>
    </row>
    <row r="65" spans="1:23" ht="15.75" thickBot="1" x14ac:dyDescent="0.3">
      <c r="A65" s="13" t="s">
        <v>67</v>
      </c>
      <c r="B65" s="47">
        <v>0.69896310621333901</v>
      </c>
      <c r="C65" s="48">
        <v>1.3204063364922831</v>
      </c>
      <c r="D65" s="48">
        <v>0.96386201578052966</v>
      </c>
      <c r="E65" s="48">
        <v>0.97527415050693922</v>
      </c>
      <c r="F65" s="48">
        <v>0.87936936892539896</v>
      </c>
      <c r="G65" s="48">
        <v>0.94440115239065014</v>
      </c>
      <c r="H65" s="48">
        <v>1.7177195938497629</v>
      </c>
      <c r="I65" s="48">
        <v>1.3671488905276465</v>
      </c>
      <c r="J65" s="48">
        <v>2.3000146573691729</v>
      </c>
      <c r="K65" s="49">
        <v>1.0275289877777904</v>
      </c>
      <c r="M65" s="19" t="str">
        <f t="shared" si="0"/>
        <v>BANANAS</v>
      </c>
      <c r="N65" s="21" t="b">
        <f t="shared" si="1"/>
        <v>0</v>
      </c>
      <c r="O65" s="30">
        <f>COUNTIF($N56:$N65,TRUE)/(10 - COUNTIF($N56:$N65,"#N/A"))</f>
        <v>0</v>
      </c>
      <c r="U65" s="19" t="str">
        <f t="shared" si="2"/>
        <v>BANANAS</v>
      </c>
      <c r="V65" s="19">
        <f t="shared" si="3"/>
        <v>0.69896310621333901</v>
      </c>
      <c r="W65" s="19">
        <f t="shared" si="4"/>
        <v>0.18040626271205995</v>
      </c>
    </row>
    <row r="66" spans="1:23" x14ac:dyDescent="0.25">
      <c r="A66" s="11" t="s">
        <v>68</v>
      </c>
      <c r="B66" s="41">
        <v>1.0350079838375863</v>
      </c>
      <c r="C66" s="42">
        <v>0.56194768508136717</v>
      </c>
      <c r="D66" s="42">
        <v>1.2811645754737313</v>
      </c>
      <c r="E66" s="42">
        <v>1.1410928728981196</v>
      </c>
      <c r="F66" s="42">
        <v>1.0261058447428533</v>
      </c>
      <c r="G66" s="42">
        <v>1.2562908782619204</v>
      </c>
      <c r="H66" s="42">
        <v>0.41081359047572003</v>
      </c>
      <c r="I66" s="42">
        <v>1.5529710964094461</v>
      </c>
      <c r="J66" s="42">
        <v>1.0991792074486901</v>
      </c>
      <c r="K66" s="43">
        <v>0.70349271789110579</v>
      </c>
      <c r="M66" s="16" t="str">
        <f t="shared" si="0"/>
        <v>JASON</v>
      </c>
      <c r="N66" s="20" t="b">
        <f t="shared" si="1"/>
        <v>1</v>
      </c>
      <c r="U66" s="16" t="str">
        <f t="shared" si="2"/>
        <v>JASON</v>
      </c>
      <c r="V66" s="16">
        <f t="shared" si="3"/>
        <v>0.41081359047572003</v>
      </c>
      <c r="W66" s="16">
        <f t="shared" si="4"/>
        <v>0.15113409460564714</v>
      </c>
    </row>
    <row r="67" spans="1:23" x14ac:dyDescent="0.25">
      <c r="A67" s="12" t="s">
        <v>68</v>
      </c>
      <c r="B67" s="44">
        <v>1.2504420805006657</v>
      </c>
      <c r="C67" s="45">
        <v>0.84631899075591099</v>
      </c>
      <c r="D67" s="45">
        <v>1.3759390565560581</v>
      </c>
      <c r="E67" s="45">
        <v>1.2853844501559148</v>
      </c>
      <c r="F67" s="45">
        <v>1.1789868195688018</v>
      </c>
      <c r="G67" s="45">
        <v>1.4106986705694462</v>
      </c>
      <c r="H67" s="45">
        <v>0.29335361017559219</v>
      </c>
      <c r="I67" s="45">
        <v>1.702065103303118</v>
      </c>
      <c r="J67" s="45">
        <v>0.93367239945276559</v>
      </c>
      <c r="K67" s="46">
        <v>0.90098692504332567</v>
      </c>
      <c r="M67" s="18" t="str">
        <f t="shared" si="0"/>
        <v>JASON</v>
      </c>
      <c r="N67" s="17" t="b">
        <f t="shared" si="1"/>
        <v>1</v>
      </c>
      <c r="U67" s="18" t="str">
        <f t="shared" si="2"/>
        <v>JASON</v>
      </c>
      <c r="V67" s="18">
        <f t="shared" si="3"/>
        <v>0.29335361017559219</v>
      </c>
      <c r="W67" s="18">
        <f t="shared" si="4"/>
        <v>0.55296538058031874</v>
      </c>
    </row>
    <row r="68" spans="1:23" x14ac:dyDescent="0.25">
      <c r="A68" s="12" t="s">
        <v>68</v>
      </c>
      <c r="B68" s="44">
        <v>1.4593546740788457</v>
      </c>
      <c r="C68" s="45">
        <v>1.1892503869382205</v>
      </c>
      <c r="D68" s="45">
        <v>1.669901147577544</v>
      </c>
      <c r="E68" s="45">
        <v>1.6117255589521966</v>
      </c>
      <c r="F68" s="45">
        <v>1.2681967352284171</v>
      </c>
      <c r="G68" s="45">
        <v>1.690932867504582</v>
      </c>
      <c r="H68" s="45">
        <v>0.92291631063392854</v>
      </c>
      <c r="I68" s="45">
        <v>1.8488376183736508</v>
      </c>
      <c r="J68" s="45">
        <v>1.2325491361867553</v>
      </c>
      <c r="K68" s="46">
        <v>1.1954597863551977</v>
      </c>
      <c r="M68" s="18" t="str">
        <f t="shared" si="0"/>
        <v>JASON</v>
      </c>
      <c r="N68" s="17" t="b">
        <f t="shared" si="1"/>
        <v>1</v>
      </c>
      <c r="U68" s="18" t="str">
        <f t="shared" si="2"/>
        <v>JASON</v>
      </c>
      <c r="V68" s="18">
        <f t="shared" si="3"/>
        <v>0.92291631063392854</v>
      </c>
      <c r="W68" s="18">
        <f t="shared" si="4"/>
        <v>0.26633407630429196</v>
      </c>
    </row>
    <row r="69" spans="1:23" x14ac:dyDescent="0.25">
      <c r="A69" s="12" t="s">
        <v>68</v>
      </c>
      <c r="B69" s="44">
        <v>1.3388129138772824</v>
      </c>
      <c r="C69" s="45">
        <v>0.88200334198539088</v>
      </c>
      <c r="D69" s="45">
        <v>1.5210064594882231</v>
      </c>
      <c r="E69" s="45">
        <v>1.4195541113533763</v>
      </c>
      <c r="F69" s="45">
        <v>1.2475793649226543</v>
      </c>
      <c r="G69" s="45">
        <v>1.556590338549124</v>
      </c>
      <c r="H69" s="45">
        <v>0.23080409776904898</v>
      </c>
      <c r="I69" s="45">
        <v>1.7529629212252349</v>
      </c>
      <c r="J69" s="45">
        <v>0.86782160128203123</v>
      </c>
      <c r="K69" s="46">
        <v>0.96988517841377986</v>
      </c>
      <c r="M69" s="18" t="str">
        <f t="shared" si="0"/>
        <v>JASON</v>
      </c>
      <c r="N69" s="17" t="b">
        <f t="shared" si="1"/>
        <v>1</v>
      </c>
      <c r="U69" s="18" t="str">
        <f t="shared" si="2"/>
        <v>JASON</v>
      </c>
      <c r="V69" s="18">
        <f t="shared" si="3"/>
        <v>0.23080409776904898</v>
      </c>
      <c r="W69" s="18">
        <f t="shared" si="4"/>
        <v>0.63701750351298225</v>
      </c>
    </row>
    <row r="70" spans="1:23" x14ac:dyDescent="0.25">
      <c r="A70" s="12" t="s">
        <v>68</v>
      </c>
      <c r="B70" s="44">
        <v>0.99578454919928039</v>
      </c>
      <c r="C70" s="45">
        <v>0.74954545031444642</v>
      </c>
      <c r="D70" s="45">
        <v>1.2927000607697092</v>
      </c>
      <c r="E70" s="45">
        <v>1.2006011181507186</v>
      </c>
      <c r="F70" s="45">
        <v>0.96797909718879538</v>
      </c>
      <c r="G70" s="45">
        <v>1.2918521288099991</v>
      </c>
      <c r="H70" s="45">
        <v>0.5184189270983196</v>
      </c>
      <c r="I70" s="45">
        <v>1.4634225485239254</v>
      </c>
      <c r="J70" s="45">
        <v>1.1509457480784278</v>
      </c>
      <c r="K70" s="46">
        <v>0.71686793891255285</v>
      </c>
      <c r="M70" s="18" t="str">
        <f t="shared" ref="M70:M105" si="5">INDEX($B$5:$K$5,MATCH(MIN($B70:$K70),$B70:$K70,0))</f>
        <v>JASON</v>
      </c>
      <c r="N70" s="17" t="b">
        <f t="shared" ref="N70:N105" si="6">$M70 = $A70</f>
        <v>1</v>
      </c>
      <c r="U70" s="18" t="str">
        <f t="shared" ref="U70:U105" si="7">INDEX($B$5:$K$5,MATCH(MIN($B70:$K70),$B70:$K70,0))</f>
        <v>JASON</v>
      </c>
      <c r="V70" s="18">
        <f t="shared" si="3"/>
        <v>0.5184189270983196</v>
      </c>
      <c r="W70" s="18">
        <f t="shared" si="4"/>
        <v>0.19844901181423324</v>
      </c>
    </row>
    <row r="71" spans="1:23" x14ac:dyDescent="0.25">
      <c r="A71" s="12" t="s">
        <v>68</v>
      </c>
      <c r="B71" s="44">
        <v>1.5190582758663769</v>
      </c>
      <c r="C71" s="45">
        <v>1.0946608319485185</v>
      </c>
      <c r="D71" s="45">
        <v>1.7409375444062674</v>
      </c>
      <c r="E71" s="45">
        <v>1.6899746371378666</v>
      </c>
      <c r="F71" s="45">
        <v>1.383042348868941</v>
      </c>
      <c r="G71" s="45">
        <v>1.8154103452117296</v>
      </c>
      <c r="H71" s="45">
        <v>0.59198930721929333</v>
      </c>
      <c r="I71" s="45">
        <v>1.9386664924874049</v>
      </c>
      <c r="J71" s="45">
        <v>0.80496778175218175</v>
      </c>
      <c r="K71" s="46">
        <v>1.2228974792671812</v>
      </c>
      <c r="M71" s="18" t="str">
        <f t="shared" si="5"/>
        <v>JASON</v>
      </c>
      <c r="N71" s="17" t="b">
        <f t="shared" si="6"/>
        <v>1</v>
      </c>
      <c r="U71" s="18" t="str">
        <f t="shared" si="7"/>
        <v>JASON</v>
      </c>
      <c r="V71" s="18">
        <f t="shared" ref="V71:V105" si="8">MIN(B71:K71)</f>
        <v>0.59198930721929333</v>
      </c>
      <c r="W71" s="18">
        <f t="shared" ref="W71:W105" si="9">SMALL(B71:K71,2)-V71</f>
        <v>0.21297847453288843</v>
      </c>
    </row>
    <row r="72" spans="1:23" x14ac:dyDescent="0.25">
      <c r="A72" s="12" t="s">
        <v>68</v>
      </c>
      <c r="B72" s="44">
        <v>1.2174117533497664</v>
      </c>
      <c r="C72" s="45">
        <v>0.75903685107468644</v>
      </c>
      <c r="D72" s="45">
        <v>1.5267550862956847</v>
      </c>
      <c r="E72" s="45">
        <v>1.3852009139018495</v>
      </c>
      <c r="F72" s="45">
        <v>1.1980637866210262</v>
      </c>
      <c r="G72" s="45">
        <v>1.4820220083055349</v>
      </c>
      <c r="H72" s="45">
        <v>0.33312599977786389</v>
      </c>
      <c r="I72" s="45">
        <v>1.6155547646433832</v>
      </c>
      <c r="J72" s="45">
        <v>0.95837618374534816</v>
      </c>
      <c r="K72" s="46">
        <v>0.86719833845136562</v>
      </c>
      <c r="M72" s="18" t="str">
        <f t="shared" si="5"/>
        <v>JASON</v>
      </c>
      <c r="N72" s="17" t="b">
        <f t="shared" si="6"/>
        <v>1</v>
      </c>
      <c r="U72" s="18" t="str">
        <f t="shared" si="7"/>
        <v>JASON</v>
      </c>
      <c r="V72" s="18">
        <f t="shared" si="8"/>
        <v>0.33312599977786389</v>
      </c>
      <c r="W72" s="18">
        <f t="shared" si="9"/>
        <v>0.42591085129682255</v>
      </c>
    </row>
    <row r="73" spans="1:23" x14ac:dyDescent="0.25">
      <c r="A73" s="12" t="s">
        <v>68</v>
      </c>
      <c r="B73" s="44">
        <v>1.1149807474407027</v>
      </c>
      <c r="C73" s="45">
        <v>0.75487229870338823</v>
      </c>
      <c r="D73" s="45">
        <v>1.3820338983368112</v>
      </c>
      <c r="E73" s="45">
        <v>1.2841591684285203</v>
      </c>
      <c r="F73" s="45">
        <v>1.0857790095620909</v>
      </c>
      <c r="G73" s="45">
        <v>1.4004913756421731</v>
      </c>
      <c r="H73" s="45">
        <v>0.4133707876379828</v>
      </c>
      <c r="I73" s="45">
        <v>1.625697373707323</v>
      </c>
      <c r="J73" s="45">
        <v>1.0448285070014705</v>
      </c>
      <c r="K73" s="46">
        <v>0.84213887479934313</v>
      </c>
      <c r="M73" s="18" t="str">
        <f t="shared" si="5"/>
        <v>JASON</v>
      </c>
      <c r="N73" s="17" t="b">
        <f t="shared" si="6"/>
        <v>1</v>
      </c>
      <c r="U73" s="18" t="str">
        <f t="shared" si="7"/>
        <v>JASON</v>
      </c>
      <c r="V73" s="18">
        <f t="shared" si="8"/>
        <v>0.4133707876379828</v>
      </c>
      <c r="W73" s="18">
        <f t="shared" si="9"/>
        <v>0.34150151106540544</v>
      </c>
    </row>
    <row r="74" spans="1:23" ht="15.75" thickBot="1" x14ac:dyDescent="0.3">
      <c r="A74" s="12" t="s">
        <v>68</v>
      </c>
      <c r="B74" s="44">
        <v>1.3553572123853543</v>
      </c>
      <c r="C74" s="45">
        <v>0.98780851429547056</v>
      </c>
      <c r="D74" s="45">
        <v>1.5720414599060202</v>
      </c>
      <c r="E74" s="45">
        <v>1.5103442070590951</v>
      </c>
      <c r="F74" s="45">
        <v>1.2630420109472436</v>
      </c>
      <c r="G74" s="45">
        <v>1.6231269847447132</v>
      </c>
      <c r="H74" s="45">
        <v>0.37412528068988182</v>
      </c>
      <c r="I74" s="45">
        <v>1.826757249299219</v>
      </c>
      <c r="J74" s="45">
        <v>0.82217135589557411</v>
      </c>
      <c r="K74" s="46">
        <v>1.0650305552470036</v>
      </c>
      <c r="M74" s="18" t="str">
        <f t="shared" si="5"/>
        <v>JASON</v>
      </c>
      <c r="N74" s="17" t="b">
        <f t="shared" si="6"/>
        <v>1</v>
      </c>
      <c r="U74" s="18" t="str">
        <f t="shared" si="7"/>
        <v>JASON</v>
      </c>
      <c r="V74" s="18">
        <f t="shared" si="8"/>
        <v>0.37412528068988182</v>
      </c>
      <c r="W74" s="18">
        <f t="shared" si="9"/>
        <v>0.44804607520569228</v>
      </c>
    </row>
    <row r="75" spans="1:23" ht="15.75" thickBot="1" x14ac:dyDescent="0.3">
      <c r="A75" s="13" t="s">
        <v>68</v>
      </c>
      <c r="B75" s="47">
        <v>2.3555886810867133</v>
      </c>
      <c r="C75" s="48">
        <v>1.8746845810073289</v>
      </c>
      <c r="D75" s="48">
        <v>2.501177025171021</v>
      </c>
      <c r="E75" s="48">
        <v>2.5101357152045449</v>
      </c>
      <c r="F75" s="48">
        <v>2.0912502132816528</v>
      </c>
      <c r="G75" s="48">
        <v>2.64096710765735</v>
      </c>
      <c r="H75" s="48">
        <v>1.398785368527691</v>
      </c>
      <c r="I75" s="48">
        <v>2.8162733609821644</v>
      </c>
      <c r="J75" s="48">
        <v>0.99951608000724168</v>
      </c>
      <c r="K75" s="49">
        <v>2.0786720407317034</v>
      </c>
      <c r="M75" s="19" t="str">
        <f t="shared" si="5"/>
        <v>DAVE</v>
      </c>
      <c r="N75" s="21" t="b">
        <f t="shared" si="6"/>
        <v>0</v>
      </c>
      <c r="O75" s="30">
        <f>COUNTIF($N66:$N75,TRUE)/(10 - COUNTIF($N66:$N75,"#N/A"))</f>
        <v>0.9</v>
      </c>
      <c r="U75" s="19" t="str">
        <f t="shared" si="7"/>
        <v>DAVE</v>
      </c>
      <c r="V75" s="19">
        <f t="shared" si="8"/>
        <v>0.99951608000724168</v>
      </c>
      <c r="W75" s="19">
        <f t="shared" si="9"/>
        <v>0.39926928852044929</v>
      </c>
    </row>
    <row r="76" spans="1:23" x14ac:dyDescent="0.25">
      <c r="A76" s="11" t="s">
        <v>69</v>
      </c>
      <c r="B76" s="41">
        <v>1.1138975008628433</v>
      </c>
      <c r="C76" s="42">
        <v>1.5714587539109042</v>
      </c>
      <c r="D76" s="42">
        <v>1.6231186380557938</v>
      </c>
      <c r="E76" s="42">
        <v>1.5734742117250009</v>
      </c>
      <c r="F76" s="42">
        <v>1.498498080046013</v>
      </c>
      <c r="G76" s="42">
        <v>1.6461799876366472</v>
      </c>
      <c r="H76" s="42">
        <v>2.0651694366860993</v>
      </c>
      <c r="I76" s="42">
        <v>0.99913951511339039</v>
      </c>
      <c r="J76" s="42">
        <v>2.6392095747391764</v>
      </c>
      <c r="K76" s="43">
        <v>1.3489978983564268</v>
      </c>
      <c r="M76" s="16" t="str">
        <f t="shared" si="5"/>
        <v>SCOTT</v>
      </c>
      <c r="N76" s="20" t="b">
        <f t="shared" si="6"/>
        <v>1</v>
      </c>
      <c r="U76" s="16" t="str">
        <f t="shared" si="7"/>
        <v>SCOTT</v>
      </c>
      <c r="V76" s="16">
        <f t="shared" si="8"/>
        <v>0.99913951511339039</v>
      </c>
      <c r="W76" s="16">
        <f t="shared" si="9"/>
        <v>0.11475798574945295</v>
      </c>
    </row>
    <row r="77" spans="1:23" x14ac:dyDescent="0.25">
      <c r="A77" s="12" t="s">
        <v>69</v>
      </c>
      <c r="B77" s="44">
        <v>1.2057071474956689</v>
      </c>
      <c r="C77" s="45">
        <v>1.7149705644374953</v>
      </c>
      <c r="D77" s="45">
        <v>1.6027846346073471</v>
      </c>
      <c r="E77" s="45">
        <v>1.6194613817475292</v>
      </c>
      <c r="F77" s="45">
        <v>1.5352019052096695</v>
      </c>
      <c r="G77" s="45">
        <v>1.6828816618608218</v>
      </c>
      <c r="H77" s="45">
        <v>2.1449157235222867</v>
      </c>
      <c r="I77" s="45">
        <v>1.2122718685894982</v>
      </c>
      <c r="J77" s="45">
        <v>2.7068143206222866</v>
      </c>
      <c r="K77" s="46">
        <v>1.4751728388550647</v>
      </c>
      <c r="M77" s="18" t="str">
        <f t="shared" si="5"/>
        <v>BANANAS</v>
      </c>
      <c r="N77" s="17" t="b">
        <f t="shared" si="6"/>
        <v>0</v>
      </c>
      <c r="U77" s="18" t="str">
        <f t="shared" si="7"/>
        <v>BANANAS</v>
      </c>
      <c r="V77" s="18">
        <f t="shared" si="8"/>
        <v>1.2057071474956689</v>
      </c>
      <c r="W77" s="18">
        <f t="shared" si="9"/>
        <v>6.5647210938293288E-3</v>
      </c>
    </row>
    <row r="78" spans="1:23" x14ac:dyDescent="0.25">
      <c r="A78" s="12" t="s">
        <v>69</v>
      </c>
      <c r="B78" s="44">
        <v>1.2879071262274657</v>
      </c>
      <c r="C78" s="45">
        <v>1.3975320692548912</v>
      </c>
      <c r="D78" s="45">
        <v>1.7623745976636471</v>
      </c>
      <c r="E78" s="45">
        <v>1.5471194193772146</v>
      </c>
      <c r="F78" s="45">
        <v>1.5471925057676368</v>
      </c>
      <c r="G78" s="45">
        <v>1.5237143767686436</v>
      </c>
      <c r="H78" s="45">
        <v>1.7797694270637401</v>
      </c>
      <c r="I78" s="45">
        <v>0.4502068466329287</v>
      </c>
      <c r="J78" s="45">
        <v>2.3569646238213715</v>
      </c>
      <c r="K78" s="46">
        <v>1.1608353939748464</v>
      </c>
      <c r="M78" s="18" t="str">
        <f t="shared" si="5"/>
        <v>SCOTT</v>
      </c>
      <c r="N78" s="17" t="b">
        <f t="shared" si="6"/>
        <v>1</v>
      </c>
      <c r="U78" s="18" t="str">
        <f t="shared" si="7"/>
        <v>SCOTT</v>
      </c>
      <c r="V78" s="18">
        <f t="shared" si="8"/>
        <v>0.4502068466329287</v>
      </c>
      <c r="W78" s="18">
        <f t="shared" si="9"/>
        <v>0.7106285473419176</v>
      </c>
    </row>
    <row r="79" spans="1:23" x14ac:dyDescent="0.25">
      <c r="A79" s="12" t="s">
        <v>69</v>
      </c>
      <c r="B79" s="44">
        <v>1.1225808298705509</v>
      </c>
      <c r="C79" s="45">
        <v>1.6202294693150521</v>
      </c>
      <c r="D79" s="45">
        <v>1.6596354486099294</v>
      </c>
      <c r="E79" s="45">
        <v>1.6220075474050779</v>
      </c>
      <c r="F79" s="45">
        <v>1.5280687346245139</v>
      </c>
      <c r="G79" s="45">
        <v>1.6348507224887607</v>
      </c>
      <c r="H79" s="45">
        <v>2.1437808508586009</v>
      </c>
      <c r="I79" s="45">
        <v>1.2998643116959274</v>
      </c>
      <c r="J79" s="45">
        <v>2.6793612604986494</v>
      </c>
      <c r="K79" s="46">
        <v>1.4888030590564092</v>
      </c>
      <c r="M79" s="18" t="str">
        <f t="shared" si="5"/>
        <v>BANANAS</v>
      </c>
      <c r="N79" s="17" t="b">
        <f t="shared" si="6"/>
        <v>0</v>
      </c>
      <c r="U79" s="18" t="str">
        <f t="shared" si="7"/>
        <v>BANANAS</v>
      </c>
      <c r="V79" s="18">
        <f t="shared" si="8"/>
        <v>1.1225808298705509</v>
      </c>
      <c r="W79" s="18">
        <f t="shared" si="9"/>
        <v>0.17728348182537657</v>
      </c>
    </row>
    <row r="80" spans="1:23" x14ac:dyDescent="0.25">
      <c r="A80" s="12" t="s">
        <v>69</v>
      </c>
      <c r="B80" s="44">
        <v>1.1367213530294067</v>
      </c>
      <c r="C80" s="45">
        <v>1.3584316449586824</v>
      </c>
      <c r="D80" s="45">
        <v>1.7274733823129458</v>
      </c>
      <c r="E80" s="45">
        <v>1.5638342994974548</v>
      </c>
      <c r="F80" s="45">
        <v>1.4659370776089526</v>
      </c>
      <c r="G80" s="45">
        <v>1.5137815296778654</v>
      </c>
      <c r="H80" s="45">
        <v>1.8969161820028531</v>
      </c>
      <c r="I80" s="45">
        <v>0.73782286643056272</v>
      </c>
      <c r="J80" s="45">
        <v>2.4489571397363212</v>
      </c>
      <c r="K80" s="46">
        <v>1.1960661918373785</v>
      </c>
      <c r="M80" s="18" t="str">
        <f t="shared" si="5"/>
        <v>SCOTT</v>
      </c>
      <c r="N80" s="17" t="b">
        <f t="shared" si="6"/>
        <v>1</v>
      </c>
      <c r="U80" s="18" t="str">
        <f t="shared" si="7"/>
        <v>SCOTT</v>
      </c>
      <c r="V80" s="18">
        <f t="shared" si="8"/>
        <v>0.73782286643056272</v>
      </c>
      <c r="W80" s="18">
        <f t="shared" si="9"/>
        <v>0.39889848659884397</v>
      </c>
    </row>
    <row r="81" spans="1:23" x14ac:dyDescent="0.25">
      <c r="A81" s="12" t="s">
        <v>69</v>
      </c>
      <c r="B81" s="44">
        <v>1.3990525051863647</v>
      </c>
      <c r="C81" s="45">
        <v>1.6818940029039167</v>
      </c>
      <c r="D81" s="45">
        <v>1.707581145859673</v>
      </c>
      <c r="E81" s="45">
        <v>1.5669950694800452</v>
      </c>
      <c r="F81" s="45">
        <v>1.558822337189524</v>
      </c>
      <c r="G81" s="45">
        <v>1.3602023602510867</v>
      </c>
      <c r="H81" s="45">
        <v>1.7522447554803013</v>
      </c>
      <c r="I81" s="45">
        <v>1.5727888629823721</v>
      </c>
      <c r="J81" s="45">
        <v>2.2716557427663049</v>
      </c>
      <c r="K81" s="46">
        <v>1.2823839974636253</v>
      </c>
      <c r="M81" s="18" t="str">
        <f t="shared" si="5"/>
        <v>ANTONIA</v>
      </c>
      <c r="N81" s="17" t="b">
        <f t="shared" si="6"/>
        <v>0</v>
      </c>
      <c r="U81" s="18" t="str">
        <f t="shared" si="7"/>
        <v>ANTONIA</v>
      </c>
      <c r="V81" s="18">
        <f t="shared" si="8"/>
        <v>1.2823839974636253</v>
      </c>
      <c r="W81" s="18">
        <f t="shared" si="9"/>
        <v>7.7818362787461348E-2</v>
      </c>
    </row>
    <row r="82" spans="1:23" x14ac:dyDescent="0.25">
      <c r="A82" s="12" t="s">
        <v>69</v>
      </c>
      <c r="B82" s="44">
        <v>1.1184058666012939</v>
      </c>
      <c r="C82" s="45">
        <v>1.7711989042166336</v>
      </c>
      <c r="D82" s="45">
        <v>1.5527066656599817</v>
      </c>
      <c r="E82" s="45">
        <v>1.6185967468179341</v>
      </c>
      <c r="F82" s="45">
        <v>1.4907758439292549</v>
      </c>
      <c r="G82" s="45">
        <v>1.6784116104017306</v>
      </c>
      <c r="H82" s="45">
        <v>2.1537372957611125</v>
      </c>
      <c r="I82" s="45">
        <v>1.2676688735633272</v>
      </c>
      <c r="J82" s="45">
        <v>2.7095733363118031</v>
      </c>
      <c r="K82" s="46">
        <v>1.5007144485127804</v>
      </c>
      <c r="M82" s="18" t="str">
        <f t="shared" si="5"/>
        <v>BANANAS</v>
      </c>
      <c r="N82" s="17" t="b">
        <f t="shared" si="6"/>
        <v>0</v>
      </c>
      <c r="U82" s="18" t="str">
        <f t="shared" si="7"/>
        <v>BANANAS</v>
      </c>
      <c r="V82" s="18">
        <f t="shared" si="8"/>
        <v>1.1184058666012939</v>
      </c>
      <c r="W82" s="18">
        <f t="shared" si="9"/>
        <v>0.14926300696203332</v>
      </c>
    </row>
    <row r="83" spans="1:23" x14ac:dyDescent="0.25">
      <c r="A83" s="12" t="s">
        <v>69</v>
      </c>
      <c r="B83" s="44">
        <v>1.692469920944945</v>
      </c>
      <c r="C83" s="45">
        <v>2.3664587982887957</v>
      </c>
      <c r="D83" s="45">
        <v>1.9844356592280061</v>
      </c>
      <c r="E83" s="45">
        <v>2.1422547692259335</v>
      </c>
      <c r="F83" s="45">
        <v>2.0145431825651232</v>
      </c>
      <c r="G83" s="45">
        <v>2.2173463579494692</v>
      </c>
      <c r="H83" s="45">
        <v>2.68558539693568</v>
      </c>
      <c r="I83" s="45">
        <v>1.9576276397291974</v>
      </c>
      <c r="J83" s="45">
        <v>3.1760349410694788</v>
      </c>
      <c r="K83" s="46">
        <v>2.1322029921735823</v>
      </c>
      <c r="M83" s="18" t="str">
        <f t="shared" si="5"/>
        <v>BANANAS</v>
      </c>
      <c r="N83" s="17" t="b">
        <f t="shared" si="6"/>
        <v>0</v>
      </c>
      <c r="U83" s="18" t="str">
        <f t="shared" si="7"/>
        <v>BANANAS</v>
      </c>
      <c r="V83" s="18">
        <f t="shared" si="8"/>
        <v>1.692469920944945</v>
      </c>
      <c r="W83" s="18">
        <f t="shared" si="9"/>
        <v>0.26515771878425243</v>
      </c>
    </row>
    <row r="84" spans="1:23" ht="15.75" thickBot="1" x14ac:dyDescent="0.3">
      <c r="A84" s="12" t="s">
        <v>69</v>
      </c>
      <c r="B84" s="44">
        <v>1.1469138108280368</v>
      </c>
      <c r="C84" s="45">
        <v>1.6931322303154086</v>
      </c>
      <c r="D84" s="45">
        <v>1.7094363629416871</v>
      </c>
      <c r="E84" s="45">
        <v>1.6989775955538775</v>
      </c>
      <c r="F84" s="45">
        <v>1.5512313849084931</v>
      </c>
      <c r="G84" s="45">
        <v>1.732402375668423</v>
      </c>
      <c r="H84" s="45">
        <v>2.162544503764626</v>
      </c>
      <c r="I84" s="45">
        <v>1.3322438587047256</v>
      </c>
      <c r="J84" s="45">
        <v>2.6911256879229057</v>
      </c>
      <c r="K84" s="46">
        <v>1.5122175290742292</v>
      </c>
      <c r="M84" s="18" t="str">
        <f t="shared" si="5"/>
        <v>BANANAS</v>
      </c>
      <c r="N84" s="17" t="b">
        <f t="shared" si="6"/>
        <v>0</v>
      </c>
      <c r="U84" s="18" t="str">
        <f t="shared" si="7"/>
        <v>BANANAS</v>
      </c>
      <c r="V84" s="18">
        <f t="shared" si="8"/>
        <v>1.1469138108280368</v>
      </c>
      <c r="W84" s="18">
        <f t="shared" si="9"/>
        <v>0.18533004787668883</v>
      </c>
    </row>
    <row r="85" spans="1:23" ht="15.75" thickBot="1" x14ac:dyDescent="0.3">
      <c r="A85" s="13" t="s">
        <v>69</v>
      </c>
      <c r="B85" s="47">
        <v>0.8657898975889462</v>
      </c>
      <c r="C85" s="48">
        <v>1.5339072550163722</v>
      </c>
      <c r="D85" s="48">
        <v>1.2316500874520524</v>
      </c>
      <c r="E85" s="48">
        <v>1.2833822669887347</v>
      </c>
      <c r="F85" s="48">
        <v>1.1802016771302559</v>
      </c>
      <c r="G85" s="48">
        <v>1.2359312616364346</v>
      </c>
      <c r="H85" s="48">
        <v>1.8682123281502341</v>
      </c>
      <c r="I85" s="48">
        <v>0.91199108247249494</v>
      </c>
      <c r="J85" s="48">
        <v>2.4651115503870438</v>
      </c>
      <c r="K85" s="49">
        <v>1.2134095579666309</v>
      </c>
      <c r="M85" s="19" t="str">
        <f t="shared" si="5"/>
        <v>BANANAS</v>
      </c>
      <c r="N85" s="21" t="b">
        <f t="shared" si="6"/>
        <v>0</v>
      </c>
      <c r="O85" s="30">
        <f>COUNTIF($N76:$N85,TRUE)/(10 - COUNTIF($N76:$N85,"#N/A"))</f>
        <v>0.3</v>
      </c>
      <c r="U85" s="19" t="str">
        <f t="shared" si="7"/>
        <v>BANANAS</v>
      </c>
      <c r="V85" s="19">
        <f t="shared" si="8"/>
        <v>0.8657898975889462</v>
      </c>
      <c r="W85" s="19">
        <f t="shared" si="9"/>
        <v>4.620118488354874E-2</v>
      </c>
    </row>
    <row r="86" spans="1:23" x14ac:dyDescent="0.25">
      <c r="A86" s="11" t="s">
        <v>70</v>
      </c>
      <c r="B86" s="41">
        <v>1.941950429345801</v>
      </c>
      <c r="C86" s="42">
        <v>1.4102756031722976</v>
      </c>
      <c r="D86" s="42">
        <v>2.0845332746575256</v>
      </c>
      <c r="E86" s="42">
        <v>2.0624712492764878</v>
      </c>
      <c r="F86" s="42">
        <v>1.7450626025095022</v>
      </c>
      <c r="G86" s="42">
        <v>2.1784624880496795</v>
      </c>
      <c r="H86" s="42">
        <v>0.94180593596184736</v>
      </c>
      <c r="I86" s="42">
        <v>2.4435332533812661</v>
      </c>
      <c r="J86" s="42">
        <v>0.44648997097481302</v>
      </c>
      <c r="K86" s="43">
        <v>1.6210408852061091</v>
      </c>
      <c r="M86" s="16" t="str">
        <f t="shared" si="5"/>
        <v>DAVE</v>
      </c>
      <c r="N86" s="20" t="b">
        <f t="shared" si="6"/>
        <v>1</v>
      </c>
      <c r="U86" s="16" t="str">
        <f t="shared" si="7"/>
        <v>DAVE</v>
      </c>
      <c r="V86" s="16">
        <f t="shared" si="8"/>
        <v>0.44648997097481302</v>
      </c>
      <c r="W86" s="16">
        <f t="shared" si="9"/>
        <v>0.49531596498703434</v>
      </c>
    </row>
    <row r="87" spans="1:23" x14ac:dyDescent="0.25">
      <c r="A87" s="12" t="s">
        <v>70</v>
      </c>
      <c r="B87" s="44">
        <v>1.7592877999711638</v>
      </c>
      <c r="C87" s="45">
        <v>1.2178280215596688</v>
      </c>
      <c r="D87" s="45">
        <v>1.9871913847721561</v>
      </c>
      <c r="E87" s="45">
        <v>1.9099371648038175</v>
      </c>
      <c r="F87" s="45">
        <v>1.6135667329150731</v>
      </c>
      <c r="G87" s="45">
        <v>2.0098070946063853</v>
      </c>
      <c r="H87" s="45">
        <v>0.66860865757770716</v>
      </c>
      <c r="I87" s="45">
        <v>2.1778129499069641</v>
      </c>
      <c r="J87" s="45">
        <v>0.52707741303234235</v>
      </c>
      <c r="K87" s="46">
        <v>1.3973744225572162</v>
      </c>
      <c r="M87" s="18" t="str">
        <f t="shared" si="5"/>
        <v>DAVE</v>
      </c>
      <c r="N87" s="17" t="b">
        <f t="shared" si="6"/>
        <v>1</v>
      </c>
      <c r="U87" s="18" t="str">
        <f t="shared" si="7"/>
        <v>DAVE</v>
      </c>
      <c r="V87" s="18">
        <f t="shared" si="8"/>
        <v>0.52707741303234235</v>
      </c>
      <c r="W87" s="18">
        <f t="shared" si="9"/>
        <v>0.14153124454536481</v>
      </c>
    </row>
    <row r="88" spans="1:23" x14ac:dyDescent="0.25">
      <c r="A88" s="12" t="s">
        <v>70</v>
      </c>
      <c r="B88" s="44">
        <v>1.7724079025555739</v>
      </c>
      <c r="C88" s="45">
        <v>1.4211970051860312</v>
      </c>
      <c r="D88" s="45">
        <v>2.0072013680126504</v>
      </c>
      <c r="E88" s="45">
        <v>1.9993843951781836</v>
      </c>
      <c r="F88" s="45">
        <v>1.5096359842856151</v>
      </c>
      <c r="G88" s="45">
        <v>2.0855655255533709</v>
      </c>
      <c r="H88" s="45">
        <v>1.1132658408704672</v>
      </c>
      <c r="I88" s="45">
        <v>2.2319978893513568</v>
      </c>
      <c r="J88" s="45">
        <v>0.99488147623620637</v>
      </c>
      <c r="K88" s="46">
        <v>1.5158788178187048</v>
      </c>
      <c r="M88" s="18" t="str">
        <f t="shared" si="5"/>
        <v>DAVE</v>
      </c>
      <c r="N88" s="17" t="b">
        <f t="shared" si="6"/>
        <v>1</v>
      </c>
      <c r="U88" s="18" t="str">
        <f t="shared" si="7"/>
        <v>DAVE</v>
      </c>
      <c r="V88" s="18">
        <f t="shared" si="8"/>
        <v>0.99488147623620637</v>
      </c>
      <c r="W88" s="18">
        <f t="shared" si="9"/>
        <v>0.11838436463426083</v>
      </c>
    </row>
    <row r="89" spans="1:23" x14ac:dyDescent="0.25">
      <c r="A89" s="12" t="s">
        <v>70</v>
      </c>
      <c r="B89" s="44">
        <v>2.213259518185553</v>
      </c>
      <c r="C89" s="45">
        <v>1.704840135022426</v>
      </c>
      <c r="D89" s="45">
        <v>2.3672670201244159</v>
      </c>
      <c r="E89" s="45">
        <v>2.343747488356716</v>
      </c>
      <c r="F89" s="45">
        <v>2.0771689754028171</v>
      </c>
      <c r="G89" s="45">
        <v>2.4560485052794498</v>
      </c>
      <c r="H89" s="45">
        <v>1.0697997444102361</v>
      </c>
      <c r="I89" s="45">
        <v>2.6616453726447049</v>
      </c>
      <c r="J89" s="45">
        <v>0.48487503122442882</v>
      </c>
      <c r="K89" s="46">
        <v>1.8958870569937307</v>
      </c>
      <c r="M89" s="18" t="str">
        <f t="shared" si="5"/>
        <v>DAVE</v>
      </c>
      <c r="N89" s="17" t="b">
        <f t="shared" si="6"/>
        <v>1</v>
      </c>
      <c r="U89" s="18" t="str">
        <f t="shared" si="7"/>
        <v>DAVE</v>
      </c>
      <c r="V89" s="18">
        <f t="shared" si="8"/>
        <v>0.48487503122442882</v>
      </c>
      <c r="W89" s="18">
        <f t="shared" si="9"/>
        <v>0.5849247131858073</v>
      </c>
    </row>
    <row r="90" spans="1:23" x14ac:dyDescent="0.25">
      <c r="A90" s="12" t="s">
        <v>70</v>
      </c>
      <c r="B90" s="44">
        <v>1.682143091442788</v>
      </c>
      <c r="C90" s="45">
        <v>1.2866004301970848</v>
      </c>
      <c r="D90" s="45">
        <v>1.9420696543390306</v>
      </c>
      <c r="E90" s="45">
        <v>1.8992154507549677</v>
      </c>
      <c r="F90" s="45">
        <v>1.4849459325212855</v>
      </c>
      <c r="G90" s="45">
        <v>1.9854038656329818</v>
      </c>
      <c r="H90" s="45">
        <v>1.0115502266332854</v>
      </c>
      <c r="I90" s="45">
        <v>2.1255468815775309</v>
      </c>
      <c r="J90" s="45">
        <v>1.0496417267169065</v>
      </c>
      <c r="K90" s="46">
        <v>1.4325363513145557</v>
      </c>
      <c r="M90" s="18" t="str">
        <f t="shared" si="5"/>
        <v>JASON</v>
      </c>
      <c r="N90" s="17" t="b">
        <f t="shared" si="6"/>
        <v>0</v>
      </c>
      <c r="U90" s="18" t="str">
        <f t="shared" si="7"/>
        <v>JASON</v>
      </c>
      <c r="V90" s="18">
        <f t="shared" si="8"/>
        <v>1.0115502266332854</v>
      </c>
      <c r="W90" s="18">
        <f t="shared" si="9"/>
        <v>3.8091500083621055E-2</v>
      </c>
    </row>
    <row r="91" spans="1:23" x14ac:dyDescent="0.25">
      <c r="A91" s="12" t="s">
        <v>70</v>
      </c>
      <c r="B91" s="44">
        <v>1.3781218743235253</v>
      </c>
      <c r="C91" s="45">
        <v>1.2672762487339917</v>
      </c>
      <c r="D91" s="45">
        <v>1.6943800193169047</v>
      </c>
      <c r="E91" s="45">
        <v>1.6505160025617667</v>
      </c>
      <c r="F91" s="45">
        <v>1.2945931725782127</v>
      </c>
      <c r="G91" s="45">
        <v>1.6234233332686701</v>
      </c>
      <c r="H91" s="45">
        <v>1.0451003194816517</v>
      </c>
      <c r="I91" s="45">
        <v>1.7905892731714372</v>
      </c>
      <c r="J91" s="45">
        <v>1.2249863349449079</v>
      </c>
      <c r="K91" s="46">
        <v>1.1413680376046498</v>
      </c>
      <c r="M91" s="18" t="str">
        <f t="shared" si="5"/>
        <v>JASON</v>
      </c>
      <c r="N91" s="17" t="b">
        <f t="shared" si="6"/>
        <v>0</v>
      </c>
      <c r="U91" s="18" t="str">
        <f t="shared" si="7"/>
        <v>JASON</v>
      </c>
      <c r="V91" s="18">
        <f t="shared" si="8"/>
        <v>1.0451003194816517</v>
      </c>
      <c r="W91" s="18">
        <f t="shared" si="9"/>
        <v>9.6267718122998058E-2</v>
      </c>
    </row>
    <row r="92" spans="1:23" x14ac:dyDescent="0.25">
      <c r="A92" s="12" t="s">
        <v>70</v>
      </c>
      <c r="B92" s="44">
        <v>1.7344540058506335</v>
      </c>
      <c r="C92" s="45">
        <v>1.42523258090219</v>
      </c>
      <c r="D92" s="45">
        <v>2.0097318905737716</v>
      </c>
      <c r="E92" s="45">
        <v>1.9838232748607714</v>
      </c>
      <c r="F92" s="45">
        <v>1.5054400276828406</v>
      </c>
      <c r="G92" s="45">
        <v>2.0371491018640473</v>
      </c>
      <c r="H92" s="45">
        <v>1.0961780535750856</v>
      </c>
      <c r="I92" s="45">
        <v>2.1635592126229377</v>
      </c>
      <c r="J92" s="45">
        <v>1.0824258097622184</v>
      </c>
      <c r="K92" s="46">
        <v>1.4731546455095503</v>
      </c>
      <c r="M92" s="18" t="str">
        <f t="shared" si="5"/>
        <v>DAVE</v>
      </c>
      <c r="N92" s="17" t="b">
        <f t="shared" si="6"/>
        <v>1</v>
      </c>
      <c r="U92" s="18" t="str">
        <f t="shared" si="7"/>
        <v>DAVE</v>
      </c>
      <c r="V92" s="18">
        <f t="shared" si="8"/>
        <v>1.0824258097622184</v>
      </c>
      <c r="W92" s="18">
        <f t="shared" si="9"/>
        <v>1.3752243812867215E-2</v>
      </c>
    </row>
    <row r="93" spans="1:23" x14ac:dyDescent="0.25">
      <c r="A93" s="12" t="s">
        <v>70</v>
      </c>
      <c r="B93" s="44">
        <v>1.8367342980942361</v>
      </c>
      <c r="C93" s="45">
        <v>1.3697150574909942</v>
      </c>
      <c r="D93" s="45">
        <v>2.0552795337582075</v>
      </c>
      <c r="E93" s="45">
        <v>2.0379053143241799</v>
      </c>
      <c r="F93" s="45">
        <v>1.6518020921727976</v>
      </c>
      <c r="G93" s="45">
        <v>2.1321246237145561</v>
      </c>
      <c r="H93" s="45">
        <v>0.95006861616121063</v>
      </c>
      <c r="I93" s="45">
        <v>2.37322784958491</v>
      </c>
      <c r="J93" s="45">
        <v>0.51811105357936649</v>
      </c>
      <c r="K93" s="46">
        <v>1.5623071020861452</v>
      </c>
      <c r="M93" s="18" t="str">
        <f t="shared" si="5"/>
        <v>DAVE</v>
      </c>
      <c r="N93" s="17" t="b">
        <f t="shared" si="6"/>
        <v>1</v>
      </c>
      <c r="U93" s="18" t="str">
        <f t="shared" si="7"/>
        <v>DAVE</v>
      </c>
      <c r="V93" s="18">
        <f t="shared" si="8"/>
        <v>0.51811105357936649</v>
      </c>
      <c r="W93" s="18">
        <f t="shared" si="9"/>
        <v>0.43195756258184415</v>
      </c>
    </row>
    <row r="94" spans="1:23" ht="15.75" thickBot="1" x14ac:dyDescent="0.3">
      <c r="A94" s="12" t="s">
        <v>70</v>
      </c>
      <c r="B94" s="44">
        <v>1.6636918943559378</v>
      </c>
      <c r="C94" s="45">
        <v>1.1325654873761517</v>
      </c>
      <c r="D94" s="45">
        <v>1.8543282362284608</v>
      </c>
      <c r="E94" s="45">
        <v>1.8078065882470895</v>
      </c>
      <c r="F94" s="45">
        <v>1.5090407616656336</v>
      </c>
      <c r="G94" s="45">
        <v>1.9386023553579312</v>
      </c>
      <c r="H94" s="45">
        <v>0.60832408159569151</v>
      </c>
      <c r="I94" s="45">
        <v>2.1516514088716896</v>
      </c>
      <c r="J94" s="45">
        <v>0.53662281010059898</v>
      </c>
      <c r="K94" s="46">
        <v>1.3566884581276066</v>
      </c>
      <c r="M94" s="18" t="str">
        <f t="shared" si="5"/>
        <v>DAVE</v>
      </c>
      <c r="N94" s="17" t="b">
        <f t="shared" si="6"/>
        <v>1</v>
      </c>
      <c r="U94" s="18" t="str">
        <f t="shared" si="7"/>
        <v>DAVE</v>
      </c>
      <c r="V94" s="18">
        <f t="shared" si="8"/>
        <v>0.53662281010059898</v>
      </c>
      <c r="W94" s="18">
        <f t="shared" si="9"/>
        <v>7.1701271495092533E-2</v>
      </c>
    </row>
    <row r="95" spans="1:23" ht="15.75" thickBot="1" x14ac:dyDescent="0.3">
      <c r="A95" s="13" t="s">
        <v>70</v>
      </c>
      <c r="B95" s="47">
        <v>2.17688380063161</v>
      </c>
      <c r="C95" s="48">
        <v>1.7231328027328507</v>
      </c>
      <c r="D95" s="48">
        <v>2.4294724812347179</v>
      </c>
      <c r="E95" s="48">
        <v>2.3946456596661947</v>
      </c>
      <c r="F95" s="48">
        <v>2.0233002306216954</v>
      </c>
      <c r="G95" s="48">
        <v>2.4692896741396004</v>
      </c>
      <c r="H95" s="48">
        <v>1.0776283868217238</v>
      </c>
      <c r="I95" s="48">
        <v>2.6170719727218348</v>
      </c>
      <c r="J95" s="48">
        <v>0.57983242748700181</v>
      </c>
      <c r="K95" s="49">
        <v>1.8852518024594265</v>
      </c>
      <c r="M95" s="19" t="str">
        <f t="shared" si="5"/>
        <v>DAVE</v>
      </c>
      <c r="N95" s="21" t="b">
        <f t="shared" si="6"/>
        <v>1</v>
      </c>
      <c r="O95" s="30">
        <f>COUNTIF($N86:$N95,TRUE)/(10 - COUNTIF($N86:$N95,"#N/A"))</f>
        <v>0.8</v>
      </c>
      <c r="U95" s="19" t="str">
        <f t="shared" si="7"/>
        <v>DAVE</v>
      </c>
      <c r="V95" s="19">
        <f t="shared" si="8"/>
        <v>0.57983242748700181</v>
      </c>
      <c r="W95" s="19">
        <f t="shared" si="9"/>
        <v>0.49779595933472198</v>
      </c>
    </row>
    <row r="96" spans="1:23" x14ac:dyDescent="0.25">
      <c r="A96" s="11" t="s">
        <v>71</v>
      </c>
      <c r="B96" s="41">
        <v>0.50474173146487744</v>
      </c>
      <c r="C96" s="42">
        <v>0.80067476870319676</v>
      </c>
      <c r="D96" s="42">
        <v>1.0309859167419801</v>
      </c>
      <c r="E96" s="42">
        <v>0.87455952379520274</v>
      </c>
      <c r="F96" s="42">
        <v>0.71452981964152862</v>
      </c>
      <c r="G96" s="42">
        <v>0.86985916037545818</v>
      </c>
      <c r="H96" s="42">
        <v>1.2180409974243387</v>
      </c>
      <c r="I96" s="42">
        <v>1.1569693974828286</v>
      </c>
      <c r="J96" s="42">
        <v>1.8336518260841155</v>
      </c>
      <c r="K96" s="43">
        <v>0.41896691862478991</v>
      </c>
      <c r="M96" s="16" t="str">
        <f t="shared" si="5"/>
        <v>ANTONIA</v>
      </c>
      <c r="N96" s="20" t="b">
        <f t="shared" si="6"/>
        <v>1</v>
      </c>
      <c r="U96" s="16" t="str">
        <f t="shared" si="7"/>
        <v>ANTONIA</v>
      </c>
      <c r="V96" s="16">
        <f t="shared" si="8"/>
        <v>0.41896691862478991</v>
      </c>
      <c r="W96" s="16">
        <f t="shared" si="9"/>
        <v>8.5774812840087533E-2</v>
      </c>
    </row>
    <row r="97" spans="1:23" x14ac:dyDescent="0.25">
      <c r="A97" s="12" t="s">
        <v>71</v>
      </c>
      <c r="B97" s="44">
        <v>0.73175264159129905</v>
      </c>
      <c r="C97" s="45">
        <v>0.67384451985608029</v>
      </c>
      <c r="D97" s="45">
        <v>1.0639827365275778</v>
      </c>
      <c r="E97" s="45">
        <v>0.82025590798139847</v>
      </c>
      <c r="F97" s="45">
        <v>0.80819981052779111</v>
      </c>
      <c r="G97" s="45">
        <v>0.84910996458891119</v>
      </c>
      <c r="H97" s="45">
        <v>1.1813405990151797</v>
      </c>
      <c r="I97" s="45">
        <v>1.1230519233713709</v>
      </c>
      <c r="J97" s="45">
        <v>1.8015641028417577</v>
      </c>
      <c r="K97" s="46">
        <v>0.37768005486639661</v>
      </c>
      <c r="M97" s="18" t="str">
        <f t="shared" si="5"/>
        <v>ANTONIA</v>
      </c>
      <c r="N97" s="17" t="b">
        <f t="shared" si="6"/>
        <v>1</v>
      </c>
      <c r="U97" s="18" t="str">
        <f t="shared" si="7"/>
        <v>ANTONIA</v>
      </c>
      <c r="V97" s="18">
        <f t="shared" si="8"/>
        <v>0.37768005486639661</v>
      </c>
      <c r="W97" s="18">
        <f t="shared" si="9"/>
        <v>0.29616446498968368</v>
      </c>
    </row>
    <row r="98" spans="1:23" x14ac:dyDescent="0.25">
      <c r="A98" s="12" t="s">
        <v>71</v>
      </c>
      <c r="B98" s="44">
        <v>0.50008341275203316</v>
      </c>
      <c r="C98" s="45">
        <v>0.67494120508264555</v>
      </c>
      <c r="D98" s="45">
        <v>1.0769362155163682</v>
      </c>
      <c r="E98" s="45">
        <v>0.89562815123451145</v>
      </c>
      <c r="F98" s="45">
        <v>0.75085885750502934</v>
      </c>
      <c r="G98" s="45">
        <v>0.89677316210047509</v>
      </c>
      <c r="H98" s="45">
        <v>1.1285554727495275</v>
      </c>
      <c r="I98" s="45">
        <v>1.0402835061677531</v>
      </c>
      <c r="J98" s="45">
        <v>1.7583599506000771</v>
      </c>
      <c r="K98" s="46">
        <v>0.29046656506172597</v>
      </c>
      <c r="M98" s="18" t="str">
        <f t="shared" si="5"/>
        <v>ANTONIA</v>
      </c>
      <c r="N98" s="17" t="b">
        <f t="shared" si="6"/>
        <v>1</v>
      </c>
      <c r="U98" s="18" t="str">
        <f t="shared" si="7"/>
        <v>ANTONIA</v>
      </c>
      <c r="V98" s="18">
        <f t="shared" si="8"/>
        <v>0.29046656506172597</v>
      </c>
      <c r="W98" s="18">
        <f t="shared" si="9"/>
        <v>0.2096168476903072</v>
      </c>
    </row>
    <row r="99" spans="1:23" x14ac:dyDescent="0.25">
      <c r="A99" s="12" t="s">
        <v>71</v>
      </c>
      <c r="B99" s="44">
        <v>0.47958652506896798</v>
      </c>
      <c r="C99" s="45">
        <v>0.82717265025089748</v>
      </c>
      <c r="D99" s="45">
        <v>0.89942737253478888</v>
      </c>
      <c r="E99" s="45">
        <v>0.76766455980635795</v>
      </c>
      <c r="F99" s="45">
        <v>0.66439896683228239</v>
      </c>
      <c r="G99" s="45">
        <v>0.7975895124944532</v>
      </c>
      <c r="H99" s="45">
        <v>1.2560214400908172</v>
      </c>
      <c r="I99" s="45">
        <v>1.1179361008256943</v>
      </c>
      <c r="J99" s="45">
        <v>1.8727532915448482</v>
      </c>
      <c r="K99" s="46">
        <v>0.41995587203207169</v>
      </c>
      <c r="M99" s="18" t="str">
        <f t="shared" si="5"/>
        <v>ANTONIA</v>
      </c>
      <c r="N99" s="17" t="b">
        <f t="shared" si="6"/>
        <v>1</v>
      </c>
      <c r="U99" s="18" t="str">
        <f t="shared" si="7"/>
        <v>ANTONIA</v>
      </c>
      <c r="V99" s="18">
        <f t="shared" si="8"/>
        <v>0.41995587203207169</v>
      </c>
      <c r="W99" s="18">
        <f t="shared" si="9"/>
        <v>5.9630653036896297E-2</v>
      </c>
    </row>
    <row r="100" spans="1:23" x14ac:dyDescent="0.25">
      <c r="A100" s="12" t="s">
        <v>71</v>
      </c>
      <c r="B100" s="44">
        <v>1.0561505850679889</v>
      </c>
      <c r="C100" s="45">
        <v>0.83087136549731655</v>
      </c>
      <c r="D100" s="45">
        <v>1.3371490085679698</v>
      </c>
      <c r="E100" s="45">
        <v>1.2644362361844159</v>
      </c>
      <c r="F100" s="45">
        <v>1.1019596326008065</v>
      </c>
      <c r="G100" s="45">
        <v>1.3288799426683799</v>
      </c>
      <c r="H100" s="45">
        <v>0.69878402260950168</v>
      </c>
      <c r="I100" s="45">
        <v>1.6391593241295808</v>
      </c>
      <c r="J100" s="45">
        <v>1.1347348925793745</v>
      </c>
      <c r="K100" s="46">
        <v>0.74119187903416739</v>
      </c>
      <c r="M100" s="18" t="str">
        <f t="shared" si="5"/>
        <v>JASON</v>
      </c>
      <c r="N100" s="17" t="b">
        <f t="shared" si="6"/>
        <v>0</v>
      </c>
      <c r="U100" s="18" t="str">
        <f t="shared" si="7"/>
        <v>JASON</v>
      </c>
      <c r="V100" s="18">
        <f t="shared" si="8"/>
        <v>0.69878402260950168</v>
      </c>
      <c r="W100" s="18">
        <f t="shared" si="9"/>
        <v>4.2407856424665713E-2</v>
      </c>
    </row>
    <row r="101" spans="1:23" x14ac:dyDescent="0.25">
      <c r="A101" s="12" t="s">
        <v>71</v>
      </c>
      <c r="B101" s="44">
        <v>0.4606115609787127</v>
      </c>
      <c r="C101" s="45">
        <v>0.72526591995786005</v>
      </c>
      <c r="D101" s="45">
        <v>1.0254942733307668</v>
      </c>
      <c r="E101" s="45">
        <v>0.89324515637180935</v>
      </c>
      <c r="F101" s="45">
        <v>0.68578137012106566</v>
      </c>
      <c r="G101" s="45">
        <v>0.87314615352117464</v>
      </c>
      <c r="H101" s="45">
        <v>1.0518529192925663</v>
      </c>
      <c r="I101" s="45">
        <v>1.1147324979938293</v>
      </c>
      <c r="J101" s="45">
        <v>1.6772321375408925</v>
      </c>
      <c r="K101" s="46">
        <v>0.30759164044486748</v>
      </c>
      <c r="M101" s="18" t="str">
        <f t="shared" si="5"/>
        <v>ANTONIA</v>
      </c>
      <c r="N101" s="17" t="b">
        <f t="shared" si="6"/>
        <v>1</v>
      </c>
      <c r="U101" s="18" t="str">
        <f t="shared" si="7"/>
        <v>ANTONIA</v>
      </c>
      <c r="V101" s="18">
        <f t="shared" si="8"/>
        <v>0.30759164044486748</v>
      </c>
      <c r="W101" s="18">
        <f t="shared" si="9"/>
        <v>0.15301992053384522</v>
      </c>
    </row>
    <row r="102" spans="1:23" x14ac:dyDescent="0.25">
      <c r="A102" s="12" t="s">
        <v>71</v>
      </c>
      <c r="B102" s="44">
        <v>0.56373101123381031</v>
      </c>
      <c r="C102" s="45">
        <v>0.7271064442113877</v>
      </c>
      <c r="D102" s="45">
        <v>0.99219206498703638</v>
      </c>
      <c r="E102" s="45">
        <v>0.82004597979668581</v>
      </c>
      <c r="F102" s="45">
        <v>0.73731243109459355</v>
      </c>
      <c r="G102" s="45">
        <v>0.85161703931139754</v>
      </c>
      <c r="H102" s="45">
        <v>1.1442786411541985</v>
      </c>
      <c r="I102" s="45">
        <v>1.1259719742728105</v>
      </c>
      <c r="J102" s="45">
        <v>1.7607455763012945</v>
      </c>
      <c r="K102" s="46">
        <v>0.28341296704083158</v>
      </c>
      <c r="M102" s="18" t="str">
        <f t="shared" si="5"/>
        <v>ANTONIA</v>
      </c>
      <c r="N102" s="17" t="b">
        <f t="shared" si="6"/>
        <v>1</v>
      </c>
      <c r="U102" s="18" t="str">
        <f t="shared" si="7"/>
        <v>ANTONIA</v>
      </c>
      <c r="V102" s="18">
        <f t="shared" si="8"/>
        <v>0.28341296704083158</v>
      </c>
      <c r="W102" s="18">
        <f t="shared" si="9"/>
        <v>0.28031804419297873</v>
      </c>
    </row>
    <row r="103" spans="1:23" x14ac:dyDescent="0.25">
      <c r="A103" s="12" t="s">
        <v>71</v>
      </c>
      <c r="B103" s="44">
        <v>0.67938168881476735</v>
      </c>
      <c r="C103" s="45">
        <v>0.6878902024260638</v>
      </c>
      <c r="D103" s="45">
        <v>1.1235844356998272</v>
      </c>
      <c r="E103" s="45">
        <v>0.94092869627634657</v>
      </c>
      <c r="F103" s="45">
        <v>0.762493773123054</v>
      </c>
      <c r="G103" s="45">
        <v>0.97794150471324737</v>
      </c>
      <c r="H103" s="45">
        <v>1.1801462166482495</v>
      </c>
      <c r="I103" s="45">
        <v>1.1813964242903265</v>
      </c>
      <c r="J103" s="45">
        <v>1.7290483677984574</v>
      </c>
      <c r="K103" s="46">
        <v>0.39550225634830505</v>
      </c>
      <c r="M103" s="18" t="str">
        <f t="shared" si="5"/>
        <v>ANTONIA</v>
      </c>
      <c r="N103" s="17" t="b">
        <f t="shared" si="6"/>
        <v>1</v>
      </c>
      <c r="U103" s="18" t="str">
        <f t="shared" si="7"/>
        <v>ANTONIA</v>
      </c>
      <c r="V103" s="18">
        <f t="shared" si="8"/>
        <v>0.39550225634830505</v>
      </c>
      <c r="W103" s="18">
        <f t="shared" si="9"/>
        <v>0.2838794324664623</v>
      </c>
    </row>
    <row r="104" spans="1:23" ht="15.75" thickBot="1" x14ac:dyDescent="0.3">
      <c r="A104" s="12" t="s">
        <v>71</v>
      </c>
      <c r="B104" s="44">
        <v>0.68848661272648404</v>
      </c>
      <c r="C104" s="45">
        <v>0.71161194500745306</v>
      </c>
      <c r="D104" s="45">
        <v>1.1523054138911826</v>
      </c>
      <c r="E104" s="45">
        <v>0.95281821168567415</v>
      </c>
      <c r="F104" s="45">
        <v>0.88588673345765889</v>
      </c>
      <c r="G104" s="45">
        <v>1.0145976462037829</v>
      </c>
      <c r="H104" s="45">
        <v>1.2847817318032841</v>
      </c>
      <c r="I104" s="45">
        <v>1.1358639704915614</v>
      </c>
      <c r="J104" s="45">
        <v>1.8608462627864657</v>
      </c>
      <c r="K104" s="46">
        <v>0.46533403552156244</v>
      </c>
      <c r="M104" s="18" t="str">
        <f t="shared" si="5"/>
        <v>ANTONIA</v>
      </c>
      <c r="N104" s="17" t="b">
        <f t="shared" si="6"/>
        <v>1</v>
      </c>
      <c r="U104" s="18" t="str">
        <f t="shared" si="7"/>
        <v>ANTONIA</v>
      </c>
      <c r="V104" s="18">
        <f t="shared" si="8"/>
        <v>0.46533403552156244</v>
      </c>
      <c r="W104" s="18">
        <f t="shared" si="9"/>
        <v>0.2231525772049216</v>
      </c>
    </row>
    <row r="105" spans="1:23" ht="15.75" thickBot="1" x14ac:dyDescent="0.3">
      <c r="A105" s="13" t="s">
        <v>71</v>
      </c>
      <c r="B105" s="47">
        <v>0.69777744136551045</v>
      </c>
      <c r="C105" s="48">
        <v>0.66119189435218662</v>
      </c>
      <c r="D105" s="48">
        <v>1.1052151634809777</v>
      </c>
      <c r="E105" s="48">
        <v>0.96491961351437405</v>
      </c>
      <c r="F105" s="48">
        <v>0.84839927329632936</v>
      </c>
      <c r="G105" s="48">
        <v>1.0375664100747088</v>
      </c>
      <c r="H105" s="48">
        <v>1.0638118732823501</v>
      </c>
      <c r="I105" s="48">
        <v>1.2737124132118722</v>
      </c>
      <c r="J105" s="48">
        <v>1.6310764238992792</v>
      </c>
      <c r="K105" s="49">
        <v>0.49851195762471801</v>
      </c>
      <c r="M105" s="19" t="str">
        <f t="shared" si="5"/>
        <v>ANTONIA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ANTONIA</v>
      </c>
      <c r="V105" s="19">
        <f t="shared" si="8"/>
        <v>0.49851195762471801</v>
      </c>
      <c r="W105" s="19">
        <f t="shared" si="9"/>
        <v>0.16267993672746861</v>
      </c>
    </row>
  </sheetData>
  <mergeCells count="2">
    <mergeCell ref="B4:K4"/>
    <mergeCell ref="R17:S17"/>
  </mergeCells>
  <conditionalFormatting sqref="B6:K6">
    <cfRule type="top10" dxfId="4527" priority="902" bottom="1" rank="1"/>
    <cfRule type="top10" dxfId="4526" priority="903" bottom="1" rank="2"/>
    <cfRule type="top10" dxfId="4525" priority="904" bottom="1" rank="3"/>
    <cfRule type="top10" dxfId="4524" priority="905" bottom="1" rank="4"/>
  </conditionalFormatting>
  <conditionalFormatting sqref="M6 A6">
    <cfRule type="duplicateValues" dxfId="4523" priority="901"/>
  </conditionalFormatting>
  <conditionalFormatting sqref="N6">
    <cfRule type="duplicateValues" dxfId="4522" priority="900"/>
  </conditionalFormatting>
  <conditionalFormatting sqref="B7:K7">
    <cfRule type="top10" dxfId="4521" priority="896" bottom="1" rank="1"/>
    <cfRule type="top10" dxfId="4520" priority="897" bottom="1" rank="2"/>
    <cfRule type="top10" dxfId="4519" priority="898" bottom="1" rank="3"/>
    <cfRule type="top10" dxfId="4518" priority="899" bottom="1" rank="4"/>
  </conditionalFormatting>
  <conditionalFormatting sqref="M7 A7">
    <cfRule type="duplicateValues" dxfId="4517" priority="895"/>
  </conditionalFormatting>
  <conditionalFormatting sqref="B8:K8">
    <cfRule type="top10" dxfId="4516" priority="891" bottom="1" rank="1"/>
    <cfRule type="top10" dxfId="4515" priority="892" bottom="1" rank="2"/>
    <cfRule type="top10" dxfId="4514" priority="893" bottom="1" rank="3"/>
    <cfRule type="top10" dxfId="4513" priority="894" bottom="1" rank="4"/>
  </conditionalFormatting>
  <conditionalFormatting sqref="M8 A8">
    <cfRule type="duplicateValues" dxfId="4512" priority="890"/>
  </conditionalFormatting>
  <conditionalFormatting sqref="B9:K9">
    <cfRule type="top10" dxfId="4511" priority="886" bottom="1" rank="1"/>
    <cfRule type="top10" dxfId="4510" priority="887" bottom="1" rank="2"/>
    <cfRule type="top10" dxfId="4509" priority="888" bottom="1" rank="3"/>
    <cfRule type="top10" dxfId="4508" priority="889" bottom="1" rank="4"/>
  </conditionalFormatting>
  <conditionalFormatting sqref="M9 A9">
    <cfRule type="duplicateValues" dxfId="4507" priority="885"/>
  </conditionalFormatting>
  <conditionalFormatting sqref="B10:K10">
    <cfRule type="top10" dxfId="4506" priority="881" bottom="1" rank="1"/>
    <cfRule type="top10" dxfId="4505" priority="882" bottom="1" rank="2"/>
    <cfRule type="top10" dxfId="4504" priority="883" bottom="1" rank="3"/>
    <cfRule type="top10" dxfId="4503" priority="884" bottom="1" rank="4"/>
  </conditionalFormatting>
  <conditionalFormatting sqref="M10 A10">
    <cfRule type="duplicateValues" dxfId="4502" priority="880"/>
  </conditionalFormatting>
  <conditionalFormatting sqref="B11:K11">
    <cfRule type="top10" dxfId="4501" priority="876" bottom="1" rank="1"/>
    <cfRule type="top10" dxfId="4500" priority="877" bottom="1" rank="2"/>
    <cfRule type="top10" dxfId="4499" priority="878" bottom="1" rank="3"/>
    <cfRule type="top10" dxfId="4498" priority="879" bottom="1" rank="4"/>
  </conditionalFormatting>
  <conditionalFormatting sqref="M11 A11">
    <cfRule type="duplicateValues" dxfId="4497" priority="875"/>
  </conditionalFormatting>
  <conditionalFormatting sqref="B12:K12">
    <cfRule type="top10" dxfId="4496" priority="871" bottom="1" rank="1"/>
    <cfRule type="top10" dxfId="4495" priority="872" bottom="1" rank="2"/>
    <cfRule type="top10" dxfId="4494" priority="873" bottom="1" rank="3"/>
    <cfRule type="top10" dxfId="4493" priority="874" bottom="1" rank="4"/>
  </conditionalFormatting>
  <conditionalFormatting sqref="M12 A12">
    <cfRule type="duplicateValues" dxfId="4492" priority="870"/>
  </conditionalFormatting>
  <conditionalFormatting sqref="B13:K13">
    <cfRule type="top10" dxfId="4491" priority="866" bottom="1" rank="1"/>
    <cfRule type="top10" dxfId="4490" priority="867" bottom="1" rank="2"/>
    <cfRule type="top10" dxfId="4489" priority="868" bottom="1" rank="3"/>
    <cfRule type="top10" dxfId="4488" priority="869" bottom="1" rank="4"/>
  </conditionalFormatting>
  <conditionalFormatting sqref="M13 A13">
    <cfRule type="duplicateValues" dxfId="4487" priority="865"/>
  </conditionalFormatting>
  <conditionalFormatting sqref="B14:K14">
    <cfRule type="top10" dxfId="4486" priority="861" bottom="1" rank="1"/>
    <cfRule type="top10" dxfId="4485" priority="862" bottom="1" rank="2"/>
    <cfRule type="top10" dxfId="4484" priority="863" bottom="1" rank="3"/>
    <cfRule type="top10" dxfId="4483" priority="864" bottom="1" rank="4"/>
  </conditionalFormatting>
  <conditionalFormatting sqref="M14 A14">
    <cfRule type="duplicateValues" dxfId="4482" priority="860"/>
  </conditionalFormatting>
  <conditionalFormatting sqref="B15:K15">
    <cfRule type="top10" dxfId="4481" priority="856" bottom="1" rank="1"/>
    <cfRule type="top10" dxfId="4480" priority="857" bottom="1" rank="2"/>
    <cfRule type="top10" dxfId="4479" priority="858" bottom="1" rank="3"/>
    <cfRule type="top10" dxfId="4478" priority="859" bottom="1" rank="4"/>
  </conditionalFormatting>
  <conditionalFormatting sqref="M15 A15">
    <cfRule type="duplicateValues" dxfId="4477" priority="855"/>
  </conditionalFormatting>
  <conditionalFormatting sqref="B16:K16">
    <cfRule type="top10" dxfId="4476" priority="851" bottom="1" rank="1"/>
    <cfRule type="top10" dxfId="4475" priority="852" bottom="1" rank="2"/>
    <cfRule type="top10" dxfId="4474" priority="853" bottom="1" rank="3"/>
    <cfRule type="top10" dxfId="4473" priority="854" bottom="1" rank="4"/>
  </conditionalFormatting>
  <conditionalFormatting sqref="M16 A16">
    <cfRule type="duplicateValues" dxfId="4472" priority="850"/>
  </conditionalFormatting>
  <conditionalFormatting sqref="B17:K17">
    <cfRule type="top10" dxfId="4471" priority="846" bottom="1" rank="1"/>
    <cfRule type="top10" dxfId="4470" priority="847" bottom="1" rank="2"/>
    <cfRule type="top10" dxfId="4469" priority="848" bottom="1" rank="3"/>
    <cfRule type="top10" dxfId="4468" priority="849" bottom="1" rank="4"/>
  </conditionalFormatting>
  <conditionalFormatting sqref="M17 A17">
    <cfRule type="duplicateValues" dxfId="4467" priority="845"/>
  </conditionalFormatting>
  <conditionalFormatting sqref="B18:K18">
    <cfRule type="top10" dxfId="4466" priority="841" bottom="1" rank="1"/>
    <cfRule type="top10" dxfId="4465" priority="842" bottom="1" rank="2"/>
    <cfRule type="top10" dxfId="4464" priority="843" bottom="1" rank="3"/>
    <cfRule type="top10" dxfId="4463" priority="844" bottom="1" rank="4"/>
  </conditionalFormatting>
  <conditionalFormatting sqref="M18 A18">
    <cfRule type="duplicateValues" dxfId="4462" priority="840"/>
  </conditionalFormatting>
  <conditionalFormatting sqref="B19:K19">
    <cfRule type="top10" dxfId="4461" priority="836" bottom="1" rank="1"/>
    <cfRule type="top10" dxfId="4460" priority="837" bottom="1" rank="2"/>
    <cfRule type="top10" dxfId="4459" priority="838" bottom="1" rank="3"/>
    <cfRule type="top10" dxfId="4458" priority="839" bottom="1" rank="4"/>
  </conditionalFormatting>
  <conditionalFormatting sqref="M19 A19">
    <cfRule type="duplicateValues" dxfId="4457" priority="835"/>
  </conditionalFormatting>
  <conditionalFormatting sqref="B20:K20">
    <cfRule type="top10" dxfId="4456" priority="831" bottom="1" rank="1"/>
    <cfRule type="top10" dxfId="4455" priority="832" bottom="1" rank="2"/>
    <cfRule type="top10" dxfId="4454" priority="833" bottom="1" rank="3"/>
    <cfRule type="top10" dxfId="4453" priority="834" bottom="1" rank="4"/>
  </conditionalFormatting>
  <conditionalFormatting sqref="M20 A20">
    <cfRule type="duplicateValues" dxfId="4452" priority="830"/>
  </conditionalFormatting>
  <conditionalFormatting sqref="B21:K21">
    <cfRule type="top10" dxfId="4451" priority="826" bottom="1" rank="1"/>
    <cfRule type="top10" dxfId="4450" priority="827" bottom="1" rank="2"/>
    <cfRule type="top10" dxfId="4449" priority="828" bottom="1" rank="3"/>
    <cfRule type="top10" dxfId="4448" priority="829" bottom="1" rank="4"/>
  </conditionalFormatting>
  <conditionalFormatting sqref="M21 A21">
    <cfRule type="duplicateValues" dxfId="4447" priority="825"/>
  </conditionalFormatting>
  <conditionalFormatting sqref="B22:K22">
    <cfRule type="top10" dxfId="4446" priority="821" bottom="1" rank="1"/>
    <cfRule type="top10" dxfId="4445" priority="822" bottom="1" rank="2"/>
    <cfRule type="top10" dxfId="4444" priority="823" bottom="1" rank="3"/>
    <cfRule type="top10" dxfId="4443" priority="824" bottom="1" rank="4"/>
  </conditionalFormatting>
  <conditionalFormatting sqref="M22 A22">
    <cfRule type="duplicateValues" dxfId="4442" priority="820"/>
  </conditionalFormatting>
  <conditionalFormatting sqref="B23:K23">
    <cfRule type="top10" dxfId="4441" priority="816" bottom="1" rank="1"/>
    <cfRule type="top10" dxfId="4440" priority="817" bottom="1" rank="2"/>
    <cfRule type="top10" dxfId="4439" priority="818" bottom="1" rank="3"/>
    <cfRule type="top10" dxfId="4438" priority="819" bottom="1" rank="4"/>
  </conditionalFormatting>
  <conditionalFormatting sqref="M23 A23">
    <cfRule type="duplicateValues" dxfId="4437" priority="815"/>
  </conditionalFormatting>
  <conditionalFormatting sqref="B24:K24">
    <cfRule type="top10" dxfId="4436" priority="811" bottom="1" rank="1"/>
    <cfRule type="top10" dxfId="4435" priority="812" bottom="1" rank="2"/>
    <cfRule type="top10" dxfId="4434" priority="813" bottom="1" rank="3"/>
    <cfRule type="top10" dxfId="4433" priority="814" bottom="1" rank="4"/>
  </conditionalFormatting>
  <conditionalFormatting sqref="M24 A24">
    <cfRule type="duplicateValues" dxfId="4432" priority="810"/>
  </conditionalFormatting>
  <conditionalFormatting sqref="B25:K25">
    <cfRule type="top10" dxfId="4431" priority="806" bottom="1" rank="1"/>
    <cfRule type="top10" dxfId="4430" priority="807" bottom="1" rank="2"/>
    <cfRule type="top10" dxfId="4429" priority="808" bottom="1" rank="3"/>
    <cfRule type="top10" dxfId="4428" priority="809" bottom="1" rank="4"/>
  </conditionalFormatting>
  <conditionalFormatting sqref="M25 A25">
    <cfRule type="duplicateValues" dxfId="4427" priority="805"/>
  </conditionalFormatting>
  <conditionalFormatting sqref="B26:K26">
    <cfRule type="top10" dxfId="4426" priority="801" bottom="1" rank="1"/>
    <cfRule type="top10" dxfId="4425" priority="802" bottom="1" rank="2"/>
    <cfRule type="top10" dxfId="4424" priority="803" bottom="1" rank="3"/>
    <cfRule type="top10" dxfId="4423" priority="804" bottom="1" rank="4"/>
  </conditionalFormatting>
  <conditionalFormatting sqref="M26 A26">
    <cfRule type="duplicateValues" dxfId="4422" priority="800"/>
  </conditionalFormatting>
  <conditionalFormatting sqref="B27:K27">
    <cfRule type="top10" dxfId="4421" priority="796" bottom="1" rank="1"/>
    <cfRule type="top10" dxfId="4420" priority="797" bottom="1" rank="2"/>
    <cfRule type="top10" dxfId="4419" priority="798" bottom="1" rank="3"/>
    <cfRule type="top10" dxfId="4418" priority="799" bottom="1" rank="4"/>
  </conditionalFormatting>
  <conditionalFormatting sqref="M27 A27">
    <cfRule type="duplicateValues" dxfId="4417" priority="795"/>
  </conditionalFormatting>
  <conditionalFormatting sqref="B28:K28">
    <cfRule type="top10" dxfId="4416" priority="791" bottom="1" rank="1"/>
    <cfRule type="top10" dxfId="4415" priority="792" bottom="1" rank="2"/>
    <cfRule type="top10" dxfId="4414" priority="793" bottom="1" rank="3"/>
    <cfRule type="top10" dxfId="4413" priority="794" bottom="1" rank="4"/>
  </conditionalFormatting>
  <conditionalFormatting sqref="M28 A28">
    <cfRule type="duplicateValues" dxfId="4412" priority="790"/>
  </conditionalFormatting>
  <conditionalFormatting sqref="B29:K29">
    <cfRule type="top10" dxfId="4411" priority="786" bottom="1" rank="1"/>
    <cfRule type="top10" dxfId="4410" priority="787" bottom="1" rank="2"/>
    <cfRule type="top10" dxfId="4409" priority="788" bottom="1" rank="3"/>
    <cfRule type="top10" dxfId="4408" priority="789" bottom="1" rank="4"/>
  </conditionalFormatting>
  <conditionalFormatting sqref="M29 A29">
    <cfRule type="duplicateValues" dxfId="4407" priority="785"/>
  </conditionalFormatting>
  <conditionalFormatting sqref="B30:K30">
    <cfRule type="top10" dxfId="4406" priority="781" bottom="1" rank="1"/>
    <cfRule type="top10" dxfId="4405" priority="782" bottom="1" rank="2"/>
    <cfRule type="top10" dxfId="4404" priority="783" bottom="1" rank="3"/>
    <cfRule type="top10" dxfId="4403" priority="784" bottom="1" rank="4"/>
  </conditionalFormatting>
  <conditionalFormatting sqref="M30 A30">
    <cfRule type="duplicateValues" dxfId="4402" priority="780"/>
  </conditionalFormatting>
  <conditionalFormatting sqref="B31:K31">
    <cfRule type="top10" dxfId="4401" priority="776" bottom="1" rank="1"/>
    <cfRule type="top10" dxfId="4400" priority="777" bottom="1" rank="2"/>
    <cfRule type="top10" dxfId="4399" priority="778" bottom="1" rank="3"/>
    <cfRule type="top10" dxfId="4398" priority="779" bottom="1" rank="4"/>
  </conditionalFormatting>
  <conditionalFormatting sqref="M31 A31">
    <cfRule type="duplicateValues" dxfId="4397" priority="775"/>
  </conditionalFormatting>
  <conditionalFormatting sqref="B32:K32">
    <cfRule type="top10" dxfId="4396" priority="771" bottom="1" rank="1"/>
    <cfRule type="top10" dxfId="4395" priority="772" bottom="1" rank="2"/>
    <cfRule type="top10" dxfId="4394" priority="773" bottom="1" rank="3"/>
    <cfRule type="top10" dxfId="4393" priority="774" bottom="1" rank="4"/>
  </conditionalFormatting>
  <conditionalFormatting sqref="M32 A32">
    <cfRule type="duplicateValues" dxfId="4392" priority="770"/>
  </conditionalFormatting>
  <conditionalFormatting sqref="B33:K33">
    <cfRule type="top10" dxfId="4391" priority="766" bottom="1" rank="1"/>
    <cfRule type="top10" dxfId="4390" priority="767" bottom="1" rank="2"/>
    <cfRule type="top10" dxfId="4389" priority="768" bottom="1" rank="3"/>
    <cfRule type="top10" dxfId="4388" priority="769" bottom="1" rank="4"/>
  </conditionalFormatting>
  <conditionalFormatting sqref="M33 A33">
    <cfRule type="duplicateValues" dxfId="4387" priority="765"/>
  </conditionalFormatting>
  <conditionalFormatting sqref="B34:K34">
    <cfRule type="top10" dxfId="4386" priority="761" bottom="1" rank="1"/>
    <cfRule type="top10" dxfId="4385" priority="762" bottom="1" rank="2"/>
    <cfRule type="top10" dxfId="4384" priority="763" bottom="1" rank="3"/>
    <cfRule type="top10" dxfId="4383" priority="764" bottom="1" rank="4"/>
  </conditionalFormatting>
  <conditionalFormatting sqref="M34 A34">
    <cfRule type="duplicateValues" dxfId="4382" priority="760"/>
  </conditionalFormatting>
  <conditionalFormatting sqref="B35:K35">
    <cfRule type="top10" dxfId="4381" priority="756" bottom="1" rank="1"/>
    <cfRule type="top10" dxfId="4380" priority="757" bottom="1" rank="2"/>
    <cfRule type="top10" dxfId="4379" priority="758" bottom="1" rank="3"/>
    <cfRule type="top10" dxfId="4378" priority="759" bottom="1" rank="4"/>
  </conditionalFormatting>
  <conditionalFormatting sqref="M35 A35">
    <cfRule type="duplicateValues" dxfId="4377" priority="755"/>
  </conditionalFormatting>
  <conditionalFormatting sqref="B36:K36">
    <cfRule type="top10" dxfId="4376" priority="751" bottom="1" rank="1"/>
    <cfRule type="top10" dxfId="4375" priority="752" bottom="1" rank="2"/>
    <cfRule type="top10" dxfId="4374" priority="753" bottom="1" rank="3"/>
    <cfRule type="top10" dxfId="4373" priority="754" bottom="1" rank="4"/>
  </conditionalFormatting>
  <conditionalFormatting sqref="M36 A36">
    <cfRule type="duplicateValues" dxfId="4372" priority="750"/>
  </conditionalFormatting>
  <conditionalFormatting sqref="B37:K37">
    <cfRule type="top10" dxfId="4371" priority="746" bottom="1" rank="1"/>
    <cfRule type="top10" dxfId="4370" priority="747" bottom="1" rank="2"/>
    <cfRule type="top10" dxfId="4369" priority="748" bottom="1" rank="3"/>
    <cfRule type="top10" dxfId="4368" priority="749" bottom="1" rank="4"/>
  </conditionalFormatting>
  <conditionalFormatting sqref="M37 A37">
    <cfRule type="duplicateValues" dxfId="4367" priority="745"/>
  </conditionalFormatting>
  <conditionalFormatting sqref="B38:K38">
    <cfRule type="top10" dxfId="4366" priority="741" bottom="1" rank="1"/>
    <cfRule type="top10" dxfId="4365" priority="742" bottom="1" rank="2"/>
    <cfRule type="top10" dxfId="4364" priority="743" bottom="1" rank="3"/>
    <cfRule type="top10" dxfId="4363" priority="744" bottom="1" rank="4"/>
  </conditionalFormatting>
  <conditionalFormatting sqref="M38 A38">
    <cfRule type="duplicateValues" dxfId="4362" priority="740"/>
  </conditionalFormatting>
  <conditionalFormatting sqref="B39:K39">
    <cfRule type="top10" dxfId="4361" priority="736" bottom="1" rank="1"/>
    <cfRule type="top10" dxfId="4360" priority="737" bottom="1" rank="2"/>
    <cfRule type="top10" dxfId="4359" priority="738" bottom="1" rank="3"/>
    <cfRule type="top10" dxfId="4358" priority="739" bottom="1" rank="4"/>
  </conditionalFormatting>
  <conditionalFormatting sqref="M39 A39">
    <cfRule type="duplicateValues" dxfId="4357" priority="735"/>
  </conditionalFormatting>
  <conditionalFormatting sqref="B40:K40">
    <cfRule type="top10" dxfId="4356" priority="731" bottom="1" rank="1"/>
    <cfRule type="top10" dxfId="4355" priority="732" bottom="1" rank="2"/>
    <cfRule type="top10" dxfId="4354" priority="733" bottom="1" rank="3"/>
    <cfRule type="top10" dxfId="4353" priority="734" bottom="1" rank="4"/>
  </conditionalFormatting>
  <conditionalFormatting sqref="M40 A40">
    <cfRule type="duplicateValues" dxfId="4352" priority="730"/>
  </conditionalFormatting>
  <conditionalFormatting sqref="B41:K41">
    <cfRule type="top10" dxfId="4351" priority="726" bottom="1" rank="1"/>
    <cfRule type="top10" dxfId="4350" priority="727" bottom="1" rank="2"/>
    <cfRule type="top10" dxfId="4349" priority="728" bottom="1" rank="3"/>
    <cfRule type="top10" dxfId="4348" priority="729" bottom="1" rank="4"/>
  </conditionalFormatting>
  <conditionalFormatting sqref="M41 A41">
    <cfRule type="duplicateValues" dxfId="4347" priority="725"/>
  </conditionalFormatting>
  <conditionalFormatting sqref="B42:K42">
    <cfRule type="top10" dxfId="4346" priority="721" bottom="1" rank="1"/>
    <cfRule type="top10" dxfId="4345" priority="722" bottom="1" rank="2"/>
    <cfRule type="top10" dxfId="4344" priority="723" bottom="1" rank="3"/>
    <cfRule type="top10" dxfId="4343" priority="724" bottom="1" rank="4"/>
  </conditionalFormatting>
  <conditionalFormatting sqref="M42 A42">
    <cfRule type="duplicateValues" dxfId="4342" priority="720"/>
  </conditionalFormatting>
  <conditionalFormatting sqref="B43:K43">
    <cfRule type="top10" dxfId="4341" priority="716" bottom="1" rank="1"/>
    <cfRule type="top10" dxfId="4340" priority="717" bottom="1" rank="2"/>
    <cfRule type="top10" dxfId="4339" priority="718" bottom="1" rank="3"/>
    <cfRule type="top10" dxfId="4338" priority="719" bottom="1" rank="4"/>
  </conditionalFormatting>
  <conditionalFormatting sqref="M43 A43">
    <cfRule type="duplicateValues" dxfId="4337" priority="715"/>
  </conditionalFormatting>
  <conditionalFormatting sqref="B44:K44">
    <cfRule type="top10" dxfId="4336" priority="711" bottom="1" rank="1"/>
    <cfRule type="top10" dxfId="4335" priority="712" bottom="1" rank="2"/>
    <cfRule type="top10" dxfId="4334" priority="713" bottom="1" rank="3"/>
    <cfRule type="top10" dxfId="4333" priority="714" bottom="1" rank="4"/>
  </conditionalFormatting>
  <conditionalFormatting sqref="M44 A44">
    <cfRule type="duplicateValues" dxfId="4332" priority="710"/>
  </conditionalFormatting>
  <conditionalFormatting sqref="B45:K45">
    <cfRule type="top10" dxfId="4331" priority="706" bottom="1" rank="1"/>
    <cfRule type="top10" dxfId="4330" priority="707" bottom="1" rank="2"/>
    <cfRule type="top10" dxfId="4329" priority="708" bottom="1" rank="3"/>
    <cfRule type="top10" dxfId="4328" priority="709" bottom="1" rank="4"/>
  </conditionalFormatting>
  <conditionalFormatting sqref="M45 A45">
    <cfRule type="duplicateValues" dxfId="4327" priority="705"/>
  </conditionalFormatting>
  <conditionalFormatting sqref="B46:K46">
    <cfRule type="top10" dxfId="4326" priority="701" bottom="1" rank="1"/>
    <cfRule type="top10" dxfId="4325" priority="702" bottom="1" rank="2"/>
    <cfRule type="top10" dxfId="4324" priority="703" bottom="1" rank="3"/>
    <cfRule type="top10" dxfId="4323" priority="704" bottom="1" rank="4"/>
  </conditionalFormatting>
  <conditionalFormatting sqref="M46 A46">
    <cfRule type="duplicateValues" dxfId="4322" priority="700"/>
  </conditionalFormatting>
  <conditionalFormatting sqref="B47:K47">
    <cfRule type="top10" dxfId="4321" priority="696" bottom="1" rank="1"/>
    <cfRule type="top10" dxfId="4320" priority="697" bottom="1" rank="2"/>
    <cfRule type="top10" dxfId="4319" priority="698" bottom="1" rank="3"/>
    <cfRule type="top10" dxfId="4318" priority="699" bottom="1" rank="4"/>
  </conditionalFormatting>
  <conditionalFormatting sqref="M47 A47">
    <cfRule type="duplicateValues" dxfId="4317" priority="695"/>
  </conditionalFormatting>
  <conditionalFormatting sqref="B48:K48">
    <cfRule type="top10" dxfId="4316" priority="691" bottom="1" rank="1"/>
    <cfRule type="top10" dxfId="4315" priority="692" bottom="1" rank="2"/>
    <cfRule type="top10" dxfId="4314" priority="693" bottom="1" rank="3"/>
    <cfRule type="top10" dxfId="4313" priority="694" bottom="1" rank="4"/>
  </conditionalFormatting>
  <conditionalFormatting sqref="M48 A48">
    <cfRule type="duplicateValues" dxfId="4312" priority="690"/>
  </conditionalFormatting>
  <conditionalFormatting sqref="B49:K49">
    <cfRule type="top10" dxfId="4311" priority="686" bottom="1" rank="1"/>
    <cfRule type="top10" dxfId="4310" priority="687" bottom="1" rank="2"/>
    <cfRule type="top10" dxfId="4309" priority="688" bottom="1" rank="3"/>
    <cfRule type="top10" dxfId="4308" priority="689" bottom="1" rank="4"/>
  </conditionalFormatting>
  <conditionalFormatting sqref="M49 A49">
    <cfRule type="duplicateValues" dxfId="4307" priority="685"/>
  </conditionalFormatting>
  <conditionalFormatting sqref="B50:K50">
    <cfRule type="top10" dxfId="4306" priority="681" bottom="1" rank="1"/>
    <cfRule type="top10" dxfId="4305" priority="682" bottom="1" rank="2"/>
    <cfRule type="top10" dxfId="4304" priority="683" bottom="1" rank="3"/>
    <cfRule type="top10" dxfId="4303" priority="684" bottom="1" rank="4"/>
  </conditionalFormatting>
  <conditionalFormatting sqref="M50 A50">
    <cfRule type="duplicateValues" dxfId="4302" priority="680"/>
  </conditionalFormatting>
  <conditionalFormatting sqref="B51:K51">
    <cfRule type="top10" dxfId="4301" priority="676" bottom="1" rank="1"/>
    <cfRule type="top10" dxfId="4300" priority="677" bottom="1" rank="2"/>
    <cfRule type="top10" dxfId="4299" priority="678" bottom="1" rank="3"/>
    <cfRule type="top10" dxfId="4298" priority="679" bottom="1" rank="4"/>
  </conditionalFormatting>
  <conditionalFormatting sqref="M51 A51">
    <cfRule type="duplicateValues" dxfId="4297" priority="675"/>
  </conditionalFormatting>
  <conditionalFormatting sqref="B52:K52">
    <cfRule type="top10" dxfId="4296" priority="671" bottom="1" rank="1"/>
    <cfRule type="top10" dxfId="4295" priority="672" bottom="1" rank="2"/>
    <cfRule type="top10" dxfId="4294" priority="673" bottom="1" rank="3"/>
    <cfRule type="top10" dxfId="4293" priority="674" bottom="1" rank="4"/>
  </conditionalFormatting>
  <conditionalFormatting sqref="M52 A52">
    <cfRule type="duplicateValues" dxfId="4292" priority="670"/>
  </conditionalFormatting>
  <conditionalFormatting sqref="B53:K53">
    <cfRule type="top10" dxfId="4291" priority="666" bottom="1" rank="1"/>
    <cfRule type="top10" dxfId="4290" priority="667" bottom="1" rank="2"/>
    <cfRule type="top10" dxfId="4289" priority="668" bottom="1" rank="3"/>
    <cfRule type="top10" dxfId="4288" priority="669" bottom="1" rank="4"/>
  </conditionalFormatting>
  <conditionalFormatting sqref="M53 A53">
    <cfRule type="duplicateValues" dxfId="4287" priority="665"/>
  </conditionalFormatting>
  <conditionalFormatting sqref="B54:K54">
    <cfRule type="top10" dxfId="4286" priority="661" bottom="1" rank="1"/>
    <cfRule type="top10" dxfId="4285" priority="662" bottom="1" rank="2"/>
    <cfRule type="top10" dxfId="4284" priority="663" bottom="1" rank="3"/>
    <cfRule type="top10" dxfId="4283" priority="664" bottom="1" rank="4"/>
  </conditionalFormatting>
  <conditionalFormatting sqref="M54 A54">
    <cfRule type="duplicateValues" dxfId="4282" priority="660"/>
  </conditionalFormatting>
  <conditionalFormatting sqref="B55:K55">
    <cfRule type="top10" dxfId="4281" priority="656" bottom="1" rank="1"/>
    <cfRule type="top10" dxfId="4280" priority="657" bottom="1" rank="2"/>
    <cfRule type="top10" dxfId="4279" priority="658" bottom="1" rank="3"/>
    <cfRule type="top10" dxfId="4278" priority="659" bottom="1" rank="4"/>
  </conditionalFormatting>
  <conditionalFormatting sqref="M55 A55">
    <cfRule type="duplicateValues" dxfId="4277" priority="655"/>
  </conditionalFormatting>
  <conditionalFormatting sqref="B56:K56">
    <cfRule type="top10" dxfId="4276" priority="651" bottom="1" rank="1"/>
    <cfRule type="top10" dxfId="4275" priority="652" bottom="1" rank="2"/>
    <cfRule type="top10" dxfId="4274" priority="653" bottom="1" rank="3"/>
    <cfRule type="top10" dxfId="4273" priority="654" bottom="1" rank="4"/>
  </conditionalFormatting>
  <conditionalFormatting sqref="M56 A56">
    <cfRule type="duplicateValues" dxfId="4272" priority="650"/>
  </conditionalFormatting>
  <conditionalFormatting sqref="B57:K57">
    <cfRule type="top10" dxfId="4271" priority="646" bottom="1" rank="1"/>
    <cfRule type="top10" dxfId="4270" priority="647" bottom="1" rank="2"/>
    <cfRule type="top10" dxfId="4269" priority="648" bottom="1" rank="3"/>
    <cfRule type="top10" dxfId="4268" priority="649" bottom="1" rank="4"/>
  </conditionalFormatting>
  <conditionalFormatting sqref="M57 A57">
    <cfRule type="duplicateValues" dxfId="4267" priority="645"/>
  </conditionalFormatting>
  <conditionalFormatting sqref="B58:K58">
    <cfRule type="top10" dxfId="4266" priority="641" bottom="1" rank="1"/>
    <cfRule type="top10" dxfId="4265" priority="642" bottom="1" rank="2"/>
    <cfRule type="top10" dxfId="4264" priority="643" bottom="1" rank="3"/>
    <cfRule type="top10" dxfId="4263" priority="644" bottom="1" rank="4"/>
  </conditionalFormatting>
  <conditionalFormatting sqref="M58 A58">
    <cfRule type="duplicateValues" dxfId="4262" priority="640"/>
  </conditionalFormatting>
  <conditionalFormatting sqref="B59:K59">
    <cfRule type="top10" dxfId="4261" priority="636" bottom="1" rank="1"/>
    <cfRule type="top10" dxfId="4260" priority="637" bottom="1" rank="2"/>
    <cfRule type="top10" dxfId="4259" priority="638" bottom="1" rank="3"/>
    <cfRule type="top10" dxfId="4258" priority="639" bottom="1" rank="4"/>
  </conditionalFormatting>
  <conditionalFormatting sqref="M59 A59">
    <cfRule type="duplicateValues" dxfId="4257" priority="635"/>
  </conditionalFormatting>
  <conditionalFormatting sqref="B60:K60">
    <cfRule type="top10" dxfId="4256" priority="631" bottom="1" rank="1"/>
    <cfRule type="top10" dxfId="4255" priority="632" bottom="1" rank="2"/>
    <cfRule type="top10" dxfId="4254" priority="633" bottom="1" rank="3"/>
    <cfRule type="top10" dxfId="4253" priority="634" bottom="1" rank="4"/>
  </conditionalFormatting>
  <conditionalFormatting sqref="M60 A60">
    <cfRule type="duplicateValues" dxfId="4252" priority="630"/>
  </conditionalFormatting>
  <conditionalFormatting sqref="B61:K61">
    <cfRule type="top10" dxfId="4251" priority="626" bottom="1" rank="1"/>
    <cfRule type="top10" dxfId="4250" priority="627" bottom="1" rank="2"/>
    <cfRule type="top10" dxfId="4249" priority="628" bottom="1" rank="3"/>
    <cfRule type="top10" dxfId="4248" priority="629" bottom="1" rank="4"/>
  </conditionalFormatting>
  <conditionalFormatting sqref="M61 A61">
    <cfRule type="duplicateValues" dxfId="4247" priority="625"/>
  </conditionalFormatting>
  <conditionalFormatting sqref="B62:K62">
    <cfRule type="top10" dxfId="4246" priority="621" bottom="1" rank="1"/>
    <cfRule type="top10" dxfId="4245" priority="622" bottom="1" rank="2"/>
    <cfRule type="top10" dxfId="4244" priority="623" bottom="1" rank="3"/>
    <cfRule type="top10" dxfId="4243" priority="624" bottom="1" rank="4"/>
  </conditionalFormatting>
  <conditionalFormatting sqref="M62 A62">
    <cfRule type="duplicateValues" dxfId="4242" priority="620"/>
  </conditionalFormatting>
  <conditionalFormatting sqref="B63:K63">
    <cfRule type="top10" dxfId="4241" priority="616" bottom="1" rank="1"/>
    <cfRule type="top10" dxfId="4240" priority="617" bottom="1" rank="2"/>
    <cfRule type="top10" dxfId="4239" priority="618" bottom="1" rank="3"/>
    <cfRule type="top10" dxfId="4238" priority="619" bottom="1" rank="4"/>
  </conditionalFormatting>
  <conditionalFormatting sqref="M63 A63">
    <cfRule type="duplicateValues" dxfId="4237" priority="615"/>
  </conditionalFormatting>
  <conditionalFormatting sqref="B64:K64">
    <cfRule type="top10" dxfId="4236" priority="611" bottom="1" rank="1"/>
    <cfRule type="top10" dxfId="4235" priority="612" bottom="1" rank="2"/>
    <cfRule type="top10" dxfId="4234" priority="613" bottom="1" rank="3"/>
    <cfRule type="top10" dxfId="4233" priority="614" bottom="1" rank="4"/>
  </conditionalFormatting>
  <conditionalFormatting sqref="M64 A64">
    <cfRule type="duplicateValues" dxfId="4232" priority="610"/>
  </conditionalFormatting>
  <conditionalFormatting sqref="B65:K65">
    <cfRule type="top10" dxfId="4231" priority="606" bottom="1" rank="1"/>
    <cfRule type="top10" dxfId="4230" priority="607" bottom="1" rank="2"/>
    <cfRule type="top10" dxfId="4229" priority="608" bottom="1" rank="3"/>
    <cfRule type="top10" dxfId="4228" priority="609" bottom="1" rank="4"/>
  </conditionalFormatting>
  <conditionalFormatting sqref="M65 A65">
    <cfRule type="duplicateValues" dxfId="4227" priority="605"/>
  </conditionalFormatting>
  <conditionalFormatting sqref="B66:K66">
    <cfRule type="top10" dxfId="4226" priority="601" bottom="1" rank="1"/>
    <cfRule type="top10" dxfId="4225" priority="602" bottom="1" rank="2"/>
    <cfRule type="top10" dxfId="4224" priority="603" bottom="1" rank="3"/>
    <cfRule type="top10" dxfId="4223" priority="604" bottom="1" rank="4"/>
  </conditionalFormatting>
  <conditionalFormatting sqref="M66 A66">
    <cfRule type="duplicateValues" dxfId="4222" priority="600"/>
  </conditionalFormatting>
  <conditionalFormatting sqref="B67:K67">
    <cfRule type="top10" dxfId="4221" priority="596" bottom="1" rank="1"/>
    <cfRule type="top10" dxfId="4220" priority="597" bottom="1" rank="2"/>
    <cfRule type="top10" dxfId="4219" priority="598" bottom="1" rank="3"/>
    <cfRule type="top10" dxfId="4218" priority="599" bottom="1" rank="4"/>
  </conditionalFormatting>
  <conditionalFormatting sqref="M67 A67">
    <cfRule type="duplicateValues" dxfId="4217" priority="595"/>
  </conditionalFormatting>
  <conditionalFormatting sqref="B68:K68">
    <cfRule type="top10" dxfId="4216" priority="591" bottom="1" rank="1"/>
    <cfRule type="top10" dxfId="4215" priority="592" bottom="1" rank="2"/>
    <cfRule type="top10" dxfId="4214" priority="593" bottom="1" rank="3"/>
    <cfRule type="top10" dxfId="4213" priority="594" bottom="1" rank="4"/>
  </conditionalFormatting>
  <conditionalFormatting sqref="M68 A68">
    <cfRule type="duplicateValues" dxfId="4212" priority="590"/>
  </conditionalFormatting>
  <conditionalFormatting sqref="B69:K69">
    <cfRule type="top10" dxfId="4211" priority="586" bottom="1" rank="1"/>
    <cfRule type="top10" dxfId="4210" priority="587" bottom="1" rank="2"/>
    <cfRule type="top10" dxfId="4209" priority="588" bottom="1" rank="3"/>
    <cfRule type="top10" dxfId="4208" priority="589" bottom="1" rank="4"/>
  </conditionalFormatting>
  <conditionalFormatting sqref="M69 A69">
    <cfRule type="duplicateValues" dxfId="4207" priority="585"/>
  </conditionalFormatting>
  <conditionalFormatting sqref="B70:K70">
    <cfRule type="top10" dxfId="4206" priority="581" bottom="1" rank="1"/>
    <cfRule type="top10" dxfId="4205" priority="582" bottom="1" rank="2"/>
    <cfRule type="top10" dxfId="4204" priority="583" bottom="1" rank="3"/>
    <cfRule type="top10" dxfId="4203" priority="584" bottom="1" rank="4"/>
  </conditionalFormatting>
  <conditionalFormatting sqref="M70 A70">
    <cfRule type="duplicateValues" dxfId="4202" priority="580"/>
  </conditionalFormatting>
  <conditionalFormatting sqref="B71:K71">
    <cfRule type="top10" dxfId="4201" priority="576" bottom="1" rank="1"/>
    <cfRule type="top10" dxfId="4200" priority="577" bottom="1" rank="2"/>
    <cfRule type="top10" dxfId="4199" priority="578" bottom="1" rank="3"/>
    <cfRule type="top10" dxfId="4198" priority="579" bottom="1" rank="4"/>
  </conditionalFormatting>
  <conditionalFormatting sqref="M71 A71">
    <cfRule type="duplicateValues" dxfId="4197" priority="575"/>
  </conditionalFormatting>
  <conditionalFormatting sqref="B72:K72">
    <cfRule type="top10" dxfId="4196" priority="571" bottom="1" rank="1"/>
    <cfRule type="top10" dxfId="4195" priority="572" bottom="1" rank="2"/>
    <cfRule type="top10" dxfId="4194" priority="573" bottom="1" rank="3"/>
    <cfRule type="top10" dxfId="4193" priority="574" bottom="1" rank="4"/>
  </conditionalFormatting>
  <conditionalFormatting sqref="M72 A72">
    <cfRule type="duplicateValues" dxfId="4192" priority="570"/>
  </conditionalFormatting>
  <conditionalFormatting sqref="B73:K73">
    <cfRule type="top10" dxfId="4191" priority="566" bottom="1" rank="1"/>
    <cfRule type="top10" dxfId="4190" priority="567" bottom="1" rank="2"/>
    <cfRule type="top10" dxfId="4189" priority="568" bottom="1" rank="3"/>
    <cfRule type="top10" dxfId="4188" priority="569" bottom="1" rank="4"/>
  </conditionalFormatting>
  <conditionalFormatting sqref="M73 A73">
    <cfRule type="duplicateValues" dxfId="4187" priority="565"/>
  </conditionalFormatting>
  <conditionalFormatting sqref="B74:K74">
    <cfRule type="top10" dxfId="4186" priority="561" bottom="1" rank="1"/>
    <cfRule type="top10" dxfId="4185" priority="562" bottom="1" rank="2"/>
    <cfRule type="top10" dxfId="4184" priority="563" bottom="1" rank="3"/>
    <cfRule type="top10" dxfId="4183" priority="564" bottom="1" rank="4"/>
  </conditionalFormatting>
  <conditionalFormatting sqref="M74 A74">
    <cfRule type="duplicateValues" dxfId="4182" priority="560"/>
  </conditionalFormatting>
  <conditionalFormatting sqref="B75:K75">
    <cfRule type="top10" dxfId="4181" priority="556" bottom="1" rank="1"/>
    <cfRule type="top10" dxfId="4180" priority="557" bottom="1" rank="2"/>
    <cfRule type="top10" dxfId="4179" priority="558" bottom="1" rank="3"/>
    <cfRule type="top10" dxfId="4178" priority="559" bottom="1" rank="4"/>
  </conditionalFormatting>
  <conditionalFormatting sqref="M75 A75">
    <cfRule type="duplicateValues" dxfId="4177" priority="555"/>
  </conditionalFormatting>
  <conditionalFormatting sqref="B76:K76">
    <cfRule type="top10" dxfId="4176" priority="551" bottom="1" rank="1"/>
    <cfRule type="top10" dxfId="4175" priority="552" bottom="1" rank="2"/>
    <cfRule type="top10" dxfId="4174" priority="553" bottom="1" rank="3"/>
    <cfRule type="top10" dxfId="4173" priority="554" bottom="1" rank="4"/>
  </conditionalFormatting>
  <conditionalFormatting sqref="M76 A76">
    <cfRule type="duplicateValues" dxfId="4172" priority="550"/>
  </conditionalFormatting>
  <conditionalFormatting sqref="B77:K77">
    <cfRule type="top10" dxfId="4171" priority="546" bottom="1" rank="1"/>
    <cfRule type="top10" dxfId="4170" priority="547" bottom="1" rank="2"/>
    <cfRule type="top10" dxfId="4169" priority="548" bottom="1" rank="3"/>
    <cfRule type="top10" dxfId="4168" priority="549" bottom="1" rank="4"/>
  </conditionalFormatting>
  <conditionalFormatting sqref="M77 A77">
    <cfRule type="duplicateValues" dxfId="4167" priority="545"/>
  </conditionalFormatting>
  <conditionalFormatting sqref="B78:K78">
    <cfRule type="top10" dxfId="4166" priority="541" bottom="1" rank="1"/>
    <cfRule type="top10" dxfId="4165" priority="542" bottom="1" rank="2"/>
    <cfRule type="top10" dxfId="4164" priority="543" bottom="1" rank="3"/>
    <cfRule type="top10" dxfId="4163" priority="544" bottom="1" rank="4"/>
  </conditionalFormatting>
  <conditionalFormatting sqref="M78 A78">
    <cfRule type="duplicateValues" dxfId="4162" priority="540"/>
  </conditionalFormatting>
  <conditionalFormatting sqref="B79:K79">
    <cfRule type="top10" dxfId="4161" priority="536" bottom="1" rank="1"/>
    <cfRule type="top10" dxfId="4160" priority="537" bottom="1" rank="2"/>
    <cfRule type="top10" dxfId="4159" priority="538" bottom="1" rank="3"/>
    <cfRule type="top10" dxfId="4158" priority="539" bottom="1" rank="4"/>
  </conditionalFormatting>
  <conditionalFormatting sqref="M79 A79">
    <cfRule type="duplicateValues" dxfId="4157" priority="535"/>
  </conditionalFormatting>
  <conditionalFormatting sqref="B80:K80">
    <cfRule type="top10" dxfId="4156" priority="531" bottom="1" rank="1"/>
    <cfRule type="top10" dxfId="4155" priority="532" bottom="1" rank="2"/>
    <cfRule type="top10" dxfId="4154" priority="533" bottom="1" rank="3"/>
    <cfRule type="top10" dxfId="4153" priority="534" bottom="1" rank="4"/>
  </conditionalFormatting>
  <conditionalFormatting sqref="M80 A80">
    <cfRule type="duplicateValues" dxfId="4152" priority="530"/>
  </conditionalFormatting>
  <conditionalFormatting sqref="B81:K81">
    <cfRule type="top10" dxfId="4151" priority="526" bottom="1" rank="1"/>
    <cfRule type="top10" dxfId="4150" priority="527" bottom="1" rank="2"/>
    <cfRule type="top10" dxfId="4149" priority="528" bottom="1" rank="3"/>
    <cfRule type="top10" dxfId="4148" priority="529" bottom="1" rank="4"/>
  </conditionalFormatting>
  <conditionalFormatting sqref="M81 A81">
    <cfRule type="duplicateValues" dxfId="4147" priority="525"/>
  </conditionalFormatting>
  <conditionalFormatting sqref="B82:K82">
    <cfRule type="top10" dxfId="4146" priority="521" bottom="1" rank="1"/>
    <cfRule type="top10" dxfId="4145" priority="522" bottom="1" rank="2"/>
    <cfRule type="top10" dxfId="4144" priority="523" bottom="1" rank="3"/>
    <cfRule type="top10" dxfId="4143" priority="524" bottom="1" rank="4"/>
  </conditionalFormatting>
  <conditionalFormatting sqref="M82 A82">
    <cfRule type="duplicateValues" dxfId="4142" priority="520"/>
  </conditionalFormatting>
  <conditionalFormatting sqref="B83:K83">
    <cfRule type="top10" dxfId="4141" priority="516" bottom="1" rank="1"/>
    <cfRule type="top10" dxfId="4140" priority="517" bottom="1" rank="2"/>
    <cfRule type="top10" dxfId="4139" priority="518" bottom="1" rank="3"/>
    <cfRule type="top10" dxfId="4138" priority="519" bottom="1" rank="4"/>
  </conditionalFormatting>
  <conditionalFormatting sqref="M83 A83">
    <cfRule type="duplicateValues" dxfId="4137" priority="515"/>
  </conditionalFormatting>
  <conditionalFormatting sqref="B84:K84">
    <cfRule type="top10" dxfId="4136" priority="511" bottom="1" rank="1"/>
    <cfRule type="top10" dxfId="4135" priority="512" bottom="1" rank="2"/>
    <cfRule type="top10" dxfId="4134" priority="513" bottom="1" rank="3"/>
    <cfRule type="top10" dxfId="4133" priority="514" bottom="1" rank="4"/>
  </conditionalFormatting>
  <conditionalFormatting sqref="M84 A84">
    <cfRule type="duplicateValues" dxfId="4132" priority="510"/>
  </conditionalFormatting>
  <conditionalFormatting sqref="B85:K85">
    <cfRule type="top10" dxfId="4131" priority="506" bottom="1" rank="1"/>
    <cfRule type="top10" dxfId="4130" priority="507" bottom="1" rank="2"/>
    <cfRule type="top10" dxfId="4129" priority="508" bottom="1" rank="3"/>
    <cfRule type="top10" dxfId="4128" priority="509" bottom="1" rank="4"/>
  </conditionalFormatting>
  <conditionalFormatting sqref="M85 A85">
    <cfRule type="duplicateValues" dxfId="4127" priority="505"/>
  </conditionalFormatting>
  <conditionalFormatting sqref="B86:K86">
    <cfRule type="top10" dxfId="4126" priority="501" bottom="1" rank="1"/>
    <cfRule type="top10" dxfId="4125" priority="502" bottom="1" rank="2"/>
    <cfRule type="top10" dxfId="4124" priority="503" bottom="1" rank="3"/>
    <cfRule type="top10" dxfId="4123" priority="504" bottom="1" rank="4"/>
  </conditionalFormatting>
  <conditionalFormatting sqref="M86 A86">
    <cfRule type="duplicateValues" dxfId="4122" priority="500"/>
  </conditionalFormatting>
  <conditionalFormatting sqref="B87:K87">
    <cfRule type="top10" dxfId="4121" priority="496" bottom="1" rank="1"/>
    <cfRule type="top10" dxfId="4120" priority="497" bottom="1" rank="2"/>
    <cfRule type="top10" dxfId="4119" priority="498" bottom="1" rank="3"/>
    <cfRule type="top10" dxfId="4118" priority="499" bottom="1" rank="4"/>
  </conditionalFormatting>
  <conditionalFormatting sqref="M87 A87">
    <cfRule type="duplicateValues" dxfId="4117" priority="495"/>
  </conditionalFormatting>
  <conditionalFormatting sqref="B88:K88">
    <cfRule type="top10" dxfId="4116" priority="491" bottom="1" rank="1"/>
    <cfRule type="top10" dxfId="4115" priority="492" bottom="1" rank="2"/>
    <cfRule type="top10" dxfId="4114" priority="493" bottom="1" rank="3"/>
    <cfRule type="top10" dxfId="4113" priority="494" bottom="1" rank="4"/>
  </conditionalFormatting>
  <conditionalFormatting sqref="M88 A88">
    <cfRule type="duplicateValues" dxfId="4112" priority="490"/>
  </conditionalFormatting>
  <conditionalFormatting sqref="B89:K89">
    <cfRule type="top10" dxfId="4111" priority="486" bottom="1" rank="1"/>
    <cfRule type="top10" dxfId="4110" priority="487" bottom="1" rank="2"/>
    <cfRule type="top10" dxfId="4109" priority="488" bottom="1" rank="3"/>
    <cfRule type="top10" dxfId="4108" priority="489" bottom="1" rank="4"/>
  </conditionalFormatting>
  <conditionalFormatting sqref="M89 A89">
    <cfRule type="duplicateValues" dxfId="4107" priority="485"/>
  </conditionalFormatting>
  <conditionalFormatting sqref="B90:K90">
    <cfRule type="top10" dxfId="4106" priority="481" bottom="1" rank="1"/>
    <cfRule type="top10" dxfId="4105" priority="482" bottom="1" rank="2"/>
    <cfRule type="top10" dxfId="4104" priority="483" bottom="1" rank="3"/>
    <cfRule type="top10" dxfId="4103" priority="484" bottom="1" rank="4"/>
  </conditionalFormatting>
  <conditionalFormatting sqref="M90 A90">
    <cfRule type="duplicateValues" dxfId="4102" priority="480"/>
  </conditionalFormatting>
  <conditionalFormatting sqref="B91:K91">
    <cfRule type="top10" dxfId="4101" priority="476" bottom="1" rank="1"/>
    <cfRule type="top10" dxfId="4100" priority="477" bottom="1" rank="2"/>
    <cfRule type="top10" dxfId="4099" priority="478" bottom="1" rank="3"/>
    <cfRule type="top10" dxfId="4098" priority="479" bottom="1" rank="4"/>
  </conditionalFormatting>
  <conditionalFormatting sqref="M91 A91">
    <cfRule type="duplicateValues" dxfId="4097" priority="475"/>
  </conditionalFormatting>
  <conditionalFormatting sqref="B92:K92">
    <cfRule type="top10" dxfId="4096" priority="471" bottom="1" rank="1"/>
    <cfRule type="top10" dxfId="4095" priority="472" bottom="1" rank="2"/>
    <cfRule type="top10" dxfId="4094" priority="473" bottom="1" rank="3"/>
    <cfRule type="top10" dxfId="4093" priority="474" bottom="1" rank="4"/>
  </conditionalFormatting>
  <conditionalFormatting sqref="M92 A92">
    <cfRule type="duplicateValues" dxfId="4092" priority="470"/>
  </conditionalFormatting>
  <conditionalFormatting sqref="B93:K93">
    <cfRule type="top10" dxfId="4091" priority="466" bottom="1" rank="1"/>
    <cfRule type="top10" dxfId="4090" priority="467" bottom="1" rank="2"/>
    <cfRule type="top10" dxfId="4089" priority="468" bottom="1" rank="3"/>
    <cfRule type="top10" dxfId="4088" priority="469" bottom="1" rank="4"/>
  </conditionalFormatting>
  <conditionalFormatting sqref="M93 A93">
    <cfRule type="duplicateValues" dxfId="4087" priority="465"/>
  </conditionalFormatting>
  <conditionalFormatting sqref="B94:K94">
    <cfRule type="top10" dxfId="4086" priority="461" bottom="1" rank="1"/>
    <cfRule type="top10" dxfId="4085" priority="462" bottom="1" rank="2"/>
    <cfRule type="top10" dxfId="4084" priority="463" bottom="1" rank="3"/>
    <cfRule type="top10" dxfId="4083" priority="464" bottom="1" rank="4"/>
  </conditionalFormatting>
  <conditionalFormatting sqref="M94 A94">
    <cfRule type="duplicateValues" dxfId="4082" priority="460"/>
  </conditionalFormatting>
  <conditionalFormatting sqref="B95:K95">
    <cfRule type="top10" dxfId="4081" priority="456" bottom="1" rank="1"/>
    <cfRule type="top10" dxfId="4080" priority="457" bottom="1" rank="2"/>
    <cfRule type="top10" dxfId="4079" priority="458" bottom="1" rank="3"/>
    <cfRule type="top10" dxfId="4078" priority="459" bottom="1" rank="4"/>
  </conditionalFormatting>
  <conditionalFormatting sqref="M95 A95">
    <cfRule type="duplicateValues" dxfId="4077" priority="455"/>
  </conditionalFormatting>
  <conditionalFormatting sqref="B96:K96">
    <cfRule type="top10" dxfId="4076" priority="451" bottom="1" rank="1"/>
    <cfRule type="top10" dxfId="4075" priority="452" bottom="1" rank="2"/>
    <cfRule type="top10" dxfId="4074" priority="453" bottom="1" rank="3"/>
    <cfRule type="top10" dxfId="4073" priority="454" bottom="1" rank="4"/>
  </conditionalFormatting>
  <conditionalFormatting sqref="M96 A96">
    <cfRule type="duplicateValues" dxfId="4072" priority="450"/>
  </conditionalFormatting>
  <conditionalFormatting sqref="B97:K97">
    <cfRule type="top10" dxfId="4071" priority="446" bottom="1" rank="1"/>
    <cfRule type="top10" dxfId="4070" priority="447" bottom="1" rank="2"/>
    <cfRule type="top10" dxfId="4069" priority="448" bottom="1" rank="3"/>
    <cfRule type="top10" dxfId="4068" priority="449" bottom="1" rank="4"/>
  </conditionalFormatting>
  <conditionalFormatting sqref="M97 A97">
    <cfRule type="duplicateValues" dxfId="4067" priority="445"/>
  </conditionalFormatting>
  <conditionalFormatting sqref="B98:K98">
    <cfRule type="top10" dxfId="4066" priority="441" bottom="1" rank="1"/>
    <cfRule type="top10" dxfId="4065" priority="442" bottom="1" rank="2"/>
    <cfRule type="top10" dxfId="4064" priority="443" bottom="1" rank="3"/>
    <cfRule type="top10" dxfId="4063" priority="444" bottom="1" rank="4"/>
  </conditionalFormatting>
  <conditionalFormatting sqref="M98 A98">
    <cfRule type="duplicateValues" dxfId="4062" priority="440"/>
  </conditionalFormatting>
  <conditionalFormatting sqref="B99:K99">
    <cfRule type="top10" dxfId="4061" priority="436" bottom="1" rank="1"/>
    <cfRule type="top10" dxfId="4060" priority="437" bottom="1" rank="2"/>
    <cfRule type="top10" dxfId="4059" priority="438" bottom="1" rank="3"/>
    <cfRule type="top10" dxfId="4058" priority="439" bottom="1" rank="4"/>
  </conditionalFormatting>
  <conditionalFormatting sqref="M99 A99">
    <cfRule type="duplicateValues" dxfId="4057" priority="435"/>
  </conditionalFormatting>
  <conditionalFormatting sqref="B100:K100">
    <cfRule type="top10" dxfId="4056" priority="431" bottom="1" rank="1"/>
    <cfRule type="top10" dxfId="4055" priority="432" bottom="1" rank="2"/>
    <cfRule type="top10" dxfId="4054" priority="433" bottom="1" rank="3"/>
    <cfRule type="top10" dxfId="4053" priority="434" bottom="1" rank="4"/>
  </conditionalFormatting>
  <conditionalFormatting sqref="M100 A100">
    <cfRule type="duplicateValues" dxfId="4052" priority="430"/>
  </conditionalFormatting>
  <conditionalFormatting sqref="B101:K101">
    <cfRule type="top10" dxfId="4051" priority="426" bottom="1" rank="1"/>
    <cfRule type="top10" dxfId="4050" priority="427" bottom="1" rank="2"/>
    <cfRule type="top10" dxfId="4049" priority="428" bottom="1" rank="3"/>
    <cfRule type="top10" dxfId="4048" priority="429" bottom="1" rank="4"/>
  </conditionalFormatting>
  <conditionalFormatting sqref="M101 A101">
    <cfRule type="duplicateValues" dxfId="4047" priority="425"/>
  </conditionalFormatting>
  <conditionalFormatting sqref="B102:K102">
    <cfRule type="top10" dxfId="4046" priority="421" bottom="1" rank="1"/>
    <cfRule type="top10" dxfId="4045" priority="422" bottom="1" rank="2"/>
    <cfRule type="top10" dxfId="4044" priority="423" bottom="1" rank="3"/>
    <cfRule type="top10" dxfId="4043" priority="424" bottom="1" rank="4"/>
  </conditionalFormatting>
  <conditionalFormatting sqref="M102 A102">
    <cfRule type="duplicateValues" dxfId="4042" priority="420"/>
  </conditionalFormatting>
  <conditionalFormatting sqref="B103:K103">
    <cfRule type="top10" dxfId="4041" priority="416" bottom="1" rank="1"/>
    <cfRule type="top10" dxfId="4040" priority="417" bottom="1" rank="2"/>
    <cfRule type="top10" dxfId="4039" priority="418" bottom="1" rank="3"/>
    <cfRule type="top10" dxfId="4038" priority="419" bottom="1" rank="4"/>
  </conditionalFormatting>
  <conditionalFormatting sqref="M103 A103">
    <cfRule type="duplicateValues" dxfId="4037" priority="415"/>
  </conditionalFormatting>
  <conditionalFormatting sqref="B104:K104">
    <cfRule type="top10" dxfId="4036" priority="411" bottom="1" rank="1"/>
    <cfRule type="top10" dxfId="4035" priority="412" bottom="1" rank="2"/>
    <cfRule type="top10" dxfId="4034" priority="413" bottom="1" rank="3"/>
    <cfRule type="top10" dxfId="4033" priority="414" bottom="1" rank="4"/>
  </conditionalFormatting>
  <conditionalFormatting sqref="M104 A104">
    <cfRule type="duplicateValues" dxfId="4032" priority="410"/>
  </conditionalFormatting>
  <conditionalFormatting sqref="B105:K105">
    <cfRule type="top10" dxfId="4031" priority="406" bottom="1" rank="1"/>
    <cfRule type="top10" dxfId="4030" priority="407" bottom="1" rank="2"/>
    <cfRule type="top10" dxfId="4029" priority="408" bottom="1" rank="3"/>
    <cfRule type="top10" dxfId="4028" priority="409" bottom="1" rank="4"/>
  </conditionalFormatting>
  <conditionalFormatting sqref="M105 A105">
    <cfRule type="duplicateValues" dxfId="4027" priority="405"/>
  </conditionalFormatting>
  <conditionalFormatting sqref="N7">
    <cfRule type="duplicateValues" dxfId="4026" priority="404"/>
  </conditionalFormatting>
  <conditionalFormatting sqref="N8">
    <cfRule type="duplicateValues" dxfId="4025" priority="403"/>
  </conditionalFormatting>
  <conditionalFormatting sqref="N9">
    <cfRule type="duplicateValues" dxfId="4024" priority="402"/>
  </conditionalFormatting>
  <conditionalFormatting sqref="N10">
    <cfRule type="duplicateValues" dxfId="4023" priority="401"/>
  </conditionalFormatting>
  <conditionalFormatting sqref="N11">
    <cfRule type="duplicateValues" dxfId="4022" priority="400"/>
  </conditionalFormatting>
  <conditionalFormatting sqref="N12">
    <cfRule type="duplicateValues" dxfId="4021" priority="399"/>
  </conditionalFormatting>
  <conditionalFormatting sqref="N13">
    <cfRule type="duplicateValues" dxfId="4020" priority="398"/>
  </conditionalFormatting>
  <conditionalFormatting sqref="N14">
    <cfRule type="duplicateValues" dxfId="4019" priority="397"/>
  </conditionalFormatting>
  <conditionalFormatting sqref="N15">
    <cfRule type="duplicateValues" dxfId="4018" priority="396"/>
  </conditionalFormatting>
  <conditionalFormatting sqref="N16">
    <cfRule type="duplicateValues" dxfId="4017" priority="395"/>
  </conditionalFormatting>
  <conditionalFormatting sqref="N17">
    <cfRule type="duplicateValues" dxfId="4016" priority="394"/>
  </conditionalFormatting>
  <conditionalFormatting sqref="N18">
    <cfRule type="duplicateValues" dxfId="4015" priority="393"/>
  </conditionalFormatting>
  <conditionalFormatting sqref="N19">
    <cfRule type="duplicateValues" dxfId="4014" priority="392"/>
  </conditionalFormatting>
  <conditionalFormatting sqref="N20">
    <cfRule type="duplicateValues" dxfId="4013" priority="391"/>
  </conditionalFormatting>
  <conditionalFormatting sqref="N21">
    <cfRule type="duplicateValues" dxfId="4012" priority="390"/>
  </conditionalFormatting>
  <conditionalFormatting sqref="N22">
    <cfRule type="duplicateValues" dxfId="4011" priority="389"/>
  </conditionalFormatting>
  <conditionalFormatting sqref="N23">
    <cfRule type="duplicateValues" dxfId="4010" priority="388"/>
  </conditionalFormatting>
  <conditionalFormatting sqref="N24">
    <cfRule type="duplicateValues" dxfId="4009" priority="387"/>
  </conditionalFormatting>
  <conditionalFormatting sqref="N25">
    <cfRule type="duplicateValues" dxfId="4008" priority="386"/>
  </conditionalFormatting>
  <conditionalFormatting sqref="N26">
    <cfRule type="duplicateValues" dxfId="4007" priority="385"/>
  </conditionalFormatting>
  <conditionalFormatting sqref="N27">
    <cfRule type="duplicateValues" dxfId="4006" priority="384"/>
  </conditionalFormatting>
  <conditionalFormatting sqref="N28">
    <cfRule type="duplicateValues" dxfId="4005" priority="383"/>
  </conditionalFormatting>
  <conditionalFormatting sqref="N29">
    <cfRule type="duplicateValues" dxfId="4004" priority="382"/>
  </conditionalFormatting>
  <conditionalFormatting sqref="N30">
    <cfRule type="duplicateValues" dxfId="4003" priority="381"/>
  </conditionalFormatting>
  <conditionalFormatting sqref="N31">
    <cfRule type="duplicateValues" dxfId="4002" priority="380"/>
  </conditionalFormatting>
  <conditionalFormatting sqref="N32">
    <cfRule type="duplicateValues" dxfId="4001" priority="379"/>
  </conditionalFormatting>
  <conditionalFormatting sqref="N33">
    <cfRule type="duplicateValues" dxfId="4000" priority="378"/>
  </conditionalFormatting>
  <conditionalFormatting sqref="N34">
    <cfRule type="duplicateValues" dxfId="3999" priority="377"/>
  </conditionalFormatting>
  <conditionalFormatting sqref="N35">
    <cfRule type="duplicateValues" dxfId="3998" priority="376"/>
  </conditionalFormatting>
  <conditionalFormatting sqref="N36">
    <cfRule type="duplicateValues" dxfId="3997" priority="375"/>
  </conditionalFormatting>
  <conditionalFormatting sqref="N37">
    <cfRule type="duplicateValues" dxfId="3996" priority="374"/>
  </conditionalFormatting>
  <conditionalFormatting sqref="N38">
    <cfRule type="duplicateValues" dxfId="3995" priority="373"/>
  </conditionalFormatting>
  <conditionalFormatting sqref="N39">
    <cfRule type="duplicateValues" dxfId="3994" priority="372"/>
  </conditionalFormatting>
  <conditionalFormatting sqref="N40">
    <cfRule type="duplicateValues" dxfId="3993" priority="371"/>
  </conditionalFormatting>
  <conditionalFormatting sqref="N41">
    <cfRule type="duplicateValues" dxfId="3992" priority="370"/>
  </conditionalFormatting>
  <conditionalFormatting sqref="N42">
    <cfRule type="duplicateValues" dxfId="3991" priority="369"/>
  </conditionalFormatting>
  <conditionalFormatting sqref="N43">
    <cfRule type="duplicateValues" dxfId="3990" priority="368"/>
  </conditionalFormatting>
  <conditionalFormatting sqref="N44">
    <cfRule type="duplicateValues" dxfId="3989" priority="367"/>
  </conditionalFormatting>
  <conditionalFormatting sqref="N45">
    <cfRule type="duplicateValues" dxfId="3988" priority="366"/>
  </conditionalFormatting>
  <conditionalFormatting sqref="N46">
    <cfRule type="duplicateValues" dxfId="3987" priority="365"/>
  </conditionalFormatting>
  <conditionalFormatting sqref="N47">
    <cfRule type="duplicateValues" dxfId="3986" priority="364"/>
  </conditionalFormatting>
  <conditionalFormatting sqref="N48">
    <cfRule type="duplicateValues" dxfId="3985" priority="363"/>
  </conditionalFormatting>
  <conditionalFormatting sqref="N49">
    <cfRule type="duplicateValues" dxfId="3984" priority="362"/>
  </conditionalFormatting>
  <conditionalFormatting sqref="N50">
    <cfRule type="duplicateValues" dxfId="3983" priority="361"/>
  </conditionalFormatting>
  <conditionalFormatting sqref="N51">
    <cfRule type="duplicateValues" dxfId="3982" priority="360"/>
  </conditionalFormatting>
  <conditionalFormatting sqref="N52">
    <cfRule type="duplicateValues" dxfId="3981" priority="359"/>
  </conditionalFormatting>
  <conditionalFormatting sqref="N53">
    <cfRule type="duplicateValues" dxfId="3980" priority="358"/>
  </conditionalFormatting>
  <conditionalFormatting sqref="N54">
    <cfRule type="duplicateValues" dxfId="3979" priority="357"/>
  </conditionalFormatting>
  <conditionalFormatting sqref="N55">
    <cfRule type="duplicateValues" dxfId="3978" priority="356"/>
  </conditionalFormatting>
  <conditionalFormatting sqref="N56">
    <cfRule type="duplicateValues" dxfId="3977" priority="355"/>
  </conditionalFormatting>
  <conditionalFormatting sqref="N57">
    <cfRule type="duplicateValues" dxfId="3976" priority="354"/>
  </conditionalFormatting>
  <conditionalFormatting sqref="N58">
    <cfRule type="duplicateValues" dxfId="3975" priority="353"/>
  </conditionalFormatting>
  <conditionalFormatting sqref="N59">
    <cfRule type="duplicateValues" dxfId="3974" priority="352"/>
  </conditionalFormatting>
  <conditionalFormatting sqref="N60">
    <cfRule type="duplicateValues" dxfId="3973" priority="351"/>
  </conditionalFormatting>
  <conditionalFormatting sqref="N61">
    <cfRule type="duplicateValues" dxfId="3972" priority="350"/>
  </conditionalFormatting>
  <conditionalFormatting sqref="N62">
    <cfRule type="duplicateValues" dxfId="3971" priority="349"/>
  </conditionalFormatting>
  <conditionalFormatting sqref="N63">
    <cfRule type="duplicateValues" dxfId="3970" priority="348"/>
  </conditionalFormatting>
  <conditionalFormatting sqref="N64">
    <cfRule type="duplicateValues" dxfId="3969" priority="347"/>
  </conditionalFormatting>
  <conditionalFormatting sqref="N65">
    <cfRule type="duplicateValues" dxfId="3968" priority="346"/>
  </conditionalFormatting>
  <conditionalFormatting sqref="N66">
    <cfRule type="duplicateValues" dxfId="3967" priority="345"/>
  </conditionalFormatting>
  <conditionalFormatting sqref="N67">
    <cfRule type="duplicateValues" dxfId="3966" priority="344"/>
  </conditionalFormatting>
  <conditionalFormatting sqref="N68">
    <cfRule type="duplicateValues" dxfId="3965" priority="343"/>
  </conditionalFormatting>
  <conditionalFormatting sqref="N69">
    <cfRule type="duplicateValues" dxfId="3964" priority="342"/>
  </conditionalFormatting>
  <conditionalFormatting sqref="N70">
    <cfRule type="duplicateValues" dxfId="3963" priority="341"/>
  </conditionalFormatting>
  <conditionalFormatting sqref="N71">
    <cfRule type="duplicateValues" dxfId="3962" priority="340"/>
  </conditionalFormatting>
  <conditionalFormatting sqref="N72">
    <cfRule type="duplicateValues" dxfId="3961" priority="339"/>
  </conditionalFormatting>
  <conditionalFormatting sqref="N73">
    <cfRule type="duplicateValues" dxfId="3960" priority="338"/>
  </conditionalFormatting>
  <conditionalFormatting sqref="N74">
    <cfRule type="duplicateValues" dxfId="3959" priority="337"/>
  </conditionalFormatting>
  <conditionalFormatting sqref="N75">
    <cfRule type="duplicateValues" dxfId="3958" priority="336"/>
  </conditionalFormatting>
  <conditionalFormatting sqref="N76">
    <cfRule type="duplicateValues" dxfId="3957" priority="335"/>
  </conditionalFormatting>
  <conditionalFormatting sqref="N77">
    <cfRule type="duplicateValues" dxfId="3956" priority="334"/>
  </conditionalFormatting>
  <conditionalFormatting sqref="N78">
    <cfRule type="duplicateValues" dxfId="3955" priority="333"/>
  </conditionalFormatting>
  <conditionalFormatting sqref="N79">
    <cfRule type="duplicateValues" dxfId="3954" priority="332"/>
  </conditionalFormatting>
  <conditionalFormatting sqref="N80">
    <cfRule type="duplicateValues" dxfId="3953" priority="331"/>
  </conditionalFormatting>
  <conditionalFormatting sqref="N81">
    <cfRule type="duplicateValues" dxfId="3952" priority="330"/>
  </conditionalFormatting>
  <conditionalFormatting sqref="N82">
    <cfRule type="duplicateValues" dxfId="3951" priority="329"/>
  </conditionalFormatting>
  <conditionalFormatting sqref="N83">
    <cfRule type="duplicateValues" dxfId="3950" priority="328"/>
  </conditionalFormatting>
  <conditionalFormatting sqref="N84">
    <cfRule type="duplicateValues" dxfId="3949" priority="327"/>
  </conditionalFormatting>
  <conditionalFormatting sqref="N85">
    <cfRule type="duplicateValues" dxfId="3948" priority="326"/>
  </conditionalFormatting>
  <conditionalFormatting sqref="N86">
    <cfRule type="duplicateValues" dxfId="3947" priority="325"/>
  </conditionalFormatting>
  <conditionalFormatting sqref="N87">
    <cfRule type="duplicateValues" dxfId="3946" priority="324"/>
  </conditionalFormatting>
  <conditionalFormatting sqref="N88">
    <cfRule type="duplicateValues" dxfId="3945" priority="323"/>
  </conditionalFormatting>
  <conditionalFormatting sqref="N89">
    <cfRule type="duplicateValues" dxfId="3944" priority="322"/>
  </conditionalFormatting>
  <conditionalFormatting sqref="N90">
    <cfRule type="duplicateValues" dxfId="3943" priority="321"/>
  </conditionalFormatting>
  <conditionalFormatting sqref="N91">
    <cfRule type="duplicateValues" dxfId="3942" priority="320"/>
  </conditionalFormatting>
  <conditionalFormatting sqref="N92">
    <cfRule type="duplicateValues" dxfId="3941" priority="319"/>
  </conditionalFormatting>
  <conditionalFormatting sqref="N93">
    <cfRule type="duplicateValues" dxfId="3940" priority="318"/>
  </conditionalFormatting>
  <conditionalFormatting sqref="N94">
    <cfRule type="duplicateValues" dxfId="3939" priority="317"/>
  </conditionalFormatting>
  <conditionalFormatting sqref="N95">
    <cfRule type="duplicateValues" dxfId="3938" priority="316"/>
  </conditionalFormatting>
  <conditionalFormatting sqref="N96">
    <cfRule type="duplicateValues" dxfId="3937" priority="315"/>
  </conditionalFormatting>
  <conditionalFormatting sqref="N97">
    <cfRule type="duplicateValues" dxfId="3936" priority="314"/>
  </conditionalFormatting>
  <conditionalFormatting sqref="N98">
    <cfRule type="duplicateValues" dxfId="3935" priority="313"/>
  </conditionalFormatting>
  <conditionalFormatting sqref="N99">
    <cfRule type="duplicateValues" dxfId="3934" priority="312"/>
  </conditionalFormatting>
  <conditionalFormatting sqref="N100">
    <cfRule type="duplicateValues" dxfId="3933" priority="311"/>
  </conditionalFormatting>
  <conditionalFormatting sqref="N101">
    <cfRule type="duplicateValues" dxfId="3932" priority="310"/>
  </conditionalFormatting>
  <conditionalFormatting sqref="N102">
    <cfRule type="duplicateValues" dxfId="3931" priority="309"/>
  </conditionalFormatting>
  <conditionalFormatting sqref="N103">
    <cfRule type="duplicateValues" dxfId="3930" priority="308"/>
  </conditionalFormatting>
  <conditionalFormatting sqref="N104">
    <cfRule type="duplicateValues" dxfId="3929" priority="307"/>
  </conditionalFormatting>
  <conditionalFormatting sqref="N105">
    <cfRule type="duplicateValues" dxfId="3928" priority="306"/>
  </conditionalFormatting>
  <conditionalFormatting sqref="M6:N105">
    <cfRule type="expression" dxfId="3927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926" priority="303"/>
  </conditionalFormatting>
  <conditionalFormatting sqref="U7">
    <cfRule type="duplicateValues" dxfId="3925" priority="302"/>
  </conditionalFormatting>
  <conditionalFormatting sqref="U8">
    <cfRule type="duplicateValues" dxfId="3924" priority="301"/>
  </conditionalFormatting>
  <conditionalFormatting sqref="U9">
    <cfRule type="duplicateValues" dxfId="3923" priority="300"/>
  </conditionalFormatting>
  <conditionalFormatting sqref="U10">
    <cfRule type="duplicateValues" dxfId="3922" priority="299"/>
  </conditionalFormatting>
  <conditionalFormatting sqref="U11">
    <cfRule type="duplicateValues" dxfId="3921" priority="298"/>
  </conditionalFormatting>
  <conditionalFormatting sqref="U12">
    <cfRule type="duplicateValues" dxfId="3920" priority="297"/>
  </conditionalFormatting>
  <conditionalFormatting sqref="U13">
    <cfRule type="duplicateValues" dxfId="3919" priority="296"/>
  </conditionalFormatting>
  <conditionalFormatting sqref="U14">
    <cfRule type="duplicateValues" dxfId="3918" priority="295"/>
  </conditionalFormatting>
  <conditionalFormatting sqref="U15">
    <cfRule type="duplicateValues" dxfId="3917" priority="294"/>
  </conditionalFormatting>
  <conditionalFormatting sqref="U16">
    <cfRule type="duplicateValues" dxfId="3916" priority="293"/>
  </conditionalFormatting>
  <conditionalFormatting sqref="U17">
    <cfRule type="duplicateValues" dxfId="3915" priority="292"/>
  </conditionalFormatting>
  <conditionalFormatting sqref="U18">
    <cfRule type="duplicateValues" dxfId="3914" priority="291"/>
  </conditionalFormatting>
  <conditionalFormatting sqref="U19">
    <cfRule type="duplicateValues" dxfId="3913" priority="290"/>
  </conditionalFormatting>
  <conditionalFormatting sqref="U20">
    <cfRule type="duplicateValues" dxfId="3912" priority="289"/>
  </conditionalFormatting>
  <conditionalFormatting sqref="U21">
    <cfRule type="duplicateValues" dxfId="3911" priority="288"/>
  </conditionalFormatting>
  <conditionalFormatting sqref="U22">
    <cfRule type="duplicateValues" dxfId="3910" priority="287"/>
  </conditionalFormatting>
  <conditionalFormatting sqref="U23">
    <cfRule type="duplicateValues" dxfId="3909" priority="286"/>
  </conditionalFormatting>
  <conditionalFormatting sqref="U24">
    <cfRule type="duplicateValues" dxfId="3908" priority="285"/>
  </conditionalFormatting>
  <conditionalFormatting sqref="U25">
    <cfRule type="duplicateValues" dxfId="3907" priority="284"/>
  </conditionalFormatting>
  <conditionalFormatting sqref="U26">
    <cfRule type="duplicateValues" dxfId="3906" priority="283"/>
  </conditionalFormatting>
  <conditionalFormatting sqref="U27">
    <cfRule type="duplicateValues" dxfId="3905" priority="282"/>
  </conditionalFormatting>
  <conditionalFormatting sqref="U28">
    <cfRule type="duplicateValues" dxfId="3904" priority="281"/>
  </conditionalFormatting>
  <conditionalFormatting sqref="U29">
    <cfRule type="duplicateValues" dxfId="3903" priority="280"/>
  </conditionalFormatting>
  <conditionalFormatting sqref="U30">
    <cfRule type="duplicateValues" dxfId="3902" priority="279"/>
  </conditionalFormatting>
  <conditionalFormatting sqref="U31">
    <cfRule type="duplicateValues" dxfId="3901" priority="278"/>
  </conditionalFormatting>
  <conditionalFormatting sqref="U32">
    <cfRule type="duplicateValues" dxfId="3900" priority="277"/>
  </conditionalFormatting>
  <conditionalFormatting sqref="U33">
    <cfRule type="duplicateValues" dxfId="3899" priority="276"/>
  </conditionalFormatting>
  <conditionalFormatting sqref="U34">
    <cfRule type="duplicateValues" dxfId="3898" priority="275"/>
  </conditionalFormatting>
  <conditionalFormatting sqref="U35">
    <cfRule type="duplicateValues" dxfId="3897" priority="274"/>
  </conditionalFormatting>
  <conditionalFormatting sqref="U36">
    <cfRule type="duplicateValues" dxfId="3896" priority="273"/>
  </conditionalFormatting>
  <conditionalFormatting sqref="U37">
    <cfRule type="duplicateValues" dxfId="3895" priority="272"/>
  </conditionalFormatting>
  <conditionalFormatting sqref="U38">
    <cfRule type="duplicateValues" dxfId="3894" priority="271"/>
  </conditionalFormatting>
  <conditionalFormatting sqref="U39">
    <cfRule type="duplicateValues" dxfId="3893" priority="270"/>
  </conditionalFormatting>
  <conditionalFormatting sqref="U40">
    <cfRule type="duplicateValues" dxfId="3892" priority="269"/>
  </conditionalFormatting>
  <conditionalFormatting sqref="U41">
    <cfRule type="duplicateValues" dxfId="3891" priority="268"/>
  </conditionalFormatting>
  <conditionalFormatting sqref="U42">
    <cfRule type="duplicateValues" dxfId="3890" priority="267"/>
  </conditionalFormatting>
  <conditionalFormatting sqref="U43">
    <cfRule type="duplicateValues" dxfId="3889" priority="266"/>
  </conditionalFormatting>
  <conditionalFormatting sqref="U44">
    <cfRule type="duplicateValues" dxfId="3888" priority="265"/>
  </conditionalFormatting>
  <conditionalFormatting sqref="U45">
    <cfRule type="duplicateValues" dxfId="3887" priority="264"/>
  </conditionalFormatting>
  <conditionalFormatting sqref="U46">
    <cfRule type="duplicateValues" dxfId="3886" priority="263"/>
  </conditionalFormatting>
  <conditionalFormatting sqref="U47">
    <cfRule type="duplicateValues" dxfId="3885" priority="262"/>
  </conditionalFormatting>
  <conditionalFormatting sqref="U48">
    <cfRule type="duplicateValues" dxfId="3884" priority="261"/>
  </conditionalFormatting>
  <conditionalFormatting sqref="U49">
    <cfRule type="duplicateValues" dxfId="3883" priority="260"/>
  </conditionalFormatting>
  <conditionalFormatting sqref="U50">
    <cfRule type="duplicateValues" dxfId="3882" priority="259"/>
  </conditionalFormatting>
  <conditionalFormatting sqref="U51">
    <cfRule type="duplicateValues" dxfId="3881" priority="258"/>
  </conditionalFormatting>
  <conditionalFormatting sqref="U52">
    <cfRule type="duplicateValues" dxfId="3880" priority="257"/>
  </conditionalFormatting>
  <conditionalFormatting sqref="U53">
    <cfRule type="duplicateValues" dxfId="3879" priority="256"/>
  </conditionalFormatting>
  <conditionalFormatting sqref="U54">
    <cfRule type="duplicateValues" dxfId="3878" priority="255"/>
  </conditionalFormatting>
  <conditionalFormatting sqref="U55">
    <cfRule type="duplicateValues" dxfId="3877" priority="254"/>
  </conditionalFormatting>
  <conditionalFormatting sqref="U56">
    <cfRule type="duplicateValues" dxfId="3876" priority="253"/>
  </conditionalFormatting>
  <conditionalFormatting sqref="U57">
    <cfRule type="duplicateValues" dxfId="3875" priority="252"/>
  </conditionalFormatting>
  <conditionalFormatting sqref="U58">
    <cfRule type="duplicateValues" dxfId="3874" priority="251"/>
  </conditionalFormatting>
  <conditionalFormatting sqref="U59">
    <cfRule type="duplicateValues" dxfId="3873" priority="250"/>
  </conditionalFormatting>
  <conditionalFormatting sqref="U60">
    <cfRule type="duplicateValues" dxfId="3872" priority="249"/>
  </conditionalFormatting>
  <conditionalFormatting sqref="U61">
    <cfRule type="duplicateValues" dxfId="3871" priority="248"/>
  </conditionalFormatting>
  <conditionalFormatting sqref="U62">
    <cfRule type="duplicateValues" dxfId="3870" priority="247"/>
  </conditionalFormatting>
  <conditionalFormatting sqref="U63">
    <cfRule type="duplicateValues" dxfId="3869" priority="246"/>
  </conditionalFormatting>
  <conditionalFormatting sqref="U64">
    <cfRule type="duplicateValues" dxfId="3868" priority="245"/>
  </conditionalFormatting>
  <conditionalFormatting sqref="U65">
    <cfRule type="duplicateValues" dxfId="3867" priority="244"/>
  </conditionalFormatting>
  <conditionalFormatting sqref="U66">
    <cfRule type="duplicateValues" dxfId="3866" priority="243"/>
  </conditionalFormatting>
  <conditionalFormatting sqref="U67">
    <cfRule type="duplicateValues" dxfId="3865" priority="242"/>
  </conditionalFormatting>
  <conditionalFormatting sqref="U68">
    <cfRule type="duplicateValues" dxfId="3864" priority="241"/>
  </conditionalFormatting>
  <conditionalFormatting sqref="U69">
    <cfRule type="duplicateValues" dxfId="3863" priority="240"/>
  </conditionalFormatting>
  <conditionalFormatting sqref="U70">
    <cfRule type="duplicateValues" dxfId="3862" priority="239"/>
  </conditionalFormatting>
  <conditionalFormatting sqref="U71">
    <cfRule type="duplicateValues" dxfId="3861" priority="238"/>
  </conditionalFormatting>
  <conditionalFormatting sqref="U72">
    <cfRule type="duplicateValues" dxfId="3860" priority="237"/>
  </conditionalFormatting>
  <conditionalFormatting sqref="U73">
    <cfRule type="duplicateValues" dxfId="3859" priority="236"/>
  </conditionalFormatting>
  <conditionalFormatting sqref="U74">
    <cfRule type="duplicateValues" dxfId="3858" priority="235"/>
  </conditionalFormatting>
  <conditionalFormatting sqref="U75">
    <cfRule type="duplicateValues" dxfId="3857" priority="234"/>
  </conditionalFormatting>
  <conditionalFormatting sqref="U76">
    <cfRule type="duplicateValues" dxfId="3856" priority="233"/>
  </conditionalFormatting>
  <conditionalFormatting sqref="U77">
    <cfRule type="duplicateValues" dxfId="3855" priority="232"/>
  </conditionalFormatting>
  <conditionalFormatting sqref="U78">
    <cfRule type="duplicateValues" dxfId="3854" priority="231"/>
  </conditionalFormatting>
  <conditionalFormatting sqref="U79">
    <cfRule type="duplicateValues" dxfId="3853" priority="230"/>
  </conditionalFormatting>
  <conditionalFormatting sqref="U80">
    <cfRule type="duplicateValues" dxfId="3852" priority="229"/>
  </conditionalFormatting>
  <conditionalFormatting sqref="U81">
    <cfRule type="duplicateValues" dxfId="3851" priority="228"/>
  </conditionalFormatting>
  <conditionalFormatting sqref="U82">
    <cfRule type="duplicateValues" dxfId="3850" priority="227"/>
  </conditionalFormatting>
  <conditionalFormatting sqref="U83">
    <cfRule type="duplicateValues" dxfId="3849" priority="226"/>
  </conditionalFormatting>
  <conditionalFormatting sqref="U84">
    <cfRule type="duplicateValues" dxfId="3848" priority="225"/>
  </conditionalFormatting>
  <conditionalFormatting sqref="U85">
    <cfRule type="duplicateValues" dxfId="3847" priority="224"/>
  </conditionalFormatting>
  <conditionalFormatting sqref="U86">
    <cfRule type="duplicateValues" dxfId="3846" priority="223"/>
  </conditionalFormatting>
  <conditionalFormatting sqref="U87">
    <cfRule type="duplicateValues" dxfId="3845" priority="222"/>
  </conditionalFormatting>
  <conditionalFormatting sqref="U88">
    <cfRule type="duplicateValues" dxfId="3844" priority="221"/>
  </conditionalFormatting>
  <conditionalFormatting sqref="U89">
    <cfRule type="duplicateValues" dxfId="3843" priority="220"/>
  </conditionalFormatting>
  <conditionalFormatting sqref="U90">
    <cfRule type="duplicateValues" dxfId="3842" priority="219"/>
  </conditionalFormatting>
  <conditionalFormatting sqref="U91">
    <cfRule type="duplicateValues" dxfId="3841" priority="218"/>
  </conditionalFormatting>
  <conditionalFormatting sqref="U92">
    <cfRule type="duplicateValues" dxfId="3840" priority="217"/>
  </conditionalFormatting>
  <conditionalFormatting sqref="U93">
    <cfRule type="duplicateValues" dxfId="3839" priority="216"/>
  </conditionalFormatting>
  <conditionalFormatting sqref="U94">
    <cfRule type="duplicateValues" dxfId="3838" priority="215"/>
  </conditionalFormatting>
  <conditionalFormatting sqref="U95">
    <cfRule type="duplicateValues" dxfId="3837" priority="214"/>
  </conditionalFormatting>
  <conditionalFormatting sqref="U96">
    <cfRule type="duplicateValues" dxfId="3836" priority="213"/>
  </conditionalFormatting>
  <conditionalFormatting sqref="U97">
    <cfRule type="duplicateValues" dxfId="3835" priority="212"/>
  </conditionalFormatting>
  <conditionalFormatting sqref="U98">
    <cfRule type="duplicateValues" dxfId="3834" priority="211"/>
  </conditionalFormatting>
  <conditionalFormatting sqref="U99">
    <cfRule type="duplicateValues" dxfId="3833" priority="210"/>
  </conditionalFormatting>
  <conditionalFormatting sqref="U100">
    <cfRule type="duplicateValues" dxfId="3832" priority="209"/>
  </conditionalFormatting>
  <conditionalFormatting sqref="U101">
    <cfRule type="duplicateValues" dxfId="3831" priority="208"/>
  </conditionalFormatting>
  <conditionalFormatting sqref="U102">
    <cfRule type="duplicateValues" dxfId="3830" priority="207"/>
  </conditionalFormatting>
  <conditionalFormatting sqref="U103">
    <cfRule type="duplicateValues" dxfId="3829" priority="206"/>
  </conditionalFormatting>
  <conditionalFormatting sqref="U104">
    <cfRule type="duplicateValues" dxfId="3828" priority="205"/>
  </conditionalFormatting>
  <conditionalFormatting sqref="U105">
    <cfRule type="duplicateValues" dxfId="3827" priority="204"/>
  </conditionalFormatting>
  <conditionalFormatting sqref="U6:U105">
    <cfRule type="expression" dxfId="3826" priority="203">
      <formula>ISNA($N6)</formula>
    </cfRule>
  </conditionalFormatting>
  <conditionalFormatting sqref="V6">
    <cfRule type="duplicateValues" dxfId="3825" priority="202"/>
  </conditionalFormatting>
  <conditionalFormatting sqref="V7">
    <cfRule type="duplicateValues" dxfId="3824" priority="201"/>
  </conditionalFormatting>
  <conditionalFormatting sqref="V8">
    <cfRule type="duplicateValues" dxfId="3823" priority="200"/>
  </conditionalFormatting>
  <conditionalFormatting sqref="V9">
    <cfRule type="duplicateValues" dxfId="3822" priority="199"/>
  </conditionalFormatting>
  <conditionalFormatting sqref="V10">
    <cfRule type="duplicateValues" dxfId="3821" priority="198"/>
  </conditionalFormatting>
  <conditionalFormatting sqref="V11">
    <cfRule type="duplicateValues" dxfId="3820" priority="197"/>
  </conditionalFormatting>
  <conditionalFormatting sqref="V12">
    <cfRule type="duplicateValues" dxfId="3819" priority="196"/>
  </conditionalFormatting>
  <conditionalFormatting sqref="V13">
    <cfRule type="duplicateValues" dxfId="3818" priority="195"/>
  </conditionalFormatting>
  <conditionalFormatting sqref="V14">
    <cfRule type="duplicateValues" dxfId="3817" priority="194"/>
  </conditionalFormatting>
  <conditionalFormatting sqref="V15">
    <cfRule type="duplicateValues" dxfId="3816" priority="193"/>
  </conditionalFormatting>
  <conditionalFormatting sqref="V16">
    <cfRule type="duplicateValues" dxfId="3815" priority="192"/>
  </conditionalFormatting>
  <conditionalFormatting sqref="V17">
    <cfRule type="duplicateValues" dxfId="3814" priority="191"/>
  </conditionalFormatting>
  <conditionalFormatting sqref="V18">
    <cfRule type="duplicateValues" dxfId="3813" priority="190"/>
  </conditionalFormatting>
  <conditionalFormatting sqref="V19">
    <cfRule type="duplicateValues" dxfId="3812" priority="189"/>
  </conditionalFormatting>
  <conditionalFormatting sqref="V20">
    <cfRule type="duplicateValues" dxfId="3811" priority="188"/>
  </conditionalFormatting>
  <conditionalFormatting sqref="V21">
    <cfRule type="duplicateValues" dxfId="3810" priority="187"/>
  </conditionalFormatting>
  <conditionalFormatting sqref="V22">
    <cfRule type="duplicateValues" dxfId="3809" priority="186"/>
  </conditionalFormatting>
  <conditionalFormatting sqref="V23">
    <cfRule type="duplicateValues" dxfId="3808" priority="185"/>
  </conditionalFormatting>
  <conditionalFormatting sqref="V24">
    <cfRule type="duplicateValues" dxfId="3807" priority="184"/>
  </conditionalFormatting>
  <conditionalFormatting sqref="V25">
    <cfRule type="duplicateValues" dxfId="3806" priority="183"/>
  </conditionalFormatting>
  <conditionalFormatting sqref="V26">
    <cfRule type="duplicateValues" dxfId="3805" priority="182"/>
  </conditionalFormatting>
  <conditionalFormatting sqref="V27">
    <cfRule type="duplicateValues" dxfId="3804" priority="181"/>
  </conditionalFormatting>
  <conditionalFormatting sqref="V28">
    <cfRule type="duplicateValues" dxfId="3803" priority="180"/>
  </conditionalFormatting>
  <conditionalFormatting sqref="V29">
    <cfRule type="duplicateValues" dxfId="3802" priority="179"/>
  </conditionalFormatting>
  <conditionalFormatting sqref="V30">
    <cfRule type="duplicateValues" dxfId="3801" priority="178"/>
  </conditionalFormatting>
  <conditionalFormatting sqref="V31">
    <cfRule type="duplicateValues" dxfId="3800" priority="177"/>
  </conditionalFormatting>
  <conditionalFormatting sqref="V32">
    <cfRule type="duplicateValues" dxfId="3799" priority="176"/>
  </conditionalFormatting>
  <conditionalFormatting sqref="V33">
    <cfRule type="duplicateValues" dxfId="3798" priority="175"/>
  </conditionalFormatting>
  <conditionalFormatting sqref="V34">
    <cfRule type="duplicateValues" dxfId="3797" priority="174"/>
  </conditionalFormatting>
  <conditionalFormatting sqref="V35">
    <cfRule type="duplicateValues" dxfId="3796" priority="173"/>
  </conditionalFormatting>
  <conditionalFormatting sqref="V36">
    <cfRule type="duplicateValues" dxfId="3795" priority="172"/>
  </conditionalFormatting>
  <conditionalFormatting sqref="V37">
    <cfRule type="duplicateValues" dxfId="3794" priority="171"/>
  </conditionalFormatting>
  <conditionalFormatting sqref="V38">
    <cfRule type="duplicateValues" dxfId="3793" priority="170"/>
  </conditionalFormatting>
  <conditionalFormatting sqref="V39">
    <cfRule type="duplicateValues" dxfId="3792" priority="169"/>
  </conditionalFormatting>
  <conditionalFormatting sqref="V40">
    <cfRule type="duplicateValues" dxfId="3791" priority="168"/>
  </conditionalFormatting>
  <conditionalFormatting sqref="V41">
    <cfRule type="duplicateValues" dxfId="3790" priority="167"/>
  </conditionalFormatting>
  <conditionalFormatting sqref="V42">
    <cfRule type="duplicateValues" dxfId="3789" priority="166"/>
  </conditionalFormatting>
  <conditionalFormatting sqref="V43">
    <cfRule type="duplicateValues" dxfId="3788" priority="165"/>
  </conditionalFormatting>
  <conditionalFormatting sqref="V44">
    <cfRule type="duplicateValues" dxfId="3787" priority="164"/>
  </conditionalFormatting>
  <conditionalFormatting sqref="V45">
    <cfRule type="duplicateValues" dxfId="3786" priority="163"/>
  </conditionalFormatting>
  <conditionalFormatting sqref="V46">
    <cfRule type="duplicateValues" dxfId="3785" priority="162"/>
  </conditionalFormatting>
  <conditionalFormatting sqref="V47">
    <cfRule type="duplicateValues" dxfId="3784" priority="161"/>
  </conditionalFormatting>
  <conditionalFormatting sqref="V48">
    <cfRule type="duplicateValues" dxfId="3783" priority="160"/>
  </conditionalFormatting>
  <conditionalFormatting sqref="V49">
    <cfRule type="duplicateValues" dxfId="3782" priority="159"/>
  </conditionalFormatting>
  <conditionalFormatting sqref="V50">
    <cfRule type="duplicateValues" dxfId="3781" priority="158"/>
  </conditionalFormatting>
  <conditionalFormatting sqref="V51">
    <cfRule type="duplicateValues" dxfId="3780" priority="157"/>
  </conditionalFormatting>
  <conditionalFormatting sqref="V52">
    <cfRule type="duplicateValues" dxfId="3779" priority="156"/>
  </conditionalFormatting>
  <conditionalFormatting sqref="V53">
    <cfRule type="duplicateValues" dxfId="3778" priority="155"/>
  </conditionalFormatting>
  <conditionalFormatting sqref="V54">
    <cfRule type="duplicateValues" dxfId="3777" priority="154"/>
  </conditionalFormatting>
  <conditionalFormatting sqref="V55">
    <cfRule type="duplicateValues" dxfId="3776" priority="153"/>
  </conditionalFormatting>
  <conditionalFormatting sqref="V56">
    <cfRule type="duplicateValues" dxfId="3775" priority="152"/>
  </conditionalFormatting>
  <conditionalFormatting sqref="V57">
    <cfRule type="duplicateValues" dxfId="3774" priority="151"/>
  </conditionalFormatting>
  <conditionalFormatting sqref="V58">
    <cfRule type="duplicateValues" dxfId="3773" priority="150"/>
  </conditionalFormatting>
  <conditionalFormatting sqref="V59">
    <cfRule type="duplicateValues" dxfId="3772" priority="149"/>
  </conditionalFormatting>
  <conditionalFormatting sqref="V60">
    <cfRule type="duplicateValues" dxfId="3771" priority="148"/>
  </conditionalFormatting>
  <conditionalFormatting sqref="V61">
    <cfRule type="duplicateValues" dxfId="3770" priority="147"/>
  </conditionalFormatting>
  <conditionalFormatting sqref="V62">
    <cfRule type="duplicateValues" dxfId="3769" priority="146"/>
  </conditionalFormatting>
  <conditionalFormatting sqref="V63">
    <cfRule type="duplicateValues" dxfId="3768" priority="145"/>
  </conditionalFormatting>
  <conditionalFormatting sqref="V64">
    <cfRule type="duplicateValues" dxfId="3767" priority="144"/>
  </conditionalFormatting>
  <conditionalFormatting sqref="V65">
    <cfRule type="duplicateValues" dxfId="3766" priority="143"/>
  </conditionalFormatting>
  <conditionalFormatting sqref="V66">
    <cfRule type="duplicateValues" dxfId="3765" priority="142"/>
  </conditionalFormatting>
  <conditionalFormatting sqref="V67">
    <cfRule type="duplicateValues" dxfId="3764" priority="141"/>
  </conditionalFormatting>
  <conditionalFormatting sqref="V68">
    <cfRule type="duplicateValues" dxfId="3763" priority="140"/>
  </conditionalFormatting>
  <conditionalFormatting sqref="V69">
    <cfRule type="duplicateValues" dxfId="3762" priority="139"/>
  </conditionalFormatting>
  <conditionalFormatting sqref="V70">
    <cfRule type="duplicateValues" dxfId="3761" priority="138"/>
  </conditionalFormatting>
  <conditionalFormatting sqref="V71">
    <cfRule type="duplicateValues" dxfId="3760" priority="137"/>
  </conditionalFormatting>
  <conditionalFormatting sqref="V72">
    <cfRule type="duplicateValues" dxfId="3759" priority="136"/>
  </conditionalFormatting>
  <conditionalFormatting sqref="V73">
    <cfRule type="duplicateValues" dxfId="3758" priority="135"/>
  </conditionalFormatting>
  <conditionalFormatting sqref="V74">
    <cfRule type="duplicateValues" dxfId="3757" priority="134"/>
  </conditionalFormatting>
  <conditionalFormatting sqref="V75">
    <cfRule type="duplicateValues" dxfId="3756" priority="133"/>
  </conditionalFormatting>
  <conditionalFormatting sqref="V76">
    <cfRule type="duplicateValues" dxfId="3755" priority="132"/>
  </conditionalFormatting>
  <conditionalFormatting sqref="V77">
    <cfRule type="duplicateValues" dxfId="3754" priority="131"/>
  </conditionalFormatting>
  <conditionalFormatting sqref="V78">
    <cfRule type="duplicateValues" dxfId="3753" priority="130"/>
  </conditionalFormatting>
  <conditionalFormatting sqref="V79">
    <cfRule type="duplicateValues" dxfId="3752" priority="129"/>
  </conditionalFormatting>
  <conditionalFormatting sqref="V80">
    <cfRule type="duplicateValues" dxfId="3751" priority="128"/>
  </conditionalFormatting>
  <conditionalFormatting sqref="V81">
    <cfRule type="duplicateValues" dxfId="3750" priority="127"/>
  </conditionalFormatting>
  <conditionalFormatting sqref="V82">
    <cfRule type="duplicateValues" dxfId="3749" priority="126"/>
  </conditionalFormatting>
  <conditionalFormatting sqref="V83">
    <cfRule type="duplicateValues" dxfId="3748" priority="125"/>
  </conditionalFormatting>
  <conditionalFormatting sqref="V84">
    <cfRule type="duplicateValues" dxfId="3747" priority="124"/>
  </conditionalFormatting>
  <conditionalFormatting sqref="V85">
    <cfRule type="duplicateValues" dxfId="3746" priority="123"/>
  </conditionalFormatting>
  <conditionalFormatting sqref="V86">
    <cfRule type="duplicateValues" dxfId="3745" priority="122"/>
  </conditionalFormatting>
  <conditionalFormatting sqref="V87">
    <cfRule type="duplicateValues" dxfId="3744" priority="121"/>
  </conditionalFormatting>
  <conditionalFormatting sqref="V88">
    <cfRule type="duplicateValues" dxfId="3743" priority="120"/>
  </conditionalFormatting>
  <conditionalFormatting sqref="V89">
    <cfRule type="duplicateValues" dxfId="3742" priority="119"/>
  </conditionalFormatting>
  <conditionalFormatting sqref="V90">
    <cfRule type="duplicateValues" dxfId="3741" priority="118"/>
  </conditionalFormatting>
  <conditionalFormatting sqref="V91">
    <cfRule type="duplicateValues" dxfId="3740" priority="117"/>
  </conditionalFormatting>
  <conditionalFormatting sqref="V92">
    <cfRule type="duplicateValues" dxfId="3739" priority="116"/>
  </conditionalFormatting>
  <conditionalFormatting sqref="V93">
    <cfRule type="duplicateValues" dxfId="3738" priority="115"/>
  </conditionalFormatting>
  <conditionalFormatting sqref="V94">
    <cfRule type="duplicateValues" dxfId="3737" priority="114"/>
  </conditionalFormatting>
  <conditionalFormatting sqref="V95">
    <cfRule type="duplicateValues" dxfId="3736" priority="113"/>
  </conditionalFormatting>
  <conditionalFormatting sqref="V96">
    <cfRule type="duplicateValues" dxfId="3735" priority="112"/>
  </conditionalFormatting>
  <conditionalFormatting sqref="V97">
    <cfRule type="duplicateValues" dxfId="3734" priority="111"/>
  </conditionalFormatting>
  <conditionalFormatting sqref="V98">
    <cfRule type="duplicateValues" dxfId="3733" priority="110"/>
  </conditionalFormatting>
  <conditionalFormatting sqref="V99">
    <cfRule type="duplicateValues" dxfId="3732" priority="109"/>
  </conditionalFormatting>
  <conditionalFormatting sqref="V100">
    <cfRule type="duplicateValues" dxfId="3731" priority="108"/>
  </conditionalFormatting>
  <conditionalFormatting sqref="V101">
    <cfRule type="duplicateValues" dxfId="3730" priority="107"/>
  </conditionalFormatting>
  <conditionalFormatting sqref="V102">
    <cfRule type="duplicateValues" dxfId="3729" priority="106"/>
  </conditionalFormatting>
  <conditionalFormatting sqref="V103">
    <cfRule type="duplicateValues" dxfId="3728" priority="105"/>
  </conditionalFormatting>
  <conditionalFormatting sqref="V104">
    <cfRule type="duplicateValues" dxfId="3727" priority="104"/>
  </conditionalFormatting>
  <conditionalFormatting sqref="V105">
    <cfRule type="duplicateValues" dxfId="3726" priority="103"/>
  </conditionalFormatting>
  <conditionalFormatting sqref="V6:V105">
    <cfRule type="expression" dxfId="3725" priority="102">
      <formula>ISNA($N6)</formula>
    </cfRule>
  </conditionalFormatting>
  <conditionalFormatting sqref="W6">
    <cfRule type="duplicateValues" dxfId="3724" priority="101"/>
  </conditionalFormatting>
  <conditionalFormatting sqref="W7">
    <cfRule type="duplicateValues" dxfId="3723" priority="100"/>
  </conditionalFormatting>
  <conditionalFormatting sqref="W8">
    <cfRule type="duplicateValues" dxfId="3722" priority="99"/>
  </conditionalFormatting>
  <conditionalFormatting sqref="W9">
    <cfRule type="duplicateValues" dxfId="3721" priority="98"/>
  </conditionalFormatting>
  <conditionalFormatting sqref="W10">
    <cfRule type="duplicateValues" dxfId="3720" priority="97"/>
  </conditionalFormatting>
  <conditionalFormatting sqref="W11">
    <cfRule type="duplicateValues" dxfId="3719" priority="96"/>
  </conditionalFormatting>
  <conditionalFormatting sqref="W12">
    <cfRule type="duplicateValues" dxfId="3718" priority="95"/>
  </conditionalFormatting>
  <conditionalFormatting sqref="W13">
    <cfRule type="duplicateValues" dxfId="3717" priority="94"/>
  </conditionalFormatting>
  <conditionalFormatting sqref="W14">
    <cfRule type="duplicateValues" dxfId="3716" priority="93"/>
  </conditionalFormatting>
  <conditionalFormatting sqref="W15">
    <cfRule type="duplicateValues" dxfId="3715" priority="92"/>
  </conditionalFormatting>
  <conditionalFormatting sqref="W16">
    <cfRule type="duplicateValues" dxfId="3714" priority="91"/>
  </conditionalFormatting>
  <conditionalFormatting sqref="W17">
    <cfRule type="duplicateValues" dxfId="3713" priority="90"/>
  </conditionalFormatting>
  <conditionalFormatting sqref="W18">
    <cfRule type="duplicateValues" dxfId="3712" priority="89"/>
  </conditionalFormatting>
  <conditionalFormatting sqref="W19">
    <cfRule type="duplicateValues" dxfId="3711" priority="88"/>
  </conditionalFormatting>
  <conditionalFormatting sqref="W20">
    <cfRule type="duplicateValues" dxfId="3710" priority="87"/>
  </conditionalFormatting>
  <conditionalFormatting sqref="W21">
    <cfRule type="duplicateValues" dxfId="3709" priority="86"/>
  </conditionalFormatting>
  <conditionalFormatting sqref="W22">
    <cfRule type="duplicateValues" dxfId="3708" priority="85"/>
  </conditionalFormatting>
  <conditionalFormatting sqref="W23">
    <cfRule type="duplicateValues" dxfId="3707" priority="84"/>
  </conditionalFormatting>
  <conditionalFormatting sqref="W24">
    <cfRule type="duplicateValues" dxfId="3706" priority="83"/>
  </conditionalFormatting>
  <conditionalFormatting sqref="W25">
    <cfRule type="duplicateValues" dxfId="3705" priority="82"/>
  </conditionalFormatting>
  <conditionalFormatting sqref="W26">
    <cfRule type="duplicateValues" dxfId="3704" priority="81"/>
  </conditionalFormatting>
  <conditionalFormatting sqref="W27">
    <cfRule type="duplicateValues" dxfId="3703" priority="80"/>
  </conditionalFormatting>
  <conditionalFormatting sqref="W28">
    <cfRule type="duplicateValues" dxfId="3702" priority="79"/>
  </conditionalFormatting>
  <conditionalFormatting sqref="W29">
    <cfRule type="duplicateValues" dxfId="3701" priority="78"/>
  </conditionalFormatting>
  <conditionalFormatting sqref="W30">
    <cfRule type="duplicateValues" dxfId="3700" priority="77"/>
  </conditionalFormatting>
  <conditionalFormatting sqref="W31">
    <cfRule type="duplicateValues" dxfId="3699" priority="76"/>
  </conditionalFormatting>
  <conditionalFormatting sqref="W32">
    <cfRule type="duplicateValues" dxfId="3698" priority="75"/>
  </conditionalFormatting>
  <conditionalFormatting sqref="W33">
    <cfRule type="duplicateValues" dxfId="3697" priority="74"/>
  </conditionalFormatting>
  <conditionalFormatting sqref="W34">
    <cfRule type="duplicateValues" dxfId="3696" priority="73"/>
  </conditionalFormatting>
  <conditionalFormatting sqref="W35">
    <cfRule type="duplicateValues" dxfId="3695" priority="72"/>
  </conditionalFormatting>
  <conditionalFormatting sqref="W36">
    <cfRule type="duplicateValues" dxfId="3694" priority="71"/>
  </conditionalFormatting>
  <conditionalFormatting sqref="W37">
    <cfRule type="duplicateValues" dxfId="3693" priority="70"/>
  </conditionalFormatting>
  <conditionalFormatting sqref="W38">
    <cfRule type="duplicateValues" dxfId="3692" priority="69"/>
  </conditionalFormatting>
  <conditionalFormatting sqref="W39">
    <cfRule type="duplicateValues" dxfId="3691" priority="68"/>
  </conditionalFormatting>
  <conditionalFormatting sqref="W40">
    <cfRule type="duplicateValues" dxfId="3690" priority="67"/>
  </conditionalFormatting>
  <conditionalFormatting sqref="W41">
    <cfRule type="duplicateValues" dxfId="3689" priority="66"/>
  </conditionalFormatting>
  <conditionalFormatting sqref="W42">
    <cfRule type="duplicateValues" dxfId="3688" priority="65"/>
  </conditionalFormatting>
  <conditionalFormatting sqref="W43">
    <cfRule type="duplicateValues" dxfId="3687" priority="64"/>
  </conditionalFormatting>
  <conditionalFormatting sqref="W44">
    <cfRule type="duplicateValues" dxfId="3686" priority="63"/>
  </conditionalFormatting>
  <conditionalFormatting sqref="W45">
    <cfRule type="duplicateValues" dxfId="3685" priority="62"/>
  </conditionalFormatting>
  <conditionalFormatting sqref="W46">
    <cfRule type="duplicateValues" dxfId="3684" priority="61"/>
  </conditionalFormatting>
  <conditionalFormatting sqref="W47">
    <cfRule type="duplicateValues" dxfId="3683" priority="60"/>
  </conditionalFormatting>
  <conditionalFormatting sqref="W48">
    <cfRule type="duplicateValues" dxfId="3682" priority="59"/>
  </conditionalFormatting>
  <conditionalFormatting sqref="W49">
    <cfRule type="duplicateValues" dxfId="3681" priority="58"/>
  </conditionalFormatting>
  <conditionalFormatting sqref="W50">
    <cfRule type="duplicateValues" dxfId="3680" priority="57"/>
  </conditionalFormatting>
  <conditionalFormatting sqref="W51">
    <cfRule type="duplicateValues" dxfId="3679" priority="56"/>
  </conditionalFormatting>
  <conditionalFormatting sqref="W52">
    <cfRule type="duplicateValues" dxfId="3678" priority="55"/>
  </conditionalFormatting>
  <conditionalFormatting sqref="W53">
    <cfRule type="duplicateValues" dxfId="3677" priority="54"/>
  </conditionalFormatting>
  <conditionalFormatting sqref="W54">
    <cfRule type="duplicateValues" dxfId="3676" priority="53"/>
  </conditionalFormatting>
  <conditionalFormatting sqref="W55">
    <cfRule type="duplicateValues" dxfId="3675" priority="52"/>
  </conditionalFormatting>
  <conditionalFormatting sqref="W56">
    <cfRule type="duplicateValues" dxfId="3674" priority="51"/>
  </conditionalFormatting>
  <conditionalFormatting sqref="W57">
    <cfRule type="duplicateValues" dxfId="3673" priority="50"/>
  </conditionalFormatting>
  <conditionalFormatting sqref="W58">
    <cfRule type="duplicateValues" dxfId="3672" priority="49"/>
  </conditionalFormatting>
  <conditionalFormatting sqref="W59">
    <cfRule type="duplicateValues" dxfId="3671" priority="48"/>
  </conditionalFormatting>
  <conditionalFormatting sqref="W60">
    <cfRule type="duplicateValues" dxfId="3670" priority="47"/>
  </conditionalFormatting>
  <conditionalFormatting sqref="W61">
    <cfRule type="duplicateValues" dxfId="3669" priority="46"/>
  </conditionalFormatting>
  <conditionalFormatting sqref="W62">
    <cfRule type="duplicateValues" dxfId="3668" priority="45"/>
  </conditionalFormatting>
  <conditionalFormatting sqref="W63">
    <cfRule type="duplicateValues" dxfId="3667" priority="44"/>
  </conditionalFormatting>
  <conditionalFormatting sqref="W64">
    <cfRule type="duplicateValues" dxfId="3666" priority="43"/>
  </conditionalFormatting>
  <conditionalFormatting sqref="W65">
    <cfRule type="duplicateValues" dxfId="3665" priority="42"/>
  </conditionalFormatting>
  <conditionalFormatting sqref="W66">
    <cfRule type="duplicateValues" dxfId="3664" priority="41"/>
  </conditionalFormatting>
  <conditionalFormatting sqref="W67">
    <cfRule type="duplicateValues" dxfId="3663" priority="40"/>
  </conditionalFormatting>
  <conditionalFormatting sqref="W68">
    <cfRule type="duplicateValues" dxfId="3662" priority="39"/>
  </conditionalFormatting>
  <conditionalFormatting sqref="W69">
    <cfRule type="duplicateValues" dxfId="3661" priority="38"/>
  </conditionalFormatting>
  <conditionalFormatting sqref="W70">
    <cfRule type="duplicateValues" dxfId="3660" priority="37"/>
  </conditionalFormatting>
  <conditionalFormatting sqref="W71">
    <cfRule type="duplicateValues" dxfId="3659" priority="36"/>
  </conditionalFormatting>
  <conditionalFormatting sqref="W72">
    <cfRule type="duplicateValues" dxfId="3658" priority="35"/>
  </conditionalFormatting>
  <conditionalFormatting sqref="W73">
    <cfRule type="duplicateValues" dxfId="3657" priority="34"/>
  </conditionalFormatting>
  <conditionalFormatting sqref="W74">
    <cfRule type="duplicateValues" dxfId="3656" priority="33"/>
  </conditionalFormatting>
  <conditionalFormatting sqref="W75">
    <cfRule type="duplicateValues" dxfId="3655" priority="32"/>
  </conditionalFormatting>
  <conditionalFormatting sqref="W76">
    <cfRule type="duplicateValues" dxfId="3654" priority="31"/>
  </conditionalFormatting>
  <conditionalFormatting sqref="W77">
    <cfRule type="duplicateValues" dxfId="3653" priority="30"/>
  </conditionalFormatting>
  <conditionalFormatting sqref="W78">
    <cfRule type="duplicateValues" dxfId="3652" priority="29"/>
  </conditionalFormatting>
  <conditionalFormatting sqref="W79">
    <cfRule type="duplicateValues" dxfId="3651" priority="28"/>
  </conditionalFormatting>
  <conditionalFormatting sqref="W80">
    <cfRule type="duplicateValues" dxfId="3650" priority="27"/>
  </conditionalFormatting>
  <conditionalFormatting sqref="W81">
    <cfRule type="duplicateValues" dxfId="3649" priority="26"/>
  </conditionalFormatting>
  <conditionalFormatting sqref="W82">
    <cfRule type="duplicateValues" dxfId="3648" priority="25"/>
  </conditionalFormatting>
  <conditionalFormatting sqref="W83">
    <cfRule type="duplicateValues" dxfId="3647" priority="24"/>
  </conditionalFormatting>
  <conditionalFormatting sqref="W84">
    <cfRule type="duplicateValues" dxfId="3646" priority="23"/>
  </conditionalFormatting>
  <conditionalFormatting sqref="W85">
    <cfRule type="duplicateValues" dxfId="3645" priority="22"/>
  </conditionalFormatting>
  <conditionalFormatting sqref="W86">
    <cfRule type="duplicateValues" dxfId="3644" priority="21"/>
  </conditionalFormatting>
  <conditionalFormatting sqref="W87">
    <cfRule type="duplicateValues" dxfId="3643" priority="20"/>
  </conditionalFormatting>
  <conditionalFormatting sqref="W88">
    <cfRule type="duplicateValues" dxfId="3642" priority="19"/>
  </conditionalFormatting>
  <conditionalFormatting sqref="W89">
    <cfRule type="duplicateValues" dxfId="3641" priority="18"/>
  </conditionalFormatting>
  <conditionalFormatting sqref="W90">
    <cfRule type="duplicateValues" dxfId="3640" priority="17"/>
  </conditionalFormatting>
  <conditionalFormatting sqref="W91">
    <cfRule type="duplicateValues" dxfId="3639" priority="16"/>
  </conditionalFormatting>
  <conditionalFormatting sqref="W92">
    <cfRule type="duplicateValues" dxfId="3638" priority="15"/>
  </conditionalFormatting>
  <conditionalFormatting sqref="W93">
    <cfRule type="duplicateValues" dxfId="3637" priority="14"/>
  </conditionalFormatting>
  <conditionalFormatting sqref="W94">
    <cfRule type="duplicateValues" dxfId="3636" priority="13"/>
  </conditionalFormatting>
  <conditionalFormatting sqref="W95">
    <cfRule type="duplicateValues" dxfId="3635" priority="12"/>
  </conditionalFormatting>
  <conditionalFormatting sqref="W96">
    <cfRule type="duplicateValues" dxfId="3634" priority="11"/>
  </conditionalFormatting>
  <conditionalFormatting sqref="W97">
    <cfRule type="duplicateValues" dxfId="3633" priority="10"/>
  </conditionalFormatting>
  <conditionalFormatting sqref="W98">
    <cfRule type="duplicateValues" dxfId="3632" priority="9"/>
  </conditionalFormatting>
  <conditionalFormatting sqref="W99">
    <cfRule type="duplicateValues" dxfId="3631" priority="8"/>
  </conditionalFormatting>
  <conditionalFormatting sqref="W100">
    <cfRule type="duplicateValues" dxfId="3630" priority="7"/>
  </conditionalFormatting>
  <conditionalFormatting sqref="W101">
    <cfRule type="duplicateValues" dxfId="3629" priority="6"/>
  </conditionalFormatting>
  <conditionalFormatting sqref="W102">
    <cfRule type="duplicateValues" dxfId="3628" priority="5"/>
  </conditionalFormatting>
  <conditionalFormatting sqref="W103">
    <cfRule type="duplicateValues" dxfId="3627" priority="4"/>
  </conditionalFormatting>
  <conditionalFormatting sqref="W104">
    <cfRule type="duplicateValues" dxfId="3626" priority="3"/>
  </conditionalFormatting>
  <conditionalFormatting sqref="W105">
    <cfRule type="duplicateValues" dxfId="3625" priority="2"/>
  </conditionalFormatting>
  <conditionalFormatting sqref="W6:W105">
    <cfRule type="expression" dxfId="362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b">
        <v>1</v>
      </c>
      <c r="G5" s="1" t="s">
        <v>67</v>
      </c>
      <c r="H5" s="1" t="s">
        <v>68</v>
      </c>
      <c r="I5" s="1" t="s">
        <v>69</v>
      </c>
      <c r="J5" s="1" t="s">
        <v>70</v>
      </c>
      <c r="K5" s="10" t="s">
        <v>71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1.4475124100408777E-3</v>
      </c>
      <c r="C6" s="42">
        <v>1.5483272235025495E-2</v>
      </c>
      <c r="D6" s="42">
        <v>2.5145243441728481E-2</v>
      </c>
      <c r="E6" s="42">
        <v>1.5663537056743664E-2</v>
      </c>
      <c r="F6" s="42">
        <v>1.1848495235193849E-2</v>
      </c>
      <c r="G6" s="42">
        <v>1.124186318321618E-2</v>
      </c>
      <c r="H6" s="42">
        <v>1.1427865843690713E-2</v>
      </c>
      <c r="I6" s="42">
        <v>3.012112873129856E-2</v>
      </c>
      <c r="J6" s="42">
        <v>5.1600771746368873E-2</v>
      </c>
      <c r="K6" s="43">
        <v>1.9125264904176018E-3</v>
      </c>
      <c r="M6" s="16" t="str">
        <f t="shared" ref="M6:M69" si="0">INDEX($B$5:$K$5,MATCH(MIN($B6:$K6),$B6:$K6,0))</f>
        <v>BANANAS</v>
      </c>
      <c r="N6" s="20" t="b">
        <f t="shared" ref="N6:N69" si="1">$M6 = $A6</f>
        <v>1</v>
      </c>
      <c r="Q6" s="22" t="s">
        <v>7</v>
      </c>
      <c r="R6" s="25">
        <f>IF(ISERR($O$15)," ",$O$15)</f>
        <v>0.5</v>
      </c>
      <c r="S6" s="20">
        <f>(10 - COUNTIF($N6:$N15,"#N/A"))</f>
        <v>10</v>
      </c>
      <c r="U6" s="16" t="str">
        <f t="shared" ref="U6:U69" si="2">INDEX($B$5:$K$5,MATCH(MIN($B6:$K6),$B6:$K6,0))</f>
        <v>BANANAS</v>
      </c>
      <c r="V6" s="16">
        <f>MIN(B6:K6)</f>
        <v>1.4475124100408777E-3</v>
      </c>
      <c r="W6" s="16">
        <f>SMALL(B6:K6,2)-V6</f>
        <v>4.6501408037672408E-4</v>
      </c>
    </row>
    <row r="7" spans="1:23" x14ac:dyDescent="0.25">
      <c r="A7" s="12" t="s">
        <v>63</v>
      </c>
      <c r="B7" s="44">
        <v>3.9522362503620241E-3</v>
      </c>
      <c r="C7" s="45">
        <v>1.7596540569913742E-2</v>
      </c>
      <c r="D7" s="45">
        <v>2.7233482024799038E-2</v>
      </c>
      <c r="E7" s="45">
        <v>1.5558922104982982E-2</v>
      </c>
      <c r="F7" s="45">
        <v>1.0633644357333001E-2</v>
      </c>
      <c r="G7" s="45">
        <v>9.6465304135133906E-3</v>
      </c>
      <c r="H7" s="45">
        <v>1.6212787735105389E-2</v>
      </c>
      <c r="I7" s="45">
        <v>2.7514398010366495E-2</v>
      </c>
      <c r="J7" s="45">
        <v>6.1114640050356023E-2</v>
      </c>
      <c r="K7" s="46">
        <v>7.5245353382970628E-4</v>
      </c>
      <c r="M7" s="18" t="str">
        <f t="shared" si="0"/>
        <v>ANTONIA</v>
      </c>
      <c r="N7" s="17" t="b">
        <f t="shared" si="1"/>
        <v>0</v>
      </c>
      <c r="Q7" s="23" t="s">
        <v>6</v>
      </c>
      <c r="R7" s="26">
        <f>IF(ISERR($O$25)," ",$O$25)</f>
        <v>0</v>
      </c>
      <c r="S7" s="17">
        <f>(10 - COUNTIF($N16:$N25,"#N/A"))</f>
        <v>10</v>
      </c>
      <c r="U7" s="18" t="str">
        <f t="shared" si="2"/>
        <v>ANTONIA</v>
      </c>
      <c r="V7" s="18">
        <f t="shared" ref="V7:V70" si="3">MIN(B7:K7)</f>
        <v>7.5245353382970628E-4</v>
      </c>
      <c r="W7" s="18">
        <f t="shared" ref="W7:W70" si="4">SMALL(B7:K7,2)-V7</f>
        <v>3.1997827165323178E-3</v>
      </c>
    </row>
    <row r="8" spans="1:23" x14ac:dyDescent="0.25">
      <c r="A8" s="12" t="s">
        <v>63</v>
      </c>
      <c r="B8" s="44">
        <v>3.4677804849715319E-3</v>
      </c>
      <c r="C8" s="45">
        <v>1.5628529382366901E-2</v>
      </c>
      <c r="D8" s="45">
        <v>2.3431199750304547E-2</v>
      </c>
      <c r="E8" s="45">
        <v>1.4234346229184357E-2</v>
      </c>
      <c r="F8" s="45">
        <v>9.6679983234539465E-3</v>
      </c>
      <c r="G8" s="45">
        <v>1.187082326637022E-2</v>
      </c>
      <c r="H8" s="45">
        <v>1.3460028889159186E-2</v>
      </c>
      <c r="I8" s="45">
        <v>2.9873574532643082E-2</v>
      </c>
      <c r="J8" s="45">
        <v>5.1633034625770943E-2</v>
      </c>
      <c r="K8" s="46">
        <v>6.6434940031831827E-4</v>
      </c>
      <c r="M8" s="18" t="str">
        <f t="shared" si="0"/>
        <v>ANTONIA</v>
      </c>
      <c r="N8" s="17" t="b">
        <f t="shared" si="1"/>
        <v>0</v>
      </c>
      <c r="Q8" s="23" t="s">
        <v>8</v>
      </c>
      <c r="R8" s="26">
        <f>IF(ISERR($O$35)," ",$O$35)</f>
        <v>0</v>
      </c>
      <c r="S8" s="17">
        <f>(10 - COUNTIF($N26:$N35,"#N/A"))</f>
        <v>10</v>
      </c>
      <c r="U8" s="18" t="str">
        <f t="shared" si="2"/>
        <v>ANTONIA</v>
      </c>
      <c r="V8" s="18">
        <f t="shared" si="3"/>
        <v>6.6434940031831827E-4</v>
      </c>
      <c r="W8" s="18">
        <f t="shared" si="4"/>
        <v>2.8034310846532136E-3</v>
      </c>
    </row>
    <row r="9" spans="1:23" x14ac:dyDescent="0.25">
      <c r="A9" s="12" t="s">
        <v>63</v>
      </c>
      <c r="B9" s="44">
        <v>1.3562034166861685E-3</v>
      </c>
      <c r="C9" s="45">
        <v>1.1420778873206791E-2</v>
      </c>
      <c r="D9" s="45">
        <v>2.5475557733178035E-2</v>
      </c>
      <c r="E9" s="45">
        <v>1.6953289701715262E-2</v>
      </c>
      <c r="F9" s="45">
        <v>6.9189629557474559E-3</v>
      </c>
      <c r="G9" s="45">
        <v>1.0607056661624037E-2</v>
      </c>
      <c r="H9" s="45">
        <v>1.3726999212828824E-2</v>
      </c>
      <c r="I9" s="45">
        <v>2.3486756616211447E-2</v>
      </c>
      <c r="J9" s="45">
        <v>5.960432516331067E-2</v>
      </c>
      <c r="K9" s="46">
        <v>5.0398109795097672E-3</v>
      </c>
      <c r="M9" s="18" t="str">
        <f t="shared" si="0"/>
        <v>BANANAS</v>
      </c>
      <c r="N9" s="17" t="b">
        <f t="shared" si="1"/>
        <v>1</v>
      </c>
      <c r="Q9" s="23" t="s">
        <v>9</v>
      </c>
      <c r="R9" s="26">
        <f>IF(ISERR($O$45)," ",$O$45)</f>
        <v>0.7</v>
      </c>
      <c r="S9" s="17">
        <f>(10 - COUNTIF($N36:$N45,"#N/A"))</f>
        <v>10</v>
      </c>
      <c r="U9" s="18" t="str">
        <f t="shared" si="2"/>
        <v>BANANAS</v>
      </c>
      <c r="V9" s="18">
        <f t="shared" si="3"/>
        <v>1.3562034166861685E-3</v>
      </c>
      <c r="W9" s="18">
        <f t="shared" si="4"/>
        <v>3.6836075628235987E-3</v>
      </c>
    </row>
    <row r="10" spans="1:23" x14ac:dyDescent="0.25">
      <c r="A10" s="12" t="s">
        <v>63</v>
      </c>
      <c r="B10" s="44">
        <v>1.420026103615378E-4</v>
      </c>
      <c r="C10" s="45">
        <v>1.2222018693307954E-2</v>
      </c>
      <c r="D10" s="45">
        <v>2.0282575716965519E-2</v>
      </c>
      <c r="E10" s="45">
        <v>1.2658623619349999E-2</v>
      </c>
      <c r="F10" s="45">
        <v>5.7469933157825795E-3</v>
      </c>
      <c r="G10" s="45">
        <v>1.0581871516782412E-2</v>
      </c>
      <c r="H10" s="45">
        <v>1.5011247498562089E-2</v>
      </c>
      <c r="I10" s="45">
        <v>2.6197866647969824E-2</v>
      </c>
      <c r="J10" s="45">
        <v>5.5297274103157233E-2</v>
      </c>
      <c r="K10" s="46">
        <v>2.4972693795483301E-3</v>
      </c>
      <c r="M10" s="18" t="str">
        <f t="shared" si="0"/>
        <v>BANANAS</v>
      </c>
      <c r="N10" s="17" t="b">
        <f t="shared" si="1"/>
        <v>1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BANANAS</v>
      </c>
      <c r="V10" s="18">
        <f t="shared" si="3"/>
        <v>1.420026103615378E-4</v>
      </c>
      <c r="W10" s="18">
        <f t="shared" si="4"/>
        <v>2.3552667691867923E-3</v>
      </c>
    </row>
    <row r="11" spans="1:23" x14ac:dyDescent="0.25">
      <c r="A11" s="12" t="s">
        <v>63</v>
      </c>
      <c r="B11" s="44">
        <v>6.0630854311571718E-3</v>
      </c>
      <c r="C11" s="45">
        <v>1.7975992726202865E-2</v>
      </c>
      <c r="D11" s="45">
        <v>2.6092533442469597E-2</v>
      </c>
      <c r="E11" s="45">
        <v>1.5809248590292726E-2</v>
      </c>
      <c r="F11" s="45">
        <v>1.1159299916536764E-2</v>
      </c>
      <c r="G11" s="45">
        <v>1.242731759929757E-2</v>
      </c>
      <c r="H11" s="45">
        <v>1.3808552829445771E-2</v>
      </c>
      <c r="I11" s="45">
        <v>3.5720835187578667E-2</v>
      </c>
      <c r="J11" s="45">
        <v>5.4237000279036586E-2</v>
      </c>
      <c r="K11" s="46">
        <v>1.8789152051015261E-3</v>
      </c>
      <c r="M11" s="18" t="str">
        <f t="shared" si="0"/>
        <v>ANTONIA</v>
      </c>
      <c r="N11" s="17" t="b">
        <f t="shared" si="1"/>
        <v>0</v>
      </c>
      <c r="Q11" s="23" t="s">
        <v>11</v>
      </c>
      <c r="R11" s="26">
        <f>IF(ISERR($O$65)," ",$O$65)</f>
        <v>0.2</v>
      </c>
      <c r="S11" s="17">
        <f>(10 - COUNTIF($N56:$N65,"#N/A"))</f>
        <v>10</v>
      </c>
      <c r="U11" s="18" t="str">
        <f t="shared" si="2"/>
        <v>ANTONIA</v>
      </c>
      <c r="V11" s="18">
        <f t="shared" si="3"/>
        <v>1.8789152051015261E-3</v>
      </c>
      <c r="W11" s="18">
        <f t="shared" si="4"/>
        <v>4.1841702260556456E-3</v>
      </c>
    </row>
    <row r="12" spans="1:23" x14ac:dyDescent="0.25">
      <c r="A12" s="12" t="s">
        <v>63</v>
      </c>
      <c r="B12" s="44">
        <v>1.8885507964163002E-3</v>
      </c>
      <c r="C12" s="45">
        <v>1.8844809049326634E-2</v>
      </c>
      <c r="D12" s="45">
        <v>2.4721388514219553E-2</v>
      </c>
      <c r="E12" s="45">
        <v>1.4065783006409406E-2</v>
      </c>
      <c r="F12" s="45">
        <v>1.01494699833658E-2</v>
      </c>
      <c r="G12" s="45">
        <v>8.3053454380999578E-3</v>
      </c>
      <c r="H12" s="45">
        <v>1.7774078682955885E-2</v>
      </c>
      <c r="I12" s="45">
        <v>2.3863023498391488E-2</v>
      </c>
      <c r="J12" s="45">
        <v>6.0896572508906045E-2</v>
      </c>
      <c r="K12" s="46">
        <v>2.8702950262878349E-4</v>
      </c>
      <c r="M12" s="18" t="str">
        <f t="shared" si="0"/>
        <v>ANTONIA</v>
      </c>
      <c r="N12" s="17" t="b">
        <f t="shared" si="1"/>
        <v>0</v>
      </c>
      <c r="Q12" s="23" t="s">
        <v>12</v>
      </c>
      <c r="R12" s="26">
        <f>IF(ISERR($O$75)," ",$O$75)</f>
        <v>0.1</v>
      </c>
      <c r="S12" s="17">
        <f>(10 - COUNTIF($N66:$N75,"#N/A"))</f>
        <v>10</v>
      </c>
      <c r="U12" s="18" t="str">
        <f t="shared" si="2"/>
        <v>ANTONIA</v>
      </c>
      <c r="V12" s="18">
        <f t="shared" si="3"/>
        <v>2.8702950262878349E-4</v>
      </c>
      <c r="W12" s="18">
        <f t="shared" si="4"/>
        <v>1.6015212937875167E-3</v>
      </c>
    </row>
    <row r="13" spans="1:23" x14ac:dyDescent="0.25">
      <c r="A13" s="12" t="s">
        <v>63</v>
      </c>
      <c r="B13" s="44">
        <v>2.9990215960571526E-4</v>
      </c>
      <c r="C13" s="45">
        <v>1.5427145298846683E-2</v>
      </c>
      <c r="D13" s="45">
        <v>2.7731015861984433E-2</v>
      </c>
      <c r="E13" s="45">
        <v>1.7992274120033847E-2</v>
      </c>
      <c r="F13" s="45">
        <v>1.1236421677517349E-2</v>
      </c>
      <c r="G13" s="45">
        <v>1.1312700020786767E-2</v>
      </c>
      <c r="H13" s="45">
        <v>1.2471872531492133E-2</v>
      </c>
      <c r="I13" s="45">
        <v>2.7617051696264421E-2</v>
      </c>
      <c r="J13" s="45">
        <v>5.5681715590409651E-2</v>
      </c>
      <c r="K13" s="46">
        <v>3.1516912117853686E-3</v>
      </c>
      <c r="M13" s="18" t="str">
        <f t="shared" si="0"/>
        <v>BANANAS</v>
      </c>
      <c r="N13" s="17" t="b">
        <f t="shared" si="1"/>
        <v>1</v>
      </c>
      <c r="Q13" s="23" t="s">
        <v>13</v>
      </c>
      <c r="R13" s="26">
        <f>IF(ISERR($O$85)," ",$O$85)</f>
        <v>0</v>
      </c>
      <c r="S13" s="17">
        <f>(10 - COUNTIF($N76:$N85,"#N/A"))</f>
        <v>10</v>
      </c>
      <c r="U13" s="18" t="str">
        <f t="shared" si="2"/>
        <v>BANANAS</v>
      </c>
      <c r="V13" s="18">
        <f t="shared" si="3"/>
        <v>2.9990215960571526E-4</v>
      </c>
      <c r="W13" s="18">
        <f t="shared" si="4"/>
        <v>2.8517890521796534E-3</v>
      </c>
    </row>
    <row r="14" spans="1:23" ht="15.75" thickBot="1" x14ac:dyDescent="0.3">
      <c r="A14" s="12" t="s">
        <v>63</v>
      </c>
      <c r="B14" s="44">
        <v>2.547988510272374E-3</v>
      </c>
      <c r="C14" s="45">
        <v>1.6453666544988265E-2</v>
      </c>
      <c r="D14" s="45">
        <v>2.5580521401133323E-2</v>
      </c>
      <c r="E14" s="45">
        <v>1.550696391991028E-2</v>
      </c>
      <c r="F14" s="45">
        <v>1.0859733274344583E-2</v>
      </c>
      <c r="G14" s="45">
        <v>1.0881899774566026E-2</v>
      </c>
      <c r="H14" s="45">
        <v>1.4242650959250966E-2</v>
      </c>
      <c r="I14" s="45">
        <v>2.8620274622191768E-2</v>
      </c>
      <c r="J14" s="45">
        <v>5.6265319426417312E-2</v>
      </c>
      <c r="K14" s="46">
        <v>7.2921883655257744E-4</v>
      </c>
      <c r="M14" s="18" t="str">
        <f t="shared" si="0"/>
        <v>ANTONIA</v>
      </c>
      <c r="N14" s="17" t="b">
        <f t="shared" si="1"/>
        <v>0</v>
      </c>
      <c r="Q14" s="23" t="s">
        <v>14</v>
      </c>
      <c r="R14" s="26">
        <f>IF(ISERR($O$95)," ",$O$95)</f>
        <v>0.1</v>
      </c>
      <c r="S14" s="17">
        <f>(10 - COUNTIF($N86:$N95,"#N/A"))</f>
        <v>10</v>
      </c>
      <c r="U14" s="18" t="str">
        <f t="shared" si="2"/>
        <v>ANTONIA</v>
      </c>
      <c r="V14" s="18">
        <f t="shared" si="3"/>
        <v>7.2921883655257744E-4</v>
      </c>
      <c r="W14" s="18">
        <f t="shared" si="4"/>
        <v>1.8187696737197966E-3</v>
      </c>
    </row>
    <row r="15" spans="1:23" ht="15.75" thickBot="1" x14ac:dyDescent="0.3">
      <c r="A15" s="13" t="s">
        <v>63</v>
      </c>
      <c r="B15" s="47">
        <v>1.7907593035245452E-3</v>
      </c>
      <c r="C15" s="48">
        <v>1.5220938720372224E-2</v>
      </c>
      <c r="D15" s="48">
        <v>2.3942704094399699E-2</v>
      </c>
      <c r="E15" s="48">
        <v>1.5369292678220819E-2</v>
      </c>
      <c r="F15" s="48">
        <v>9.5700136999516319E-3</v>
      </c>
      <c r="G15" s="48">
        <v>1.2021198167102773E-2</v>
      </c>
      <c r="H15" s="48">
        <v>1.5358476951178196E-2</v>
      </c>
      <c r="I15" s="48">
        <v>2.6666066661432154E-2</v>
      </c>
      <c r="J15" s="48">
        <v>5.5383431685915759E-2</v>
      </c>
      <c r="K15" s="49">
        <v>1.8607677385541165E-3</v>
      </c>
      <c r="M15" s="19" t="str">
        <f t="shared" si="0"/>
        <v>BANANAS</v>
      </c>
      <c r="N15" s="21" t="b">
        <f t="shared" si="1"/>
        <v>1</v>
      </c>
      <c r="O15" s="30">
        <f>COUNTIF($N6:$N15,TRUE)/(10 - COUNTIF($N6:$N15,"#N/A"))</f>
        <v>0.5</v>
      </c>
      <c r="Q15" s="24" t="s">
        <v>15</v>
      </c>
      <c r="R15" s="27">
        <f>IF(ISERR($O$105)," ",$O$105)</f>
        <v>1</v>
      </c>
      <c r="S15" s="21">
        <f>(10 - COUNTIF($N96:$N105,"#N/A"))</f>
        <v>10</v>
      </c>
      <c r="U15" s="19" t="str">
        <f t="shared" si="2"/>
        <v>BANANAS</v>
      </c>
      <c r="V15" s="19">
        <f t="shared" si="3"/>
        <v>1.7907593035245452E-3</v>
      </c>
      <c r="W15" s="19">
        <f t="shared" si="4"/>
        <v>7.000843502957127E-5</v>
      </c>
    </row>
    <row r="16" spans="1:23" ht="15.75" thickBot="1" x14ac:dyDescent="0.3">
      <c r="A16" s="11" t="s">
        <v>64</v>
      </c>
      <c r="B16" s="41">
        <v>1.1620390272572289E-2</v>
      </c>
      <c r="C16" s="42">
        <v>7.0664027972195155E-3</v>
      </c>
      <c r="D16" s="42">
        <v>1.8815951645031699E-2</v>
      </c>
      <c r="E16" s="42">
        <v>9.8315568642441641E-3</v>
      </c>
      <c r="F16" s="42">
        <v>4.4137132109439668E-3</v>
      </c>
      <c r="G16" s="42">
        <v>1.5569728293587283E-2</v>
      </c>
      <c r="H16" s="42">
        <v>1.1182571522070518E-2</v>
      </c>
      <c r="I16" s="42">
        <v>3.9998795974381988E-2</v>
      </c>
      <c r="J16" s="42">
        <v>4.7845453521310602E-2</v>
      </c>
      <c r="K16" s="43">
        <v>3.7703916500152982E-3</v>
      </c>
      <c r="M16" s="16" t="str">
        <f t="shared" si="0"/>
        <v>ANTONIA</v>
      </c>
      <c r="N16" s="20" t="b">
        <f t="shared" si="1"/>
        <v>0</v>
      </c>
      <c r="U16" s="16" t="str">
        <f t="shared" si="2"/>
        <v>ANTONIA</v>
      </c>
      <c r="V16" s="16">
        <f t="shared" si="3"/>
        <v>3.7703916500152982E-3</v>
      </c>
      <c r="W16" s="16">
        <f t="shared" si="4"/>
        <v>6.4332156092866861E-4</v>
      </c>
    </row>
    <row r="17" spans="1:23" ht="15.75" thickBot="1" x14ac:dyDescent="0.3">
      <c r="A17" s="12" t="s">
        <v>64</v>
      </c>
      <c r="B17" s="44">
        <v>9.2353280438473104E-3</v>
      </c>
      <c r="C17" s="45">
        <v>1.4337809561047118E-3</v>
      </c>
      <c r="D17" s="45">
        <v>2.067609938258683E-2</v>
      </c>
      <c r="E17" s="45">
        <v>1.1968692773033866E-2</v>
      </c>
      <c r="F17" s="45">
        <v>3.7264127895456668E-3</v>
      </c>
      <c r="G17" s="45">
        <v>1.7069217141534102E-2</v>
      </c>
      <c r="H17" s="45">
        <v>3.1036617491889129E-3</v>
      </c>
      <c r="I17" s="45">
        <v>4.3280189382866111E-2</v>
      </c>
      <c r="J17" s="45">
        <v>4.051159395896272E-2</v>
      </c>
      <c r="K17" s="46">
        <v>4.8140628677066297E-4</v>
      </c>
      <c r="M17" s="18" t="str">
        <f t="shared" si="0"/>
        <v>ANTONIA</v>
      </c>
      <c r="N17" s="17" t="b">
        <f t="shared" si="1"/>
        <v>0</v>
      </c>
      <c r="Q17" s="61" t="s">
        <v>21</v>
      </c>
      <c r="R17" s="126">
        <f>COUNTIF($N6:$N105,TRUE)/(100 - COUNTIF($N6:$N105,"#N/A"))</f>
        <v>0.36</v>
      </c>
      <c r="S17" s="127"/>
      <c r="U17" s="18" t="str">
        <f t="shared" si="2"/>
        <v>ANTONIA</v>
      </c>
      <c r="V17" s="18">
        <f t="shared" si="3"/>
        <v>4.8140628677066297E-4</v>
      </c>
      <c r="W17" s="18">
        <f t="shared" si="4"/>
        <v>9.5237466933404888E-4</v>
      </c>
    </row>
    <row r="18" spans="1:23" x14ac:dyDescent="0.25">
      <c r="A18" s="12" t="s">
        <v>64</v>
      </c>
      <c r="B18" s="44">
        <v>7.8994727932367326E-3</v>
      </c>
      <c r="C18" s="45">
        <v>5.9410252652108975E-4</v>
      </c>
      <c r="D18" s="45">
        <v>1.9946396276087033E-2</v>
      </c>
      <c r="E18" s="45">
        <v>1.0623179245670376E-2</v>
      </c>
      <c r="F18" s="45">
        <v>2.1943527759070228E-3</v>
      </c>
      <c r="G18" s="45">
        <v>1.4095480658521828E-2</v>
      </c>
      <c r="H18" s="45">
        <v>5.7822571258993871E-3</v>
      </c>
      <c r="I18" s="45">
        <v>3.6597423987333851E-2</v>
      </c>
      <c r="J18" s="45">
        <v>4.8859113173398139E-2</v>
      </c>
      <c r="K18" s="46">
        <v>2.439193433706778E-4</v>
      </c>
      <c r="M18" s="18" t="str">
        <f t="shared" si="0"/>
        <v>ANTONIA</v>
      </c>
      <c r="N18" s="17" t="b">
        <f t="shared" si="1"/>
        <v>0</v>
      </c>
      <c r="U18" s="18" t="str">
        <f t="shared" si="2"/>
        <v>ANTONIA</v>
      </c>
      <c r="V18" s="18">
        <f t="shared" si="3"/>
        <v>2.439193433706778E-4</v>
      </c>
      <c r="W18" s="18">
        <f t="shared" si="4"/>
        <v>3.5018318315041194E-4</v>
      </c>
    </row>
    <row r="19" spans="1:23" x14ac:dyDescent="0.25">
      <c r="A19" s="12" t="s">
        <v>64</v>
      </c>
      <c r="B19" s="44">
        <v>6.4900750166250586E-3</v>
      </c>
      <c r="C19" s="45">
        <v>2.8675298010217565E-3</v>
      </c>
      <c r="D19" s="45">
        <v>2.1615980217676987E-2</v>
      </c>
      <c r="E19" s="45">
        <v>1.3004701498222805E-2</v>
      </c>
      <c r="F19" s="45">
        <v>1.939269999741592E-3</v>
      </c>
      <c r="G19" s="45">
        <v>1.6373242191303313E-2</v>
      </c>
      <c r="H19" s="45">
        <v>6.1141923983275663E-3</v>
      </c>
      <c r="I19" s="45">
        <v>3.6320996594595659E-2</v>
      </c>
      <c r="J19" s="45">
        <v>5.0930754998557877E-2</v>
      </c>
      <c r="K19" s="46">
        <v>1.6823252414188642E-3</v>
      </c>
      <c r="M19" s="18" t="str">
        <f t="shared" si="0"/>
        <v>ANTONIA</v>
      </c>
      <c r="N19" s="17" t="b">
        <f t="shared" si="1"/>
        <v>0</v>
      </c>
      <c r="U19" s="18" t="str">
        <f t="shared" si="2"/>
        <v>ANTONIA</v>
      </c>
      <c r="V19" s="18">
        <f t="shared" si="3"/>
        <v>1.6823252414188642E-3</v>
      </c>
      <c r="W19" s="18">
        <f t="shared" si="4"/>
        <v>2.569447583227278E-4</v>
      </c>
    </row>
    <row r="20" spans="1:23" x14ac:dyDescent="0.25">
      <c r="A20" s="12" t="s">
        <v>64</v>
      </c>
      <c r="B20" s="44">
        <v>5.4206663574412513E-3</v>
      </c>
      <c r="C20" s="45">
        <v>7.1786167618260281E-3</v>
      </c>
      <c r="D20" s="45">
        <v>1.6250588465127544E-2</v>
      </c>
      <c r="E20" s="45">
        <v>9.0421886652832829E-3</v>
      </c>
      <c r="F20" s="45">
        <v>4.8160863714327637E-3</v>
      </c>
      <c r="G20" s="45">
        <v>1.3041884509846528E-2</v>
      </c>
      <c r="H20" s="45">
        <v>8.9773389240993887E-3</v>
      </c>
      <c r="I20" s="45">
        <v>3.4917562110162552E-2</v>
      </c>
      <c r="J20" s="45">
        <v>4.3780982595830992E-2</v>
      </c>
      <c r="K20" s="46">
        <v>1.9846159028718592E-4</v>
      </c>
      <c r="M20" s="18" t="str">
        <f t="shared" si="0"/>
        <v>ANTONIA</v>
      </c>
      <c r="N20" s="17" t="b">
        <f t="shared" si="1"/>
        <v>0</v>
      </c>
      <c r="U20" s="18" t="str">
        <f t="shared" si="2"/>
        <v>ANTONIA</v>
      </c>
      <c r="V20" s="18">
        <f t="shared" si="3"/>
        <v>1.9846159028718592E-4</v>
      </c>
      <c r="W20" s="18">
        <f t="shared" si="4"/>
        <v>4.6176247811455778E-3</v>
      </c>
    </row>
    <row r="21" spans="1:23" x14ac:dyDescent="0.25">
      <c r="A21" s="12" t="s">
        <v>64</v>
      </c>
      <c r="B21" s="44">
        <v>8.7396131768039727E-3</v>
      </c>
      <c r="C21" s="45">
        <v>1.1849626379921298E-2</v>
      </c>
      <c r="D21" s="45">
        <v>1.2291943926972349E-2</v>
      </c>
      <c r="E21" s="45">
        <v>5.722207165933791E-3</v>
      </c>
      <c r="F21" s="45">
        <v>5.5882762513842291E-3</v>
      </c>
      <c r="G21" s="45">
        <v>1.0793441567128822E-2</v>
      </c>
      <c r="H21" s="45">
        <v>1.3628940236633583E-2</v>
      </c>
      <c r="I21" s="45">
        <v>3.62600017590132E-2</v>
      </c>
      <c r="J21" s="45">
        <v>4.5326012580118133E-2</v>
      </c>
      <c r="K21" s="46">
        <v>3.8767669125077849E-3</v>
      </c>
      <c r="M21" s="18" t="str">
        <f t="shared" si="0"/>
        <v>ANTONIA</v>
      </c>
      <c r="N21" s="17" t="b">
        <f t="shared" si="1"/>
        <v>0</v>
      </c>
      <c r="U21" s="18" t="str">
        <f t="shared" si="2"/>
        <v>ANTONIA</v>
      </c>
      <c r="V21" s="18">
        <f t="shared" si="3"/>
        <v>3.8767669125077849E-3</v>
      </c>
      <c r="W21" s="18">
        <f t="shared" si="4"/>
        <v>1.7115093388764442E-3</v>
      </c>
    </row>
    <row r="22" spans="1:23" x14ac:dyDescent="0.25">
      <c r="A22" s="12" t="s">
        <v>64</v>
      </c>
      <c r="B22" s="44">
        <v>7.448571773502409E-3</v>
      </c>
      <c r="C22" s="45">
        <v>5.1024836982781971E-3</v>
      </c>
      <c r="D22" s="45">
        <v>1.5206206069734217E-2</v>
      </c>
      <c r="E22" s="45">
        <v>9.4406522580654916E-3</v>
      </c>
      <c r="F22" s="45">
        <v>7.7235229130308072E-3</v>
      </c>
      <c r="G22" s="45">
        <v>1.7476831602650986E-2</v>
      </c>
      <c r="H22" s="45">
        <v>3.3880026223186872E-3</v>
      </c>
      <c r="I22" s="45">
        <v>4.3210286237148191E-2</v>
      </c>
      <c r="J22" s="45">
        <v>3.1123787499758832E-2</v>
      </c>
      <c r="K22" s="46">
        <v>2.6944285967489892E-4</v>
      </c>
      <c r="M22" s="18" t="str">
        <f t="shared" si="0"/>
        <v>ANTONIA</v>
      </c>
      <c r="N22" s="17" t="b">
        <f t="shared" si="1"/>
        <v>0</v>
      </c>
      <c r="U22" s="18" t="str">
        <f t="shared" si="2"/>
        <v>ANTONIA</v>
      </c>
      <c r="V22" s="18">
        <f t="shared" si="3"/>
        <v>2.6944285967489892E-4</v>
      </c>
      <c r="W22" s="18">
        <f t="shared" si="4"/>
        <v>3.1185597626437883E-3</v>
      </c>
    </row>
    <row r="23" spans="1:23" x14ac:dyDescent="0.25">
      <c r="A23" s="12" t="s">
        <v>64</v>
      </c>
      <c r="B23" s="44">
        <v>9.0140956240504153E-3</v>
      </c>
      <c r="C23" s="45">
        <v>4.7369307484996168E-3</v>
      </c>
      <c r="D23" s="45">
        <v>1.8058230788208649E-2</v>
      </c>
      <c r="E23" s="45">
        <v>1.1170867889923324E-2</v>
      </c>
      <c r="F23" s="45">
        <v>6.0746578850007973E-3</v>
      </c>
      <c r="G23" s="45">
        <v>1.7106580979502732E-2</v>
      </c>
      <c r="H23" s="45">
        <v>4.9679148993087077E-3</v>
      </c>
      <c r="I23" s="45">
        <v>4.3470460224435986E-2</v>
      </c>
      <c r="J23" s="45">
        <v>3.7745474962114833E-2</v>
      </c>
      <c r="K23" s="46">
        <v>1.0453411406244513E-3</v>
      </c>
      <c r="M23" s="18" t="str">
        <f t="shared" si="0"/>
        <v>ANTONIA</v>
      </c>
      <c r="N23" s="17" t="b">
        <f t="shared" si="1"/>
        <v>0</v>
      </c>
      <c r="U23" s="18" t="str">
        <f t="shared" si="2"/>
        <v>ANTONIA</v>
      </c>
      <c r="V23" s="18">
        <f t="shared" si="3"/>
        <v>1.0453411406244513E-3</v>
      </c>
      <c r="W23" s="18">
        <f t="shared" si="4"/>
        <v>3.6915896078751655E-3</v>
      </c>
    </row>
    <row r="24" spans="1:23" ht="15.75" thickBot="1" x14ac:dyDescent="0.3">
      <c r="A24" s="12" t="s">
        <v>64</v>
      </c>
      <c r="B24" s="44">
        <v>6.7656209273138194E-3</v>
      </c>
      <c r="C24" s="45">
        <v>2.355028450427718E-3</v>
      </c>
      <c r="D24" s="45">
        <v>1.8074685891113957E-2</v>
      </c>
      <c r="E24" s="45">
        <v>1.0084211821455059E-2</v>
      </c>
      <c r="F24" s="45">
        <v>3.2356121514189873E-3</v>
      </c>
      <c r="G24" s="45">
        <v>1.5156735358287529E-2</v>
      </c>
      <c r="H24" s="50">
        <v>7.8712192149680837E-3</v>
      </c>
      <c r="I24" s="45">
        <v>3.5713482259514484E-2</v>
      </c>
      <c r="J24" s="45">
        <v>4.553284765463661E-2</v>
      </c>
      <c r="K24" s="46">
        <v>1.6351914320074205E-4</v>
      </c>
      <c r="M24" s="18" t="str">
        <f t="shared" si="0"/>
        <v>ANTONIA</v>
      </c>
      <c r="N24" s="17" t="b">
        <f t="shared" si="1"/>
        <v>0</v>
      </c>
      <c r="U24" s="18" t="str">
        <f t="shared" si="2"/>
        <v>ANTONIA</v>
      </c>
      <c r="V24" s="18">
        <f t="shared" si="3"/>
        <v>1.6351914320074205E-4</v>
      </c>
      <c r="W24" s="18">
        <f t="shared" si="4"/>
        <v>2.191509307226976E-3</v>
      </c>
    </row>
    <row r="25" spans="1:23" ht="15.75" thickBot="1" x14ac:dyDescent="0.3">
      <c r="A25" s="13" t="s">
        <v>64</v>
      </c>
      <c r="B25" s="47">
        <v>1.0951597959998099E-2</v>
      </c>
      <c r="C25" s="48">
        <v>1.1137964392386197E-2</v>
      </c>
      <c r="D25" s="48">
        <v>1.8542554036312428E-2</v>
      </c>
      <c r="E25" s="48">
        <v>9.9436878171881363E-3</v>
      </c>
      <c r="F25" s="48">
        <v>7.7269752400630654E-3</v>
      </c>
      <c r="G25" s="48">
        <v>1.3249931884521303E-2</v>
      </c>
      <c r="H25" s="48">
        <v>1.0946221179971252E-2</v>
      </c>
      <c r="I25" s="48">
        <v>4.0934881965944199E-2</v>
      </c>
      <c r="J25" s="48">
        <v>4.675840131853351E-2</v>
      </c>
      <c r="K25" s="49">
        <v>4.2484899216594374E-3</v>
      </c>
      <c r="M25" s="19" t="str">
        <f t="shared" si="0"/>
        <v>ANTONIA</v>
      </c>
      <c r="N25" s="21" t="b">
        <f t="shared" si="1"/>
        <v>0</v>
      </c>
      <c r="O25" s="30">
        <f>COUNTIF($N16:$N25,TRUE)/(10 - COUNTIF($N16:$N25,"#N/A"))</f>
        <v>0</v>
      </c>
      <c r="U25" s="19" t="str">
        <f t="shared" si="2"/>
        <v>ANTONIA</v>
      </c>
      <c r="V25" s="19">
        <f t="shared" si="3"/>
        <v>4.2484899216594374E-3</v>
      </c>
      <c r="W25" s="19">
        <f t="shared" si="4"/>
        <v>3.478485318403628E-3</v>
      </c>
    </row>
    <row r="26" spans="1:23" x14ac:dyDescent="0.25">
      <c r="A26" s="11" t="s">
        <v>65</v>
      </c>
      <c r="B26" s="41">
        <v>1.2025359657125926E-2</v>
      </c>
      <c r="C26" s="42">
        <v>2.2012980560468395E-2</v>
      </c>
      <c r="D26" s="42">
        <v>3.8935379884231514E-3</v>
      </c>
      <c r="E26" s="42">
        <v>8.5974569799725231E-3</v>
      </c>
      <c r="F26" s="42">
        <v>6.1231940822701822E-3</v>
      </c>
      <c r="G26" s="42">
        <v>1.8969724368209494E-3</v>
      </c>
      <c r="H26" s="42">
        <v>2.2673998318791435E-2</v>
      </c>
      <c r="I26" s="42">
        <v>3.1796759404743274E-2</v>
      </c>
      <c r="J26" s="42">
        <v>4.5203359859293905E-2</v>
      </c>
      <c r="K26" s="43">
        <v>1.2722398765209303E-2</v>
      </c>
      <c r="M26" s="16" t="str">
        <f t="shared" si="0"/>
        <v>TRUMPET</v>
      </c>
      <c r="N26" s="20" t="b">
        <f t="shared" si="1"/>
        <v>0</v>
      </c>
      <c r="U26" s="16" t="str">
        <f t="shared" si="2"/>
        <v>TRUMPET</v>
      </c>
      <c r="V26" s="16">
        <f t="shared" si="3"/>
        <v>1.8969724368209494E-3</v>
      </c>
      <c r="W26" s="16">
        <f t="shared" si="4"/>
        <v>1.9965655516022019E-3</v>
      </c>
    </row>
    <row r="27" spans="1:23" x14ac:dyDescent="0.25">
      <c r="A27" s="12" t="s">
        <v>65</v>
      </c>
      <c r="B27" s="44">
        <v>1.1670702128376573E-2</v>
      </c>
      <c r="C27" s="45">
        <v>1.7680734870706944E-2</v>
      </c>
      <c r="D27" s="45">
        <v>6.133111589114143E-3</v>
      </c>
      <c r="E27" s="45">
        <v>1.1126537492564849E-3</v>
      </c>
      <c r="F27" s="45">
        <v>7.0675558163074206E-3</v>
      </c>
      <c r="G27" s="45">
        <v>5.7418827805069978E-3</v>
      </c>
      <c r="H27" s="45">
        <v>1.848119156692005E-2</v>
      </c>
      <c r="I27" s="45">
        <v>3.7308509971630231E-2</v>
      </c>
      <c r="J27" s="45">
        <v>4.6801596096953321E-2</v>
      </c>
      <c r="K27" s="46">
        <v>8.8856621012651724E-3</v>
      </c>
      <c r="M27" s="18" t="str">
        <f t="shared" si="0"/>
        <v>BLOOM</v>
      </c>
      <c r="N27" s="17" t="b">
        <f t="shared" si="1"/>
        <v>0</v>
      </c>
      <c r="U27" s="18" t="str">
        <f t="shared" si="2"/>
        <v>BLOOM</v>
      </c>
      <c r="V27" s="18">
        <f t="shared" si="3"/>
        <v>1.1126537492564849E-3</v>
      </c>
      <c r="W27" s="18">
        <f t="shared" si="4"/>
        <v>4.6292290312505129E-3</v>
      </c>
    </row>
    <row r="28" spans="1:23" x14ac:dyDescent="0.25">
      <c r="A28" s="12" t="s">
        <v>65</v>
      </c>
      <c r="B28" s="44">
        <v>3.4265306755570657E-3</v>
      </c>
      <c r="C28" s="45">
        <v>1.1466525957875021E-2</v>
      </c>
      <c r="D28" s="45">
        <v>2.3577094380305287E-2</v>
      </c>
      <c r="E28" s="45">
        <v>1.6958161362898013E-2</v>
      </c>
      <c r="F28" s="45">
        <v>1.0097583166854666E-2</v>
      </c>
      <c r="G28" s="45">
        <v>1.6086561000975233E-2</v>
      </c>
      <c r="H28" s="45">
        <v>9.7278066679319895E-3</v>
      </c>
      <c r="I28" s="45">
        <v>3.5577641087627267E-2</v>
      </c>
      <c r="J28" s="45">
        <v>4.6228393397948271E-2</v>
      </c>
      <c r="K28" s="46">
        <v>1.8959781981124409E-3</v>
      </c>
      <c r="M28" s="18" t="str">
        <f t="shared" si="0"/>
        <v>ANTONIA</v>
      </c>
      <c r="N28" s="17" t="b">
        <f t="shared" si="1"/>
        <v>0</v>
      </c>
      <c r="U28" s="18" t="str">
        <f t="shared" si="2"/>
        <v>ANTONIA</v>
      </c>
      <c r="V28" s="18">
        <f t="shared" si="3"/>
        <v>1.8959781981124409E-3</v>
      </c>
      <c r="W28" s="18">
        <f t="shared" si="4"/>
        <v>1.5305524774446248E-3</v>
      </c>
    </row>
    <row r="29" spans="1:23" x14ac:dyDescent="0.25">
      <c r="A29" s="12" t="s">
        <v>65</v>
      </c>
      <c r="B29" s="44">
        <v>1.1420530923960913E-2</v>
      </c>
      <c r="C29" s="45">
        <v>2.0328491390044084E-2</v>
      </c>
      <c r="D29" s="45">
        <v>7.1087756856208703E-3</v>
      </c>
      <c r="E29" s="45">
        <v>8.6431724878315019E-5</v>
      </c>
      <c r="F29" s="45">
        <v>9.3554809548821363E-3</v>
      </c>
      <c r="G29" s="45">
        <v>4.311140373628437E-3</v>
      </c>
      <c r="H29" s="45">
        <v>1.793728621974798E-2</v>
      </c>
      <c r="I29" s="45">
        <v>3.4578195114475282E-2</v>
      </c>
      <c r="J29" s="45">
        <v>4.4727065712549106E-2</v>
      </c>
      <c r="K29" s="46">
        <v>9.0437791928803541E-3</v>
      </c>
      <c r="M29" s="18" t="str">
        <f t="shared" si="0"/>
        <v>BLOOM</v>
      </c>
      <c r="N29" s="17" t="b">
        <f t="shared" si="1"/>
        <v>0</v>
      </c>
      <c r="U29" s="18" t="str">
        <f t="shared" si="2"/>
        <v>BLOOM</v>
      </c>
      <c r="V29" s="18">
        <f t="shared" si="3"/>
        <v>8.6431724878315019E-5</v>
      </c>
      <c r="W29" s="18">
        <f t="shared" si="4"/>
        <v>4.224708648750122E-3</v>
      </c>
    </row>
    <row r="30" spans="1:23" x14ac:dyDescent="0.25">
      <c r="A30" s="12" t="s">
        <v>65</v>
      </c>
      <c r="B30" s="44">
        <v>1.3431420959476074E-2</v>
      </c>
      <c r="C30" s="45">
        <v>2.3701032125681944E-2</v>
      </c>
      <c r="D30" s="45">
        <v>3.4900110487948617E-3</v>
      </c>
      <c r="E30" s="45">
        <v>3.8691226418626351E-3</v>
      </c>
      <c r="F30" s="45">
        <v>9.808201786388894E-3</v>
      </c>
      <c r="G30" s="45">
        <v>3.0354983159688875E-4</v>
      </c>
      <c r="H30" s="45">
        <v>2.2226008483673707E-2</v>
      </c>
      <c r="I30" s="45">
        <v>3.6449812418544648E-2</v>
      </c>
      <c r="J30" s="45">
        <v>4.9922863481127386E-2</v>
      </c>
      <c r="K30" s="46">
        <v>1.4116547462173036E-2</v>
      </c>
      <c r="M30" s="18" t="str">
        <f t="shared" si="0"/>
        <v>TRUMPET</v>
      </c>
      <c r="N30" s="17" t="b">
        <f t="shared" si="1"/>
        <v>0</v>
      </c>
      <c r="U30" s="18" t="str">
        <f t="shared" si="2"/>
        <v>TRUMPET</v>
      </c>
      <c r="V30" s="18">
        <f t="shared" si="3"/>
        <v>3.0354983159688875E-4</v>
      </c>
      <c r="W30" s="18">
        <f t="shared" si="4"/>
        <v>3.186461217197973E-3</v>
      </c>
    </row>
    <row r="31" spans="1:23" x14ac:dyDescent="0.25">
      <c r="A31" s="12" t="s">
        <v>65</v>
      </c>
      <c r="B31" s="44">
        <v>8.4447206408692528E-3</v>
      </c>
      <c r="C31" s="45">
        <v>1.5539851295953387E-2</v>
      </c>
      <c r="D31" s="45">
        <v>5.83568008645792E-3</v>
      </c>
      <c r="E31" s="45">
        <v>6.658577014735656E-5</v>
      </c>
      <c r="F31" s="45">
        <v>7.1389378763859219E-3</v>
      </c>
      <c r="G31" s="45">
        <v>4.5676002599089136E-3</v>
      </c>
      <c r="H31" s="45">
        <v>1.617615530925743E-2</v>
      </c>
      <c r="I31" s="45">
        <v>3.2550805159524097E-2</v>
      </c>
      <c r="J31" s="45">
        <v>4.4132949756645681E-2</v>
      </c>
      <c r="K31" s="46">
        <v>6.3430096053120055E-3</v>
      </c>
      <c r="M31" s="18" t="str">
        <f t="shared" si="0"/>
        <v>BLOOM</v>
      </c>
      <c r="N31" s="17" t="b">
        <f t="shared" si="1"/>
        <v>0</v>
      </c>
      <c r="U31" s="18" t="str">
        <f t="shared" si="2"/>
        <v>BLOOM</v>
      </c>
      <c r="V31" s="18">
        <f t="shared" si="3"/>
        <v>6.658577014735656E-5</v>
      </c>
      <c r="W31" s="18">
        <f t="shared" si="4"/>
        <v>4.5010144897615571E-3</v>
      </c>
    </row>
    <row r="32" spans="1:23" x14ac:dyDescent="0.25">
      <c r="A32" s="12" t="s">
        <v>65</v>
      </c>
      <c r="B32" s="44">
        <v>5.1976118495450571E-3</v>
      </c>
      <c r="C32" s="45">
        <v>1.5941606390522153E-2</v>
      </c>
      <c r="D32" s="45">
        <v>3.3761987695246874E-3</v>
      </c>
      <c r="E32" s="45">
        <v>1.7940890504994228E-3</v>
      </c>
      <c r="F32" s="45">
        <v>5.1846045781753364E-3</v>
      </c>
      <c r="G32" s="45">
        <v>2.079167625196986E-3</v>
      </c>
      <c r="H32" s="45">
        <v>1.6602756082201485E-2</v>
      </c>
      <c r="I32" s="45">
        <v>2.956752429656017E-2</v>
      </c>
      <c r="J32" s="45">
        <v>4.4237983298401284E-2</v>
      </c>
      <c r="K32" s="46">
        <v>4.9718867492864281E-3</v>
      </c>
      <c r="M32" s="18" t="str">
        <f t="shared" si="0"/>
        <v>BLOOM</v>
      </c>
      <c r="N32" s="17" t="b">
        <f t="shared" si="1"/>
        <v>0</v>
      </c>
      <c r="U32" s="18" t="str">
        <f t="shared" si="2"/>
        <v>BLOOM</v>
      </c>
      <c r="V32" s="18">
        <f t="shared" si="3"/>
        <v>1.7940890504994228E-3</v>
      </c>
      <c r="W32" s="18">
        <f t="shared" si="4"/>
        <v>2.8507857469756322E-4</v>
      </c>
    </row>
    <row r="33" spans="1:23" x14ac:dyDescent="0.25">
      <c r="A33" s="12" t="s">
        <v>65</v>
      </c>
      <c r="B33" s="44">
        <v>1.0426027554989833E-2</v>
      </c>
      <c r="C33" s="45">
        <v>1.6734614210372013E-2</v>
      </c>
      <c r="D33" s="45">
        <v>5.5378265144800307E-3</v>
      </c>
      <c r="E33" s="45">
        <v>6.4665382521913312E-4</v>
      </c>
      <c r="F33" s="45">
        <v>5.3612451736529954E-3</v>
      </c>
      <c r="G33" s="45">
        <v>3.8998182252617166E-3</v>
      </c>
      <c r="H33" s="45">
        <v>1.9006732758599994E-2</v>
      </c>
      <c r="I33" s="45">
        <v>3.5360273678412706E-2</v>
      </c>
      <c r="J33" s="45">
        <v>4.9291864892789292E-2</v>
      </c>
      <c r="K33" s="46">
        <v>8.7749590158461219E-3</v>
      </c>
      <c r="M33" s="18" t="str">
        <f t="shared" si="0"/>
        <v>BLOOM</v>
      </c>
      <c r="N33" s="17" t="b">
        <f t="shared" si="1"/>
        <v>0</v>
      </c>
      <c r="U33" s="18" t="str">
        <f t="shared" si="2"/>
        <v>BLOOM</v>
      </c>
      <c r="V33" s="18">
        <f t="shared" si="3"/>
        <v>6.4665382521913312E-4</v>
      </c>
      <c r="W33" s="18">
        <f t="shared" si="4"/>
        <v>3.2531644000425835E-3</v>
      </c>
    </row>
    <row r="34" spans="1:23" ht="15.75" thickBot="1" x14ac:dyDescent="0.3">
      <c r="A34" s="12" t="s">
        <v>65</v>
      </c>
      <c r="B34" s="44">
        <v>1.1258711377519156E-2</v>
      </c>
      <c r="C34" s="45">
        <v>2.0155218079590989E-2</v>
      </c>
      <c r="D34" s="45">
        <v>5.1301512905673717E-3</v>
      </c>
      <c r="E34" s="45">
        <v>1.104984186456253E-3</v>
      </c>
      <c r="F34" s="45">
        <v>1.0394702176374027E-2</v>
      </c>
      <c r="G34" s="45">
        <v>3.6266118878900983E-3</v>
      </c>
      <c r="H34" s="45">
        <v>1.9406303843453925E-2</v>
      </c>
      <c r="I34" s="45">
        <v>3.3666257745224082E-2</v>
      </c>
      <c r="J34" s="45">
        <v>4.5854585115804869E-2</v>
      </c>
      <c r="K34" s="46">
        <v>9.6017423611897638E-3</v>
      </c>
      <c r="M34" s="18" t="str">
        <f t="shared" si="0"/>
        <v>BLOOM</v>
      </c>
      <c r="N34" s="17" t="b">
        <f t="shared" si="1"/>
        <v>0</v>
      </c>
      <c r="U34" s="18" t="str">
        <f t="shared" si="2"/>
        <v>BLOOM</v>
      </c>
      <c r="V34" s="18">
        <f t="shared" si="3"/>
        <v>1.104984186456253E-3</v>
      </c>
      <c r="W34" s="18">
        <f t="shared" si="4"/>
        <v>2.5216277014338453E-3</v>
      </c>
    </row>
    <row r="35" spans="1:23" ht="15.75" thickBot="1" x14ac:dyDescent="0.3">
      <c r="A35" s="13" t="s">
        <v>65</v>
      </c>
      <c r="B35" s="47">
        <v>8.7145813999827439E-3</v>
      </c>
      <c r="C35" s="48">
        <v>1.9706025294546244E-2</v>
      </c>
      <c r="D35" s="48">
        <v>4.6345985350855004E-3</v>
      </c>
      <c r="E35" s="48">
        <v>3.5467851871891221E-4</v>
      </c>
      <c r="F35" s="48">
        <v>6.9160466115990599E-3</v>
      </c>
      <c r="G35" s="48">
        <v>2.3204720099221175E-3</v>
      </c>
      <c r="H35" s="48">
        <v>1.9896820542275092E-2</v>
      </c>
      <c r="I35" s="48">
        <v>3.3252281770350375E-2</v>
      </c>
      <c r="J35" s="48">
        <v>4.8247724187273244E-2</v>
      </c>
      <c r="K35" s="49">
        <v>7.8721438543546372E-3</v>
      </c>
      <c r="M35" s="19" t="str">
        <f t="shared" si="0"/>
        <v>BLOOM</v>
      </c>
      <c r="N35" s="21" t="b">
        <f t="shared" si="1"/>
        <v>0</v>
      </c>
      <c r="O35" s="30">
        <f>COUNTIF($N26:$N35,TRUE)/(10 - COUNTIF($N26:$N35,"#N/A"))</f>
        <v>0</v>
      </c>
      <c r="U35" s="19" t="str">
        <f t="shared" si="2"/>
        <v>BLOOM</v>
      </c>
      <c r="V35" s="19">
        <f t="shared" si="3"/>
        <v>3.5467851871891221E-4</v>
      </c>
      <c r="W35" s="19">
        <f t="shared" si="4"/>
        <v>1.9657934912032052E-3</v>
      </c>
    </row>
    <row r="36" spans="1:23" x14ac:dyDescent="0.25">
      <c r="A36" s="11" t="s">
        <v>66</v>
      </c>
      <c r="B36" s="41">
        <v>1.5572956971177856E-2</v>
      </c>
      <c r="C36" s="42">
        <v>2.4897594315606744E-2</v>
      </c>
      <c r="D36" s="42">
        <v>4.190659624306578E-3</v>
      </c>
      <c r="E36" s="42">
        <v>3.2365131737624106E-3</v>
      </c>
      <c r="F36" s="42">
        <v>1.155926590196432E-2</v>
      </c>
      <c r="G36" s="42">
        <v>1.567925418135524E-3</v>
      </c>
      <c r="H36" s="42">
        <v>2.251186606597368E-2</v>
      </c>
      <c r="I36" s="42">
        <v>3.3054291438814172E-2</v>
      </c>
      <c r="J36" s="42">
        <v>4.7807123383637691E-2</v>
      </c>
      <c r="K36" s="43">
        <v>1.3078367025143119E-2</v>
      </c>
      <c r="M36" s="16" t="str">
        <f t="shared" si="0"/>
        <v>TRUMPET</v>
      </c>
      <c r="N36" s="20" t="b">
        <f t="shared" si="1"/>
        <v>0</v>
      </c>
      <c r="U36" s="16" t="str">
        <f t="shared" si="2"/>
        <v>TRUMPET</v>
      </c>
      <c r="V36" s="16">
        <f t="shared" si="3"/>
        <v>1.567925418135524E-3</v>
      </c>
      <c r="W36" s="16">
        <f t="shared" si="4"/>
        <v>1.6685877556268866E-3</v>
      </c>
    </row>
    <row r="37" spans="1:23" x14ac:dyDescent="0.25">
      <c r="A37" s="12" t="s">
        <v>66</v>
      </c>
      <c r="B37" s="44">
        <v>1.2479314598345406E-2</v>
      </c>
      <c r="C37" s="45">
        <v>2.2208294214378796E-2</v>
      </c>
      <c r="D37" s="45">
        <v>9.8157519599864906E-3</v>
      </c>
      <c r="E37" s="45">
        <v>8.3473876411069292E-5</v>
      </c>
      <c r="F37" s="45">
        <v>6.4491199636495123E-3</v>
      </c>
      <c r="G37" s="45">
        <v>2.3222729117323791E-3</v>
      </c>
      <c r="H37" s="45">
        <v>2.2906343920966025E-2</v>
      </c>
      <c r="I37" s="45">
        <v>2.9648301852821159E-2</v>
      </c>
      <c r="J37" s="45">
        <v>5.6559647301021775E-2</v>
      </c>
      <c r="K37" s="46">
        <v>1.0582936537690428E-2</v>
      </c>
      <c r="M37" s="18" t="str">
        <f t="shared" si="0"/>
        <v>BLOOM</v>
      </c>
      <c r="N37" s="17" t="b">
        <f t="shared" si="1"/>
        <v>1</v>
      </c>
      <c r="U37" s="18" t="str">
        <f t="shared" si="2"/>
        <v>BLOOM</v>
      </c>
      <c r="V37" s="18">
        <f t="shared" si="3"/>
        <v>8.3473876411069292E-5</v>
      </c>
      <c r="W37" s="18">
        <f t="shared" si="4"/>
        <v>2.2387990353213098E-3</v>
      </c>
    </row>
    <row r="38" spans="1:23" x14ac:dyDescent="0.25">
      <c r="A38" s="12" t="s">
        <v>66</v>
      </c>
      <c r="B38" s="44">
        <v>1.168583021299914E-2</v>
      </c>
      <c r="C38" s="45">
        <v>2.2220624965780925E-2</v>
      </c>
      <c r="D38" s="45">
        <v>1.5350399545868669E-2</v>
      </c>
      <c r="E38" s="45">
        <v>8.6672258713509556E-3</v>
      </c>
      <c r="F38" s="45">
        <v>6.0359675728657875E-3</v>
      </c>
      <c r="G38" s="45">
        <v>1.0436701606386191E-2</v>
      </c>
      <c r="H38" s="45">
        <v>2.0969027225419174E-2</v>
      </c>
      <c r="I38" s="45">
        <v>3.1609886991633272E-2</v>
      </c>
      <c r="J38" s="45">
        <v>4.9683531628576132E-2</v>
      </c>
      <c r="K38" s="46">
        <v>6.4453476904719805E-3</v>
      </c>
      <c r="M38" s="18" t="b">
        <f t="shared" si="0"/>
        <v>1</v>
      </c>
      <c r="N38" s="17" t="b">
        <f t="shared" si="1"/>
        <v>0</v>
      </c>
      <c r="U38" s="18" t="b">
        <f t="shared" si="2"/>
        <v>1</v>
      </c>
      <c r="V38" s="18">
        <f t="shared" si="3"/>
        <v>6.0359675728657875E-3</v>
      </c>
      <c r="W38" s="18">
        <f t="shared" si="4"/>
        <v>4.09380117606193E-4</v>
      </c>
    </row>
    <row r="39" spans="1:23" x14ac:dyDescent="0.25">
      <c r="A39" s="12" t="s">
        <v>66</v>
      </c>
      <c r="B39" s="44">
        <v>1.3626592830843583E-2</v>
      </c>
      <c r="C39" s="45">
        <v>1.9345441243773964E-2</v>
      </c>
      <c r="D39" s="45">
        <v>1.251250821236095E-2</v>
      </c>
      <c r="E39" s="45">
        <v>5.9491833730816474E-3</v>
      </c>
      <c r="F39" s="45">
        <v>9.8085155307493684E-3</v>
      </c>
      <c r="G39" s="45">
        <v>7.2899492375602696E-3</v>
      </c>
      <c r="H39" s="45">
        <v>1.9075455459572146E-2</v>
      </c>
      <c r="I39" s="45">
        <v>3.9341395656835018E-2</v>
      </c>
      <c r="J39" s="45">
        <v>5.2448972437411145E-2</v>
      </c>
      <c r="K39" s="46">
        <v>9.1402817884675483E-3</v>
      </c>
      <c r="M39" s="18" t="str">
        <f t="shared" si="0"/>
        <v>BLOOM</v>
      </c>
      <c r="N39" s="17" t="b">
        <f t="shared" si="1"/>
        <v>1</v>
      </c>
      <c r="U39" s="18" t="str">
        <f t="shared" si="2"/>
        <v>BLOOM</v>
      </c>
      <c r="V39" s="18">
        <f t="shared" si="3"/>
        <v>5.9491833730816474E-3</v>
      </c>
      <c r="W39" s="18">
        <f t="shared" si="4"/>
        <v>1.3407658644786222E-3</v>
      </c>
    </row>
    <row r="40" spans="1:23" x14ac:dyDescent="0.25">
      <c r="A40" s="12" t="s">
        <v>66</v>
      </c>
      <c r="B40" s="44">
        <v>1.358214982027753E-2</v>
      </c>
      <c r="C40" s="45">
        <v>2.6122257644898672E-2</v>
      </c>
      <c r="D40" s="45">
        <v>8.086126902775697E-3</v>
      </c>
      <c r="E40" s="45">
        <v>1.2391703202634455E-3</v>
      </c>
      <c r="F40" s="45">
        <v>1.1813545489793464E-2</v>
      </c>
      <c r="G40" s="45">
        <v>1.5218511350723607E-3</v>
      </c>
      <c r="H40" s="45">
        <v>2.295128223571407E-2</v>
      </c>
      <c r="I40" s="45">
        <v>3.1912245611977058E-2</v>
      </c>
      <c r="J40" s="45">
        <v>5.1411454060644401E-2</v>
      </c>
      <c r="K40" s="46">
        <v>1.2781176163562887E-2</v>
      </c>
      <c r="M40" s="18" t="str">
        <f t="shared" si="0"/>
        <v>BLOOM</v>
      </c>
      <c r="N40" s="17" t="b">
        <f t="shared" si="1"/>
        <v>1</v>
      </c>
      <c r="U40" s="18" t="str">
        <f t="shared" si="2"/>
        <v>BLOOM</v>
      </c>
      <c r="V40" s="18">
        <f t="shared" si="3"/>
        <v>1.2391703202634455E-3</v>
      </c>
      <c r="W40" s="18">
        <f t="shared" si="4"/>
        <v>2.8268081480891522E-4</v>
      </c>
    </row>
    <row r="41" spans="1:23" x14ac:dyDescent="0.25">
      <c r="A41" s="12" t="s">
        <v>66</v>
      </c>
      <c r="B41" s="44">
        <v>1.6149367886008095E-2</v>
      </c>
      <c r="C41" s="45">
        <v>2.5912871013147223E-2</v>
      </c>
      <c r="D41" s="45">
        <v>8.6631336341173246E-3</v>
      </c>
      <c r="E41" s="45">
        <v>1.0218559853281198E-3</v>
      </c>
      <c r="F41" s="45">
        <v>9.4391455089321234E-3</v>
      </c>
      <c r="G41" s="45">
        <v>5.9586545950031759E-3</v>
      </c>
      <c r="H41" s="45">
        <v>2.6242542275154351E-2</v>
      </c>
      <c r="I41" s="45">
        <v>3.7677676347069887E-2</v>
      </c>
      <c r="J41" s="45">
        <v>5.4395950894181866E-2</v>
      </c>
      <c r="K41" s="46">
        <v>1.4448106804636599E-2</v>
      </c>
      <c r="M41" s="18" t="str">
        <f t="shared" si="0"/>
        <v>BLOOM</v>
      </c>
      <c r="N41" s="17" t="b">
        <f t="shared" si="1"/>
        <v>1</v>
      </c>
      <c r="U41" s="18" t="str">
        <f t="shared" si="2"/>
        <v>BLOOM</v>
      </c>
      <c r="V41" s="18">
        <f t="shared" si="3"/>
        <v>1.0218559853281198E-3</v>
      </c>
      <c r="W41" s="18">
        <f t="shared" si="4"/>
        <v>4.9367986096750562E-3</v>
      </c>
    </row>
    <row r="42" spans="1:23" x14ac:dyDescent="0.25">
      <c r="A42" s="12" t="s">
        <v>66</v>
      </c>
      <c r="B42" s="44">
        <v>9.6806778102106732E-3</v>
      </c>
      <c r="C42" s="45">
        <v>1.6825158464281339E-2</v>
      </c>
      <c r="D42" s="45">
        <v>1.2161754699867737E-2</v>
      </c>
      <c r="E42" s="45">
        <v>6.3842300872542952E-3</v>
      </c>
      <c r="F42" s="45">
        <v>6.4575554131068771E-3</v>
      </c>
      <c r="G42" s="45">
        <v>9.0198404463406445E-3</v>
      </c>
      <c r="H42" s="45">
        <v>1.6583091395965945E-2</v>
      </c>
      <c r="I42" s="45">
        <v>3.6507135039366014E-2</v>
      </c>
      <c r="J42" s="45">
        <v>4.73279598985967E-2</v>
      </c>
      <c r="K42" s="46">
        <v>5.1915881343318534E-3</v>
      </c>
      <c r="M42" s="18" t="str">
        <f t="shared" si="0"/>
        <v>ANTONIA</v>
      </c>
      <c r="N42" s="17" t="b">
        <f t="shared" si="1"/>
        <v>0</v>
      </c>
      <c r="U42" s="18" t="str">
        <f t="shared" si="2"/>
        <v>ANTONIA</v>
      </c>
      <c r="V42" s="18">
        <f t="shared" si="3"/>
        <v>5.1915881343318534E-3</v>
      </c>
      <c r="W42" s="18">
        <f t="shared" si="4"/>
        <v>1.1926419529224418E-3</v>
      </c>
    </row>
    <row r="43" spans="1:23" x14ac:dyDescent="0.25">
      <c r="A43" s="12" t="s">
        <v>66</v>
      </c>
      <c r="B43" s="44">
        <v>1.3623745426298288E-2</v>
      </c>
      <c r="C43" s="45">
        <v>2.3983291144044745E-2</v>
      </c>
      <c r="D43" s="45">
        <v>5.7758751796558941E-3</v>
      </c>
      <c r="E43" s="45">
        <v>1.7464626992481462E-3</v>
      </c>
      <c r="F43" s="45">
        <v>9.2422063168658003E-3</v>
      </c>
      <c r="G43" s="45">
        <v>3.0521955812537697E-3</v>
      </c>
      <c r="H43" s="45">
        <v>2.3690765268682017E-2</v>
      </c>
      <c r="I43" s="45">
        <v>3.22593543576613E-2</v>
      </c>
      <c r="J43" s="45">
        <v>5.0732565362338757E-2</v>
      </c>
      <c r="K43" s="46">
        <v>1.185856104757315E-2</v>
      </c>
      <c r="M43" s="18" t="str">
        <f t="shared" si="0"/>
        <v>BLOOM</v>
      </c>
      <c r="N43" s="17" t="b">
        <f t="shared" si="1"/>
        <v>1</v>
      </c>
      <c r="U43" s="18" t="str">
        <f t="shared" si="2"/>
        <v>BLOOM</v>
      </c>
      <c r="V43" s="18">
        <f t="shared" si="3"/>
        <v>1.7464626992481462E-3</v>
      </c>
      <c r="W43" s="18">
        <f t="shared" si="4"/>
        <v>1.3057328820056235E-3</v>
      </c>
    </row>
    <row r="44" spans="1:23" ht="15.75" thickBot="1" x14ac:dyDescent="0.3">
      <c r="A44" s="12" t="s">
        <v>66</v>
      </c>
      <c r="B44" s="44">
        <v>1.1013033999619368E-2</v>
      </c>
      <c r="C44" s="45">
        <v>1.7416843369137649E-2</v>
      </c>
      <c r="D44" s="45">
        <v>7.6770845347248623E-3</v>
      </c>
      <c r="E44" s="45">
        <v>1.5192947557057766E-3</v>
      </c>
      <c r="F44" s="45">
        <v>6.1935113142849406E-3</v>
      </c>
      <c r="G44" s="45">
        <v>5.4706229594651355E-3</v>
      </c>
      <c r="H44" s="45">
        <v>1.946552841741913E-2</v>
      </c>
      <c r="I44" s="45">
        <v>3.2663292123115882E-2</v>
      </c>
      <c r="J44" s="45">
        <v>5.0199553185689021E-2</v>
      </c>
      <c r="K44" s="46">
        <v>7.5339858638208187E-3</v>
      </c>
      <c r="M44" s="18" t="str">
        <f t="shared" si="0"/>
        <v>BLOOM</v>
      </c>
      <c r="N44" s="17" t="b">
        <f t="shared" si="1"/>
        <v>1</v>
      </c>
      <c r="U44" s="18" t="str">
        <f t="shared" si="2"/>
        <v>BLOOM</v>
      </c>
      <c r="V44" s="18">
        <f t="shared" si="3"/>
        <v>1.5192947557057766E-3</v>
      </c>
      <c r="W44" s="18">
        <f t="shared" si="4"/>
        <v>3.9513282037593588E-3</v>
      </c>
    </row>
    <row r="45" spans="1:23" ht="15.75" thickBot="1" x14ac:dyDescent="0.3">
      <c r="A45" s="13" t="s">
        <v>66</v>
      </c>
      <c r="B45" s="47">
        <v>1.3251184615804459E-2</v>
      </c>
      <c r="C45" s="48">
        <v>2.4902025283809991E-2</v>
      </c>
      <c r="D45" s="48">
        <v>3.6828410905504483E-3</v>
      </c>
      <c r="E45" s="48">
        <v>1.7817682323575113E-3</v>
      </c>
      <c r="F45" s="48">
        <v>9.7046558510606833E-3</v>
      </c>
      <c r="G45" s="48">
        <v>1.868666787497664E-3</v>
      </c>
      <c r="H45" s="48">
        <v>2.313912443987351E-2</v>
      </c>
      <c r="I45" s="48">
        <v>3.3363863468408299E-2</v>
      </c>
      <c r="J45" s="48">
        <v>4.9226584196225331E-2</v>
      </c>
      <c r="K45" s="49">
        <v>1.1204688907020061E-2</v>
      </c>
      <c r="M45" s="19" t="str">
        <f t="shared" si="0"/>
        <v>BLOOM</v>
      </c>
      <c r="N45" s="21" t="b">
        <f t="shared" si="1"/>
        <v>1</v>
      </c>
      <c r="O45" s="30">
        <f>COUNTIF($N36:$N45,TRUE)/(10 - COUNTIF($N36:$N45,"#N/A"))</f>
        <v>0.7</v>
      </c>
      <c r="U45" s="19" t="str">
        <f t="shared" si="2"/>
        <v>BLOOM</v>
      </c>
      <c r="V45" s="19">
        <f t="shared" si="3"/>
        <v>1.7817682323575113E-3</v>
      </c>
      <c r="W45" s="19">
        <f t="shared" si="4"/>
        <v>8.6898555140152781E-5</v>
      </c>
    </row>
    <row r="46" spans="1:23" x14ac:dyDescent="0.25">
      <c r="A46" s="11" t="b">
        <v>1</v>
      </c>
      <c r="B46" s="41">
        <v>1.3953227581854117E-2</v>
      </c>
      <c r="C46" s="42">
        <v>1.9418997064474086E-2</v>
      </c>
      <c r="D46" s="42">
        <v>1.6633511550323204E-2</v>
      </c>
      <c r="E46" s="42">
        <v>7.1724567699486853E-3</v>
      </c>
      <c r="F46" s="42">
        <v>1.483264537698422E-3</v>
      </c>
      <c r="G46" s="42">
        <v>9.4510076302260076E-3</v>
      </c>
      <c r="H46" s="42">
        <v>2.1505482890268043E-2</v>
      </c>
      <c r="I46" s="42">
        <v>3.590206262777234E-2</v>
      </c>
      <c r="J46" s="42">
        <v>5.6908202812537133E-2</v>
      </c>
      <c r="K46" s="43">
        <v>8.9997716973361629E-3</v>
      </c>
      <c r="M46" s="16" t="b">
        <f t="shared" si="0"/>
        <v>1</v>
      </c>
      <c r="N46" s="20" t="b">
        <f t="shared" si="1"/>
        <v>1</v>
      </c>
      <c r="U46" s="16" t="b">
        <f t="shared" si="2"/>
        <v>1</v>
      </c>
      <c r="V46" s="16">
        <f t="shared" si="3"/>
        <v>1.483264537698422E-3</v>
      </c>
      <c r="W46" s="16">
        <f t="shared" si="4"/>
        <v>5.6891922322502633E-3</v>
      </c>
    </row>
    <row r="47" spans="1:23" x14ac:dyDescent="0.25">
      <c r="A47" s="12" t="b">
        <v>1</v>
      </c>
      <c r="B47" s="44">
        <v>1.0716191857447882E-2</v>
      </c>
      <c r="C47" s="45">
        <v>1.7412942864063675E-2</v>
      </c>
      <c r="D47" s="45">
        <v>1.6503956872376449E-2</v>
      </c>
      <c r="E47" s="45">
        <v>7.2671886582611721E-3</v>
      </c>
      <c r="F47" s="45">
        <v>5.3957871429682197E-5</v>
      </c>
      <c r="G47" s="45">
        <v>8.2107266857824011E-3</v>
      </c>
      <c r="H47" s="45">
        <v>2.0741407961557826E-2</v>
      </c>
      <c r="I47" s="45">
        <v>3.6360526343656406E-2</v>
      </c>
      <c r="J47" s="45">
        <v>5.941013297195976E-2</v>
      </c>
      <c r="K47" s="46">
        <v>8.0763535394675016E-3</v>
      </c>
      <c r="M47" s="18" t="b">
        <f t="shared" si="0"/>
        <v>1</v>
      </c>
      <c r="N47" s="17" t="b">
        <f t="shared" si="1"/>
        <v>1</v>
      </c>
      <c r="U47" s="18" t="b">
        <f t="shared" si="2"/>
        <v>1</v>
      </c>
      <c r="V47" s="18">
        <f t="shared" si="3"/>
        <v>5.3957871429682197E-5</v>
      </c>
      <c r="W47" s="18">
        <f t="shared" si="4"/>
        <v>7.2132307868314899E-3</v>
      </c>
    </row>
    <row r="48" spans="1:23" x14ac:dyDescent="0.25">
      <c r="A48" s="12" t="b">
        <v>1</v>
      </c>
      <c r="B48" s="44">
        <v>1.2686403873247747E-2</v>
      </c>
      <c r="C48" s="45">
        <v>2.0707990602656757E-2</v>
      </c>
      <c r="D48" s="45">
        <v>2.338028209334634E-2</v>
      </c>
      <c r="E48" s="45">
        <v>1.5188758151385319E-2</v>
      </c>
      <c r="F48" s="45">
        <v>1.7442831409982817E-3</v>
      </c>
      <c r="G48" s="45">
        <v>1.2988978213746633E-2</v>
      </c>
      <c r="H48" s="45">
        <v>2.5824738488179056E-2</v>
      </c>
      <c r="I48" s="45">
        <v>3.2404111486771268E-2</v>
      </c>
      <c r="J48" s="45">
        <v>6.6331577555752086E-2</v>
      </c>
      <c r="K48" s="46">
        <v>5.8283892025183266E-3</v>
      </c>
      <c r="M48" s="18" t="b">
        <f t="shared" si="0"/>
        <v>1</v>
      </c>
      <c r="N48" s="17" t="b">
        <f t="shared" si="1"/>
        <v>1</v>
      </c>
      <c r="U48" s="18" t="b">
        <f t="shared" si="2"/>
        <v>1</v>
      </c>
      <c r="V48" s="18">
        <f t="shared" si="3"/>
        <v>1.7442831409982817E-3</v>
      </c>
      <c r="W48" s="18">
        <f t="shared" si="4"/>
        <v>4.0841060615200448E-3</v>
      </c>
    </row>
    <row r="49" spans="1:23" x14ac:dyDescent="0.25">
      <c r="A49" s="12" t="b">
        <v>1</v>
      </c>
      <c r="B49" s="44">
        <v>1.2894140951865989E-2</v>
      </c>
      <c r="C49" s="45">
        <v>1.7542025933806708E-2</v>
      </c>
      <c r="D49" s="45">
        <v>1.9246500865733478E-2</v>
      </c>
      <c r="E49" s="45">
        <v>9.9256914018140789E-3</v>
      </c>
      <c r="F49" s="45">
        <v>2.2497988657815028E-3</v>
      </c>
      <c r="G49" s="45">
        <v>8.7399179821785848E-3</v>
      </c>
      <c r="H49" s="45">
        <v>2.3499439469183252E-2</v>
      </c>
      <c r="I49" s="45">
        <v>3.2268138738750132E-2</v>
      </c>
      <c r="J49" s="45">
        <v>6.5883236386383118E-2</v>
      </c>
      <c r="K49" s="46">
        <v>7.0261263622615599E-3</v>
      </c>
      <c r="M49" s="18" t="b">
        <f t="shared" si="0"/>
        <v>1</v>
      </c>
      <c r="N49" s="17" t="b">
        <f t="shared" si="1"/>
        <v>1</v>
      </c>
      <c r="U49" s="18" t="b">
        <f t="shared" si="2"/>
        <v>1</v>
      </c>
      <c r="V49" s="18">
        <f t="shared" si="3"/>
        <v>2.2497988657815028E-3</v>
      </c>
      <c r="W49" s="18">
        <f t="shared" si="4"/>
        <v>4.7763274964800571E-3</v>
      </c>
    </row>
    <row r="50" spans="1:23" x14ac:dyDescent="0.25">
      <c r="A50" s="12" t="b">
        <v>1</v>
      </c>
      <c r="B50" s="44">
        <v>1.0424564517484433E-2</v>
      </c>
      <c r="C50" s="45">
        <v>1.3362582653057013E-2</v>
      </c>
      <c r="D50" s="45">
        <v>1.5480306639552065E-2</v>
      </c>
      <c r="E50" s="45">
        <v>7.4827808982695192E-3</v>
      </c>
      <c r="F50" s="45">
        <v>2.0212017377073919E-3</v>
      </c>
      <c r="G50" s="45">
        <v>1.0473882448651453E-2</v>
      </c>
      <c r="H50" s="45">
        <v>1.5842533922883758E-2</v>
      </c>
      <c r="I50" s="45">
        <v>3.6357191991773063E-2</v>
      </c>
      <c r="J50" s="45">
        <v>5.1442752638963411E-2</v>
      </c>
      <c r="K50" s="46">
        <v>4.8050254283643554E-3</v>
      </c>
      <c r="M50" s="18" t="b">
        <f t="shared" si="0"/>
        <v>1</v>
      </c>
      <c r="N50" s="17" t="b">
        <f t="shared" si="1"/>
        <v>1</v>
      </c>
      <c r="U50" s="18" t="b">
        <f t="shared" si="2"/>
        <v>1</v>
      </c>
      <c r="V50" s="18">
        <f t="shared" si="3"/>
        <v>2.0212017377073919E-3</v>
      </c>
      <c r="W50" s="18">
        <f t="shared" si="4"/>
        <v>2.7838236906569634E-3</v>
      </c>
    </row>
    <row r="51" spans="1:23" x14ac:dyDescent="0.25">
      <c r="A51" s="12" t="b">
        <v>1</v>
      </c>
      <c r="B51" s="44">
        <v>1.1735883309676773E-2</v>
      </c>
      <c r="C51" s="45">
        <v>1.3705992331520141E-2</v>
      </c>
      <c r="D51" s="45">
        <v>1.7136366827871504E-2</v>
      </c>
      <c r="E51" s="45">
        <v>9.9400252524368266E-3</v>
      </c>
      <c r="F51" s="45">
        <v>5.095916361516524E-4</v>
      </c>
      <c r="G51" s="45">
        <v>1.2155196126091169E-2</v>
      </c>
      <c r="H51" s="45">
        <v>1.9899440302821456E-2</v>
      </c>
      <c r="I51" s="45">
        <v>3.9037368825927385E-2</v>
      </c>
      <c r="J51" s="45">
        <v>5.8201714619226262E-2</v>
      </c>
      <c r="K51" s="46">
        <v>6.4270081086797281E-3</v>
      </c>
      <c r="M51" s="18" t="b">
        <f t="shared" si="0"/>
        <v>1</v>
      </c>
      <c r="N51" s="17" t="b">
        <f t="shared" si="1"/>
        <v>1</v>
      </c>
      <c r="U51" s="18" t="b">
        <f t="shared" si="2"/>
        <v>1</v>
      </c>
      <c r="V51" s="18">
        <f t="shared" si="3"/>
        <v>5.095916361516524E-4</v>
      </c>
      <c r="W51" s="18">
        <f t="shared" si="4"/>
        <v>5.9174164725280757E-3</v>
      </c>
    </row>
    <row r="52" spans="1:23" x14ac:dyDescent="0.25">
      <c r="A52" s="12" t="b">
        <v>1</v>
      </c>
      <c r="B52" s="44">
        <v>1.1949067227391514E-2</v>
      </c>
      <c r="C52" s="45">
        <v>1.6868735387624016E-2</v>
      </c>
      <c r="D52" s="45">
        <v>1.772622952791926E-2</v>
      </c>
      <c r="E52" s="45">
        <v>1.1194056126385849E-2</v>
      </c>
      <c r="F52" s="45">
        <v>2.9934823895606359E-3</v>
      </c>
      <c r="G52" s="45">
        <v>1.3744547177047439E-2</v>
      </c>
      <c r="H52" s="45">
        <v>1.9610608345780649E-2</v>
      </c>
      <c r="I52" s="45">
        <v>3.5734057795172788E-2</v>
      </c>
      <c r="J52" s="45">
        <v>5.3389945070829406E-2</v>
      </c>
      <c r="K52" s="46">
        <v>4.7730026189114387E-3</v>
      </c>
      <c r="M52" s="18" t="b">
        <f t="shared" si="0"/>
        <v>1</v>
      </c>
      <c r="N52" s="17" t="b">
        <f t="shared" si="1"/>
        <v>1</v>
      </c>
      <c r="U52" s="18" t="b">
        <f t="shared" si="2"/>
        <v>1</v>
      </c>
      <c r="V52" s="18">
        <f t="shared" si="3"/>
        <v>2.9934823895606359E-3</v>
      </c>
      <c r="W52" s="18">
        <f t="shared" si="4"/>
        <v>1.7795202293508028E-3</v>
      </c>
    </row>
    <row r="53" spans="1:23" x14ac:dyDescent="0.25">
      <c r="A53" s="12" t="b">
        <v>1</v>
      </c>
      <c r="B53" s="44">
        <v>1.2480358749190028E-2</v>
      </c>
      <c r="C53" s="45">
        <v>1.5342854424644094E-2</v>
      </c>
      <c r="D53" s="45">
        <v>2.1172317428273253E-2</v>
      </c>
      <c r="E53" s="45">
        <v>1.3427299184328678E-2</v>
      </c>
      <c r="F53" s="45">
        <v>2.8760944028097327E-3</v>
      </c>
      <c r="G53" s="45">
        <v>1.2691334486733236E-2</v>
      </c>
      <c r="H53" s="45">
        <v>2.1246047026371943E-2</v>
      </c>
      <c r="I53" s="45">
        <v>3.2672759964997793E-2</v>
      </c>
      <c r="J53" s="45">
        <v>6.2593830215755777E-2</v>
      </c>
      <c r="K53" s="46">
        <v>4.0579748474386355E-3</v>
      </c>
      <c r="M53" s="18" t="b">
        <f t="shared" si="0"/>
        <v>1</v>
      </c>
      <c r="N53" s="17" t="b">
        <f t="shared" si="1"/>
        <v>1</v>
      </c>
      <c r="U53" s="18" t="b">
        <f t="shared" si="2"/>
        <v>1</v>
      </c>
      <c r="V53" s="18">
        <f t="shared" si="3"/>
        <v>2.8760944028097327E-3</v>
      </c>
      <c r="W53" s="18">
        <f t="shared" si="4"/>
        <v>1.1818804446289029E-3</v>
      </c>
    </row>
    <row r="54" spans="1:23" ht="15.75" thickBot="1" x14ac:dyDescent="0.3">
      <c r="A54" s="12" t="b">
        <v>1</v>
      </c>
      <c r="B54" s="44">
        <v>1.057572740695705E-2</v>
      </c>
      <c r="C54" s="45">
        <v>1.3445872568293965E-2</v>
      </c>
      <c r="D54" s="45">
        <v>1.919251930450306E-2</v>
      </c>
      <c r="E54" s="45">
        <v>1.0771826470430282E-2</v>
      </c>
      <c r="F54" s="45">
        <v>8.2381187665632807E-4</v>
      </c>
      <c r="G54" s="45">
        <v>1.2721218495356259E-2</v>
      </c>
      <c r="H54" s="45">
        <v>1.6248056413999453E-2</v>
      </c>
      <c r="I54" s="45">
        <v>3.8551813777381636E-2</v>
      </c>
      <c r="J54" s="45">
        <v>5.4486729235032526E-2</v>
      </c>
      <c r="K54" s="46">
        <v>4.835826541355422E-3</v>
      </c>
      <c r="M54" s="18" t="b">
        <f t="shared" si="0"/>
        <v>1</v>
      </c>
      <c r="N54" s="17" t="b">
        <f t="shared" si="1"/>
        <v>1</v>
      </c>
      <c r="U54" s="18" t="b">
        <f t="shared" si="2"/>
        <v>1</v>
      </c>
      <c r="V54" s="18">
        <f t="shared" si="3"/>
        <v>8.2381187665632807E-4</v>
      </c>
      <c r="W54" s="18">
        <f t="shared" si="4"/>
        <v>4.0120146646990939E-3</v>
      </c>
    </row>
    <row r="55" spans="1:23" ht="15.75" thickBot="1" x14ac:dyDescent="0.3">
      <c r="A55" s="13" t="b">
        <v>1</v>
      </c>
      <c r="B55" s="47">
        <v>1.0446466474895529E-2</v>
      </c>
      <c r="C55" s="48">
        <v>1.4755673473541328E-2</v>
      </c>
      <c r="D55" s="48">
        <v>1.7898605655254862E-2</v>
      </c>
      <c r="E55" s="48">
        <v>9.3251550075996153E-3</v>
      </c>
      <c r="F55" s="48">
        <v>2.6597415293107274E-3</v>
      </c>
      <c r="G55" s="48">
        <v>1.219638859844014E-2</v>
      </c>
      <c r="H55" s="48">
        <v>1.7717887743565381E-2</v>
      </c>
      <c r="I55" s="48">
        <v>3.6793723843358495E-2</v>
      </c>
      <c r="J55" s="48">
        <v>5.3741541731734607E-2</v>
      </c>
      <c r="K55" s="49">
        <v>5.2521386338196096E-3</v>
      </c>
      <c r="M55" s="19" t="b">
        <f t="shared" si="0"/>
        <v>1</v>
      </c>
      <c r="N55" s="21" t="b">
        <f t="shared" si="1"/>
        <v>1</v>
      </c>
      <c r="O55" s="30">
        <f>COUNTIF($N46:$N55,TRUE)/(10 - COUNTIF($N46:$N55,"#N/A"))</f>
        <v>1</v>
      </c>
      <c r="U55" s="19" t="b">
        <f t="shared" si="2"/>
        <v>1</v>
      </c>
      <c r="V55" s="19">
        <f t="shared" si="3"/>
        <v>2.6597415293107274E-3</v>
      </c>
      <c r="W55" s="19">
        <f t="shared" si="4"/>
        <v>2.5923971045088822E-3</v>
      </c>
    </row>
    <row r="56" spans="1:23" x14ac:dyDescent="0.25">
      <c r="A56" s="11" t="s">
        <v>67</v>
      </c>
      <c r="B56" s="41">
        <v>6.7957337381111833E-3</v>
      </c>
      <c r="C56" s="42">
        <v>2.3409764817851678E-2</v>
      </c>
      <c r="D56" s="42">
        <v>2.5817215906909233E-2</v>
      </c>
      <c r="E56" s="42">
        <v>1.5415906951930406E-2</v>
      </c>
      <c r="F56" s="42">
        <v>1.7255731788180503E-2</v>
      </c>
      <c r="G56" s="42">
        <v>5.9287252729213428E-3</v>
      </c>
      <c r="H56" s="42">
        <v>2.3614756594826956E-2</v>
      </c>
      <c r="I56" s="42">
        <v>2.3258652647282125E-2</v>
      </c>
      <c r="J56" s="42">
        <v>6.8482260124028041E-2</v>
      </c>
      <c r="K56" s="43">
        <v>4.3795733232505143E-3</v>
      </c>
      <c r="M56" s="16" t="str">
        <f t="shared" si="0"/>
        <v>ANTONIA</v>
      </c>
      <c r="N56" s="20" t="b">
        <f t="shared" si="1"/>
        <v>0</v>
      </c>
      <c r="U56" s="16" t="str">
        <f t="shared" si="2"/>
        <v>ANTONIA</v>
      </c>
      <c r="V56" s="16">
        <f t="shared" si="3"/>
        <v>4.3795733232505143E-3</v>
      </c>
      <c r="W56" s="16">
        <f t="shared" si="4"/>
        <v>1.5491519496708284E-3</v>
      </c>
    </row>
    <row r="57" spans="1:23" x14ac:dyDescent="0.25">
      <c r="A57" s="12" t="s">
        <v>67</v>
      </c>
      <c r="B57" s="44">
        <v>3.5649187714574919E-3</v>
      </c>
      <c r="C57" s="45">
        <v>2.4956543771303304E-2</v>
      </c>
      <c r="D57" s="45">
        <v>2.1349184777585122E-2</v>
      </c>
      <c r="E57" s="45">
        <v>1.187080976142656E-2</v>
      </c>
      <c r="F57" s="45">
        <v>1.4608922354123588E-2</v>
      </c>
      <c r="G57" s="45">
        <v>1.6544201507947744E-3</v>
      </c>
      <c r="H57" s="45">
        <v>2.6640148089784134E-2</v>
      </c>
      <c r="I57" s="45">
        <v>1.6666510148504406E-2</v>
      </c>
      <c r="J57" s="45">
        <v>7.1940372131524835E-2</v>
      </c>
      <c r="K57" s="46">
        <v>2.9739324414966434E-3</v>
      </c>
      <c r="M57" s="18" t="str">
        <f t="shared" si="0"/>
        <v>TRUMPET</v>
      </c>
      <c r="N57" s="17" t="b">
        <f t="shared" si="1"/>
        <v>1</v>
      </c>
      <c r="U57" s="18" t="str">
        <f t="shared" si="2"/>
        <v>TRUMPET</v>
      </c>
      <c r="V57" s="18">
        <f t="shared" si="3"/>
        <v>1.6544201507947744E-3</v>
      </c>
      <c r="W57" s="18">
        <f t="shared" si="4"/>
        <v>1.3195122907018689E-3</v>
      </c>
    </row>
    <row r="58" spans="1:23" x14ac:dyDescent="0.25">
      <c r="A58" s="12" t="s">
        <v>67</v>
      </c>
      <c r="B58" s="44">
        <v>8.8375548847001665E-3</v>
      </c>
      <c r="C58" s="45">
        <v>2.4647992866612369E-2</v>
      </c>
      <c r="D58" s="45">
        <v>2.7603115753254116E-2</v>
      </c>
      <c r="E58" s="45">
        <v>1.8599371026342869E-2</v>
      </c>
      <c r="F58" s="45">
        <v>1.9045871237501715E-2</v>
      </c>
      <c r="G58" s="45">
        <v>1.0288995357692666E-2</v>
      </c>
      <c r="H58" s="45">
        <v>2.395429847655757E-2</v>
      </c>
      <c r="I58" s="45">
        <v>2.9798767653750304E-2</v>
      </c>
      <c r="J58" s="45">
        <v>6.7409992829868537E-2</v>
      </c>
      <c r="K58" s="46">
        <v>5.062276298509358E-3</v>
      </c>
      <c r="M58" s="18" t="str">
        <f t="shared" si="0"/>
        <v>ANTONIA</v>
      </c>
      <c r="N58" s="17" t="b">
        <f t="shared" si="1"/>
        <v>0</v>
      </c>
      <c r="U58" s="18" t="str">
        <f t="shared" si="2"/>
        <v>ANTONIA</v>
      </c>
      <c r="V58" s="18">
        <f t="shared" si="3"/>
        <v>5.062276298509358E-3</v>
      </c>
      <c r="W58" s="18">
        <f t="shared" si="4"/>
        <v>3.7752785861908085E-3</v>
      </c>
    </row>
    <row r="59" spans="1:23" x14ac:dyDescent="0.25">
      <c r="A59" s="12" t="s">
        <v>67</v>
      </c>
      <c r="B59" s="44">
        <v>2.5132281638910424E-3</v>
      </c>
      <c r="C59" s="45">
        <v>1.9116043080506753E-2</v>
      </c>
      <c r="D59" s="45">
        <v>2.2105078842253038E-2</v>
      </c>
      <c r="E59" s="45">
        <v>1.1580519952095202E-2</v>
      </c>
      <c r="F59" s="45">
        <v>1.0123063729751284E-2</v>
      </c>
      <c r="G59" s="45">
        <v>2.8356612679380829E-3</v>
      </c>
      <c r="H59" s="45">
        <v>2.3356154512479455E-2</v>
      </c>
      <c r="I59" s="45">
        <v>1.6148361806552169E-2</v>
      </c>
      <c r="J59" s="45">
        <v>7.1413999421163318E-2</v>
      </c>
      <c r="K59" s="46">
        <v>9.4402912916189373E-4</v>
      </c>
      <c r="M59" s="18" t="str">
        <f t="shared" si="0"/>
        <v>ANTONIA</v>
      </c>
      <c r="N59" s="17" t="b">
        <f t="shared" si="1"/>
        <v>0</v>
      </c>
      <c r="U59" s="18" t="str">
        <f t="shared" si="2"/>
        <v>ANTONIA</v>
      </c>
      <c r="V59" s="18">
        <f t="shared" si="3"/>
        <v>9.4402912916189373E-4</v>
      </c>
      <c r="W59" s="18">
        <f t="shared" si="4"/>
        <v>1.5691990347291487E-3</v>
      </c>
    </row>
    <row r="60" spans="1:23" x14ac:dyDescent="0.25">
      <c r="A60" s="12" t="s">
        <v>67</v>
      </c>
      <c r="B60" s="44">
        <v>5.3167256915123313E-3</v>
      </c>
      <c r="C60" s="45">
        <v>2.3813961373973316E-2</v>
      </c>
      <c r="D60" s="45">
        <v>1.9672928158911536E-2</v>
      </c>
      <c r="E60" s="45">
        <v>1.0267494702823609E-2</v>
      </c>
      <c r="F60" s="45">
        <v>1.3197697120910921E-2</v>
      </c>
      <c r="G60" s="45">
        <v>3.2394750904274922E-3</v>
      </c>
      <c r="H60" s="45">
        <v>2.3982097746444817E-2</v>
      </c>
      <c r="I60" s="45">
        <v>2.3883012675346166E-2</v>
      </c>
      <c r="J60" s="45">
        <v>6.536595047790994E-2</v>
      </c>
      <c r="K60" s="46">
        <v>5.0880834128441991E-3</v>
      </c>
      <c r="M60" s="18" t="str">
        <f t="shared" si="0"/>
        <v>TRUMPET</v>
      </c>
      <c r="N60" s="17" t="b">
        <f t="shared" si="1"/>
        <v>1</v>
      </c>
      <c r="U60" s="18" t="str">
        <f t="shared" si="2"/>
        <v>TRUMPET</v>
      </c>
      <c r="V60" s="18">
        <f t="shared" si="3"/>
        <v>3.2394750904274922E-3</v>
      </c>
      <c r="W60" s="18">
        <f t="shared" si="4"/>
        <v>1.8486083224167069E-3</v>
      </c>
    </row>
    <row r="61" spans="1:23" x14ac:dyDescent="0.25">
      <c r="A61" s="12" t="s">
        <v>67</v>
      </c>
      <c r="B61" s="44">
        <v>1.5353513930112805E-3</v>
      </c>
      <c r="C61" s="45">
        <v>2.106007024140872E-2</v>
      </c>
      <c r="D61" s="45">
        <v>2.2923628258388895E-2</v>
      </c>
      <c r="E61" s="45">
        <v>1.2394569740908232E-2</v>
      </c>
      <c r="F61" s="45">
        <v>1.2228009303302353E-2</v>
      </c>
      <c r="G61" s="45">
        <v>1.7377127181532146E-3</v>
      </c>
      <c r="H61" s="45">
        <v>2.3404490754801343E-2</v>
      </c>
      <c r="I61" s="45">
        <v>1.427788351188948E-2</v>
      </c>
      <c r="J61" s="45">
        <v>7.0819756027830916E-2</v>
      </c>
      <c r="K61" s="46">
        <v>4.9960253884436326E-4</v>
      </c>
      <c r="M61" s="18" t="str">
        <f t="shared" si="0"/>
        <v>ANTONIA</v>
      </c>
      <c r="N61" s="17" t="b">
        <f t="shared" si="1"/>
        <v>0</v>
      </c>
      <c r="U61" s="18" t="str">
        <f t="shared" si="2"/>
        <v>ANTONIA</v>
      </c>
      <c r="V61" s="18">
        <f t="shared" si="3"/>
        <v>4.9960253884436326E-4</v>
      </c>
      <c r="W61" s="18">
        <f t="shared" si="4"/>
        <v>1.0357488541669173E-3</v>
      </c>
    </row>
    <row r="62" spans="1:23" x14ac:dyDescent="0.25">
      <c r="A62" s="12" t="s">
        <v>67</v>
      </c>
      <c r="B62" s="44">
        <v>6.3712712988148474E-3</v>
      </c>
      <c r="C62" s="45">
        <v>2.1060020410601541E-2</v>
      </c>
      <c r="D62" s="45">
        <v>2.8301087047295531E-2</v>
      </c>
      <c r="E62" s="45">
        <v>1.7815460426332499E-2</v>
      </c>
      <c r="F62" s="45">
        <v>1.5020555468528873E-2</v>
      </c>
      <c r="G62" s="45">
        <v>8.9668289814501308E-3</v>
      </c>
      <c r="H62" s="45">
        <v>2.3240115353378738E-2</v>
      </c>
      <c r="I62" s="45">
        <v>2.5987887190744859E-2</v>
      </c>
      <c r="J62" s="45">
        <v>7.0322806338246904E-2</v>
      </c>
      <c r="K62" s="46">
        <v>3.5504280488453804E-3</v>
      </c>
      <c r="M62" s="18" t="str">
        <f t="shared" si="0"/>
        <v>ANTONIA</v>
      </c>
      <c r="N62" s="17" t="b">
        <f t="shared" si="1"/>
        <v>0</v>
      </c>
      <c r="U62" s="18" t="str">
        <f t="shared" si="2"/>
        <v>ANTONIA</v>
      </c>
      <c r="V62" s="18">
        <f t="shared" si="3"/>
        <v>3.5504280488453804E-3</v>
      </c>
      <c r="W62" s="18">
        <f t="shared" si="4"/>
        <v>2.820843249969467E-3</v>
      </c>
    </row>
    <row r="63" spans="1:23" x14ac:dyDescent="0.25">
      <c r="A63" s="12" t="s">
        <v>67</v>
      </c>
      <c r="B63" s="44">
        <v>5.6177340872552058E-3</v>
      </c>
      <c r="C63" s="45">
        <v>2.090241082483664E-2</v>
      </c>
      <c r="D63" s="45">
        <v>2.2559478459584184E-2</v>
      </c>
      <c r="E63" s="45">
        <v>1.2769690541033597E-2</v>
      </c>
      <c r="F63" s="45">
        <v>1.2848475737374588E-2</v>
      </c>
      <c r="G63" s="45">
        <v>6.029729787782526E-3</v>
      </c>
      <c r="H63" s="45">
        <v>2.218149622675903E-2</v>
      </c>
      <c r="I63" s="45">
        <v>2.6063649678246013E-2</v>
      </c>
      <c r="J63" s="45">
        <v>6.5703236911868634E-2</v>
      </c>
      <c r="K63" s="46">
        <v>4.2015075708157837E-3</v>
      </c>
      <c r="M63" s="18" t="str">
        <f t="shared" si="0"/>
        <v>ANTONIA</v>
      </c>
      <c r="N63" s="17" t="b">
        <f t="shared" si="1"/>
        <v>0</v>
      </c>
      <c r="U63" s="18" t="str">
        <f t="shared" si="2"/>
        <v>ANTONIA</v>
      </c>
      <c r="V63" s="18">
        <f t="shared" si="3"/>
        <v>4.2015075708157837E-3</v>
      </c>
      <c r="W63" s="18">
        <f t="shared" si="4"/>
        <v>1.4162265164394221E-3</v>
      </c>
    </row>
    <row r="64" spans="1:23" ht="15.75" thickBot="1" x14ac:dyDescent="0.3">
      <c r="A64" s="12" t="s">
        <v>67</v>
      </c>
      <c r="B64" s="44">
        <v>5.1694960369116621E-3</v>
      </c>
      <c r="C64" s="45">
        <v>2.2895646969130899E-2</v>
      </c>
      <c r="D64" s="45">
        <v>2.1586944372527683E-2</v>
      </c>
      <c r="E64" s="45">
        <v>1.1369702363997257E-2</v>
      </c>
      <c r="F64" s="45">
        <v>1.1305212419974278E-2</v>
      </c>
      <c r="G64" s="45">
        <v>3.862399602995498E-3</v>
      </c>
      <c r="H64" s="45">
        <v>2.712206899339276E-2</v>
      </c>
      <c r="I64" s="45">
        <v>1.8172825818937154E-2</v>
      </c>
      <c r="J64" s="45">
        <v>7.2079043038720841E-2</v>
      </c>
      <c r="K64" s="46">
        <v>3.7177424835985271E-3</v>
      </c>
      <c r="M64" s="18" t="str">
        <f t="shared" si="0"/>
        <v>ANTONIA</v>
      </c>
      <c r="N64" s="17" t="b">
        <f t="shared" si="1"/>
        <v>0</v>
      </c>
      <c r="U64" s="18" t="str">
        <f t="shared" si="2"/>
        <v>ANTONIA</v>
      </c>
      <c r="V64" s="18">
        <f t="shared" si="3"/>
        <v>3.7177424835985271E-3</v>
      </c>
      <c r="W64" s="18">
        <f t="shared" si="4"/>
        <v>1.446571193969709E-4</v>
      </c>
    </row>
    <row r="65" spans="1:23" ht="15.75" thickBot="1" x14ac:dyDescent="0.3">
      <c r="A65" s="13" t="s">
        <v>67</v>
      </c>
      <c r="B65" s="47">
        <v>5.3147195684935134E-3</v>
      </c>
      <c r="C65" s="48">
        <v>2.4114009881104192E-2</v>
      </c>
      <c r="D65" s="48">
        <v>2.3580933134803833E-2</v>
      </c>
      <c r="E65" s="48">
        <v>1.2484778388949368E-2</v>
      </c>
      <c r="F65" s="48">
        <v>1.2240387474481636E-2</v>
      </c>
      <c r="G65" s="48">
        <v>4.1246859000884459E-3</v>
      </c>
      <c r="H65" s="48">
        <v>2.4349233057534465E-2</v>
      </c>
      <c r="I65" s="48">
        <v>1.8861198024157807E-2</v>
      </c>
      <c r="J65" s="48">
        <v>6.7682636920156872E-2</v>
      </c>
      <c r="K65" s="49">
        <v>2.7317150666010918E-3</v>
      </c>
      <c r="M65" s="19" t="str">
        <f t="shared" si="0"/>
        <v>ANTONIA</v>
      </c>
      <c r="N65" s="21" t="b">
        <f t="shared" si="1"/>
        <v>0</v>
      </c>
      <c r="O65" s="30">
        <f>COUNTIF($N56:$N65,TRUE)/(10 - COUNTIF($N56:$N65,"#N/A"))</f>
        <v>0.2</v>
      </c>
      <c r="U65" s="19" t="str">
        <f t="shared" si="2"/>
        <v>ANTONIA</v>
      </c>
      <c r="V65" s="19">
        <f t="shared" si="3"/>
        <v>2.7317150666010918E-3</v>
      </c>
      <c r="W65" s="19">
        <f t="shared" si="4"/>
        <v>1.3929708334873541E-3</v>
      </c>
    </row>
    <row r="66" spans="1:23" x14ac:dyDescent="0.25">
      <c r="A66" s="11" t="s">
        <v>68</v>
      </c>
      <c r="B66" s="41">
        <v>5.91370069451423E-3</v>
      </c>
      <c r="C66" s="42">
        <v>7.6510550410700019E-3</v>
      </c>
      <c r="D66" s="42">
        <v>2.0766517292835039E-2</v>
      </c>
      <c r="E66" s="42">
        <v>1.1483110938896389E-2</v>
      </c>
      <c r="F66" s="42">
        <v>9.421155192777482E-3</v>
      </c>
      <c r="G66" s="42">
        <v>1.3141858730927746E-2</v>
      </c>
      <c r="H66" s="42">
        <v>2.6280094310219201E-3</v>
      </c>
      <c r="I66" s="42">
        <v>4.026392122440596E-2</v>
      </c>
      <c r="J66" s="42">
        <v>3.9019936535395497E-2</v>
      </c>
      <c r="K66" s="43">
        <v>7.172138035770742E-5</v>
      </c>
      <c r="M66" s="16" t="str">
        <f t="shared" si="0"/>
        <v>ANTONIA</v>
      </c>
      <c r="N66" s="20" t="b">
        <f t="shared" si="1"/>
        <v>0</v>
      </c>
      <c r="U66" s="16" t="str">
        <f t="shared" si="2"/>
        <v>ANTONIA</v>
      </c>
      <c r="V66" s="16">
        <f t="shared" si="3"/>
        <v>7.172138035770742E-5</v>
      </c>
      <c r="W66" s="16">
        <f t="shared" si="4"/>
        <v>2.5562880506642127E-3</v>
      </c>
    </row>
    <row r="67" spans="1:23" x14ac:dyDescent="0.25">
      <c r="A67" s="12" t="s">
        <v>68</v>
      </c>
      <c r="B67" s="44">
        <v>9.6503884529238453E-3</v>
      </c>
      <c r="C67" s="45">
        <v>1.4225123125063393E-2</v>
      </c>
      <c r="D67" s="45">
        <v>1.8043507475836117E-2</v>
      </c>
      <c r="E67" s="45">
        <v>8.7175772821914965E-3</v>
      </c>
      <c r="F67" s="45">
        <v>1.1656972670931347E-2</v>
      </c>
      <c r="G67" s="45">
        <v>1.197306415395798E-2</v>
      </c>
      <c r="H67" s="45">
        <v>3.1089274433831748E-3</v>
      </c>
      <c r="I67" s="45">
        <v>4.3659311357550058E-2</v>
      </c>
      <c r="J67" s="45">
        <v>3.2640933680516002E-2</v>
      </c>
      <c r="K67" s="46">
        <v>3.400191653311473E-3</v>
      </c>
      <c r="M67" s="18" t="str">
        <f t="shared" si="0"/>
        <v>JASON</v>
      </c>
      <c r="N67" s="17" t="b">
        <f t="shared" si="1"/>
        <v>1</v>
      </c>
      <c r="U67" s="18" t="str">
        <f t="shared" si="2"/>
        <v>JASON</v>
      </c>
      <c r="V67" s="18">
        <f t="shared" si="3"/>
        <v>3.1089274433831748E-3</v>
      </c>
      <c r="W67" s="18">
        <f t="shared" si="4"/>
        <v>2.9126420992829812E-4</v>
      </c>
    </row>
    <row r="68" spans="1:23" x14ac:dyDescent="0.25">
      <c r="A68" s="12" t="s">
        <v>68</v>
      </c>
      <c r="B68" s="44">
        <v>1.1118074586735581E-2</v>
      </c>
      <c r="C68" s="45">
        <v>1.5190729593346709E-2</v>
      </c>
      <c r="D68" s="45">
        <v>1.5913105159124408E-2</v>
      </c>
      <c r="E68" s="45">
        <v>8.8950949488249883E-3</v>
      </c>
      <c r="F68" s="45">
        <v>1.0036033504268425E-2</v>
      </c>
      <c r="G68" s="45">
        <v>1.6918255232998738E-2</v>
      </c>
      <c r="H68" s="45">
        <v>4.1752352124889147E-3</v>
      </c>
      <c r="I68" s="45">
        <v>4.4913586196673724E-2</v>
      </c>
      <c r="J68" s="45">
        <v>2.5896290146030156E-2</v>
      </c>
      <c r="K68" s="46">
        <v>3.0012130026246392E-3</v>
      </c>
      <c r="M68" s="18" t="str">
        <f t="shared" si="0"/>
        <v>ANTONIA</v>
      </c>
      <c r="N68" s="17" t="b">
        <f t="shared" si="1"/>
        <v>0</v>
      </c>
      <c r="U68" s="18" t="str">
        <f t="shared" si="2"/>
        <v>ANTONIA</v>
      </c>
      <c r="V68" s="18">
        <f t="shared" si="3"/>
        <v>3.0012130026246392E-3</v>
      </c>
      <c r="W68" s="18">
        <f t="shared" si="4"/>
        <v>1.1740222098642755E-3</v>
      </c>
    </row>
    <row r="69" spans="1:23" x14ac:dyDescent="0.25">
      <c r="A69" s="12" t="s">
        <v>68</v>
      </c>
      <c r="B69" s="44">
        <v>8.3860561796274963E-3</v>
      </c>
      <c r="C69" s="45">
        <v>9.7403312886826313E-3</v>
      </c>
      <c r="D69" s="45">
        <v>2.2403823982210844E-2</v>
      </c>
      <c r="E69" s="45">
        <v>1.3631636624582189E-2</v>
      </c>
      <c r="F69" s="45">
        <v>1.2347169701874485E-2</v>
      </c>
      <c r="G69" s="45">
        <v>1.6283793833778593E-2</v>
      </c>
      <c r="H69" s="45">
        <v>8.7497602778348685E-4</v>
      </c>
      <c r="I69" s="45">
        <v>4.3599082700944966E-2</v>
      </c>
      <c r="J69" s="45">
        <v>3.3199937800736573E-2</v>
      </c>
      <c r="K69" s="46">
        <v>2.1358047128142849E-4</v>
      </c>
      <c r="M69" s="18" t="str">
        <f t="shared" si="0"/>
        <v>ANTONIA</v>
      </c>
      <c r="N69" s="17" t="b">
        <f t="shared" si="1"/>
        <v>0</v>
      </c>
      <c r="U69" s="18" t="str">
        <f t="shared" si="2"/>
        <v>ANTONIA</v>
      </c>
      <c r="V69" s="18">
        <f t="shared" si="3"/>
        <v>2.1358047128142849E-4</v>
      </c>
      <c r="W69" s="18">
        <f t="shared" si="4"/>
        <v>6.6139555650205836E-4</v>
      </c>
    </row>
    <row r="70" spans="1:23" x14ac:dyDescent="0.25">
      <c r="A70" s="12" t="s">
        <v>68</v>
      </c>
      <c r="B70" s="44">
        <v>5.4058439585273049E-3</v>
      </c>
      <c r="C70" s="45">
        <v>7.8489461451715752E-3</v>
      </c>
      <c r="D70" s="45">
        <v>2.0881334459049827E-2</v>
      </c>
      <c r="E70" s="45">
        <v>1.137455119077457E-2</v>
      </c>
      <c r="F70" s="45">
        <v>8.9895337693577347E-3</v>
      </c>
      <c r="G70" s="45">
        <v>1.2527437619644378E-2</v>
      </c>
      <c r="H70" s="45">
        <v>2.0623050324130796E-3</v>
      </c>
      <c r="I70" s="45">
        <v>3.9014558239538998E-2</v>
      </c>
      <c r="J70" s="45">
        <v>3.8884170170689215E-2</v>
      </c>
      <c r="K70" s="46">
        <v>3.6817495062367242E-4</v>
      </c>
      <c r="M70" s="18" t="str">
        <f t="shared" ref="M70:M105" si="5">INDEX($B$5:$K$5,MATCH(MIN($B70:$K70),$B70:$K70,0))</f>
        <v>ANTONIA</v>
      </c>
      <c r="N70" s="17" t="b">
        <f t="shared" ref="N70:N105" si="6">$M70 = $A70</f>
        <v>0</v>
      </c>
      <c r="U70" s="18" t="str">
        <f t="shared" ref="U70:U105" si="7">INDEX($B$5:$K$5,MATCH(MIN($B70:$K70),$B70:$K70,0))</f>
        <v>ANTONIA</v>
      </c>
      <c r="V70" s="18">
        <f t="shared" si="3"/>
        <v>3.6817495062367242E-4</v>
      </c>
      <c r="W70" s="18">
        <f t="shared" si="4"/>
        <v>1.6941300817894071E-3</v>
      </c>
    </row>
    <row r="71" spans="1:23" x14ac:dyDescent="0.25">
      <c r="A71" s="12" t="s">
        <v>68</v>
      </c>
      <c r="B71" s="44">
        <v>9.1391147869484147E-3</v>
      </c>
      <c r="C71" s="45">
        <v>1.0187734416412745E-2</v>
      </c>
      <c r="D71" s="45">
        <v>1.4986458883606254E-2</v>
      </c>
      <c r="E71" s="45">
        <v>8.2090364757444849E-3</v>
      </c>
      <c r="F71" s="45">
        <v>1.0678706317220276E-2</v>
      </c>
      <c r="G71" s="45">
        <v>1.7174398734066228E-2</v>
      </c>
      <c r="H71" s="45">
        <v>1.847003021176255E-3</v>
      </c>
      <c r="I71" s="45">
        <v>4.7958527281134547E-2</v>
      </c>
      <c r="J71" s="45">
        <v>1.8816675425164887E-2</v>
      </c>
      <c r="K71" s="46">
        <v>1.3863820245990609E-3</v>
      </c>
      <c r="M71" s="18" t="str">
        <f t="shared" si="5"/>
        <v>ANTONIA</v>
      </c>
      <c r="N71" s="17" t="b">
        <f t="shared" si="6"/>
        <v>0</v>
      </c>
      <c r="U71" s="18" t="str">
        <f t="shared" si="7"/>
        <v>ANTONIA</v>
      </c>
      <c r="V71" s="18">
        <f t="shared" ref="V71:V105" si="8">MIN(B71:K71)</f>
        <v>1.3863820245990609E-3</v>
      </c>
      <c r="W71" s="18">
        <f t="shared" ref="W71:W105" si="9">SMALL(B71:K71,2)-V71</f>
        <v>4.6062099657719416E-4</v>
      </c>
    </row>
    <row r="72" spans="1:23" x14ac:dyDescent="0.25">
      <c r="A72" s="12" t="s">
        <v>68</v>
      </c>
      <c r="B72" s="44">
        <v>6.215620022356606E-3</v>
      </c>
      <c r="C72" s="45">
        <v>1.1384546432116102E-2</v>
      </c>
      <c r="D72" s="45">
        <v>2.3034120852068088E-2</v>
      </c>
      <c r="E72" s="45">
        <v>1.29551683240839E-2</v>
      </c>
      <c r="F72" s="45">
        <v>1.1931804697563601E-2</v>
      </c>
      <c r="G72" s="45">
        <v>1.4589012402851298E-2</v>
      </c>
      <c r="H72" s="45">
        <v>1.8294425488212807E-3</v>
      </c>
      <c r="I72" s="45">
        <v>3.9821195341971406E-2</v>
      </c>
      <c r="J72" s="45">
        <v>3.4914945601049741E-2</v>
      </c>
      <c r="K72" s="46">
        <v>2.0166772350647608E-4</v>
      </c>
      <c r="M72" s="18" t="str">
        <f t="shared" si="5"/>
        <v>ANTONIA</v>
      </c>
      <c r="N72" s="17" t="b">
        <f t="shared" si="6"/>
        <v>0</v>
      </c>
      <c r="U72" s="18" t="str">
        <f t="shared" si="7"/>
        <v>ANTONIA</v>
      </c>
      <c r="V72" s="18">
        <f t="shared" si="8"/>
        <v>2.0166772350647608E-4</v>
      </c>
      <c r="W72" s="18">
        <f t="shared" si="9"/>
        <v>1.6277748253148046E-3</v>
      </c>
    </row>
    <row r="73" spans="1:23" x14ac:dyDescent="0.25">
      <c r="A73" s="12" t="s">
        <v>68</v>
      </c>
      <c r="B73" s="44">
        <v>4.8042533793418753E-3</v>
      </c>
      <c r="C73" s="45">
        <v>9.6422796561019125E-3</v>
      </c>
      <c r="D73" s="45">
        <v>2.2030555107965633E-2</v>
      </c>
      <c r="E73" s="45">
        <v>1.2300388889506087E-2</v>
      </c>
      <c r="F73" s="45">
        <v>1.0424914670578055E-2</v>
      </c>
      <c r="G73" s="45">
        <v>1.235663830964614E-2</v>
      </c>
      <c r="H73" s="45">
        <v>2.6329432921925119E-3</v>
      </c>
      <c r="I73" s="45">
        <v>3.8387867491920198E-2</v>
      </c>
      <c r="J73" s="45">
        <v>3.9930629772222982E-2</v>
      </c>
      <c r="K73" s="46">
        <v>9.8069140156588352E-4</v>
      </c>
      <c r="M73" s="18" t="str">
        <f t="shared" si="5"/>
        <v>ANTONIA</v>
      </c>
      <c r="N73" s="17" t="b">
        <f t="shared" si="6"/>
        <v>0</v>
      </c>
      <c r="U73" s="18" t="str">
        <f t="shared" si="7"/>
        <v>ANTONIA</v>
      </c>
      <c r="V73" s="18">
        <f t="shared" si="8"/>
        <v>9.8069140156588352E-4</v>
      </c>
      <c r="W73" s="18">
        <f t="shared" si="9"/>
        <v>1.6522518906266284E-3</v>
      </c>
    </row>
    <row r="74" spans="1:23" ht="15.75" thickBot="1" x14ac:dyDescent="0.3">
      <c r="A74" s="12" t="s">
        <v>68</v>
      </c>
      <c r="B74" s="44">
        <v>6.3330119962559783E-3</v>
      </c>
      <c r="C74" s="45">
        <v>6.6916530021912043E-3</v>
      </c>
      <c r="D74" s="45">
        <v>1.2635967147943128E-2</v>
      </c>
      <c r="E74" s="45">
        <v>5.3442229683117494E-3</v>
      </c>
      <c r="F74" s="45">
        <v>8.5138213156310261E-3</v>
      </c>
      <c r="G74" s="45">
        <v>1.3150136802000228E-2</v>
      </c>
      <c r="H74" s="45">
        <v>5.0482659534438548E-3</v>
      </c>
      <c r="I74" s="45">
        <v>4.2626503115214799E-2</v>
      </c>
      <c r="J74" s="45">
        <v>1.8520634193153702E-2</v>
      </c>
      <c r="K74" s="46">
        <v>7.5288634971098015E-4</v>
      </c>
      <c r="M74" s="18" t="str">
        <f t="shared" si="5"/>
        <v>ANTONIA</v>
      </c>
      <c r="N74" s="17" t="b">
        <f t="shared" si="6"/>
        <v>0</v>
      </c>
      <c r="U74" s="18" t="str">
        <f t="shared" si="7"/>
        <v>ANTONIA</v>
      </c>
      <c r="V74" s="18">
        <f t="shared" si="8"/>
        <v>7.5288634971098015E-4</v>
      </c>
      <c r="W74" s="18">
        <f t="shared" si="9"/>
        <v>4.2953796037328747E-3</v>
      </c>
    </row>
    <row r="75" spans="1:23" ht="15.75" thickBot="1" x14ac:dyDescent="0.3">
      <c r="A75" s="13" t="s">
        <v>68</v>
      </c>
      <c r="B75" s="47">
        <v>1.6470067917523999E-2</v>
      </c>
      <c r="C75" s="48">
        <v>1.6622847404876864E-2</v>
      </c>
      <c r="D75" s="48">
        <v>1.0936869196106664E-2</v>
      </c>
      <c r="E75" s="48">
        <v>7.0747790010227997E-3</v>
      </c>
      <c r="F75" s="48">
        <v>1.249638858742652E-2</v>
      </c>
      <c r="G75" s="48">
        <v>2.1635210269596934E-2</v>
      </c>
      <c r="H75" s="48">
        <v>3.1125430009902172E-3</v>
      </c>
      <c r="I75" s="48">
        <v>6.2404234197374141E-2</v>
      </c>
      <c r="J75" s="48">
        <v>3.0017849234191679E-3</v>
      </c>
      <c r="K75" s="49">
        <v>6.2497528871224223E-3</v>
      </c>
      <c r="M75" s="19" t="str">
        <f t="shared" si="5"/>
        <v>DAVE</v>
      </c>
      <c r="N75" s="21" t="b">
        <f t="shared" si="6"/>
        <v>0</v>
      </c>
      <c r="O75" s="30">
        <f>COUNTIF($N66:$N75,TRUE)/(10 - COUNTIF($N66:$N75,"#N/A"))</f>
        <v>0.1</v>
      </c>
      <c r="U75" s="19" t="str">
        <f t="shared" si="7"/>
        <v>DAVE</v>
      </c>
      <c r="V75" s="19">
        <f t="shared" si="8"/>
        <v>3.0017849234191679E-3</v>
      </c>
      <c r="W75" s="19">
        <f t="shared" si="9"/>
        <v>1.1075807757104927E-4</v>
      </c>
    </row>
    <row r="76" spans="1:23" x14ac:dyDescent="0.25">
      <c r="A76" s="11" t="s">
        <v>69</v>
      </c>
      <c r="B76" s="41">
        <v>2.1580240780475976E-4</v>
      </c>
      <c r="C76" s="42">
        <v>2.8338239416400193E-2</v>
      </c>
      <c r="D76" s="42">
        <v>2.7370354856621346E-2</v>
      </c>
      <c r="E76" s="42">
        <v>1.4078453345128748E-2</v>
      </c>
      <c r="F76" s="42">
        <v>1.3887541294435342E-2</v>
      </c>
      <c r="G76" s="42">
        <v>2.1014676019143076E-3</v>
      </c>
      <c r="H76" s="42">
        <v>3.4582371292229783E-2</v>
      </c>
      <c r="I76" s="42">
        <v>6.6482222202198585E-3</v>
      </c>
      <c r="J76" s="42">
        <v>8.7004994889471388E-2</v>
      </c>
      <c r="K76" s="43">
        <v>4.5815489283296783E-4</v>
      </c>
      <c r="M76" s="16" t="str">
        <f t="shared" si="5"/>
        <v>BANANAS</v>
      </c>
      <c r="N76" s="20" t="b">
        <f t="shared" si="6"/>
        <v>0</v>
      </c>
      <c r="U76" s="16" t="str">
        <f t="shared" si="7"/>
        <v>BANANAS</v>
      </c>
      <c r="V76" s="16">
        <f t="shared" si="8"/>
        <v>2.1580240780475976E-4</v>
      </c>
      <c r="W76" s="16">
        <f t="shared" si="9"/>
        <v>2.4235248502820807E-4</v>
      </c>
    </row>
    <row r="77" spans="1:23" x14ac:dyDescent="0.25">
      <c r="A77" s="12" t="s">
        <v>69</v>
      </c>
      <c r="B77" s="44">
        <v>1.3464857399596193E-3</v>
      </c>
      <c r="C77" s="45">
        <v>2.7416087293340427E-2</v>
      </c>
      <c r="D77" s="45">
        <v>2.6888409408515796E-2</v>
      </c>
      <c r="E77" s="45">
        <v>1.3241220882577735E-2</v>
      </c>
      <c r="F77" s="45">
        <v>1.1122183317519796E-2</v>
      </c>
      <c r="G77" s="45">
        <v>2.1321026321005094E-3</v>
      </c>
      <c r="H77" s="45">
        <v>3.497932995603547E-2</v>
      </c>
      <c r="I77" s="45">
        <v>4.1265235089566893E-3</v>
      </c>
      <c r="J77" s="45">
        <v>8.8914087741572237E-2</v>
      </c>
      <c r="K77" s="46">
        <v>3.840808789979111E-4</v>
      </c>
      <c r="M77" s="18" t="str">
        <f t="shared" si="5"/>
        <v>ANTONIA</v>
      </c>
      <c r="N77" s="17" t="b">
        <f t="shared" si="6"/>
        <v>0</v>
      </c>
      <c r="U77" s="18" t="str">
        <f t="shared" si="7"/>
        <v>ANTONIA</v>
      </c>
      <c r="V77" s="18">
        <f t="shared" si="8"/>
        <v>3.840808789979111E-4</v>
      </c>
      <c r="W77" s="18">
        <f t="shared" si="9"/>
        <v>9.6240486096170821E-4</v>
      </c>
    </row>
    <row r="78" spans="1:23" x14ac:dyDescent="0.25">
      <c r="A78" s="12" t="s">
        <v>69</v>
      </c>
      <c r="B78" s="44">
        <v>5.0266897991485329E-3</v>
      </c>
      <c r="C78" s="45">
        <v>3.5621944678822841E-2</v>
      </c>
      <c r="D78" s="45">
        <v>3.476756499070012E-2</v>
      </c>
      <c r="E78" s="45">
        <v>2.2386018435458982E-2</v>
      </c>
      <c r="F78" s="45">
        <v>1.947976813417595E-2</v>
      </c>
      <c r="G78" s="45">
        <v>5.3872322030635942E-3</v>
      </c>
      <c r="H78" s="45">
        <v>3.8182767163282658E-2</v>
      </c>
      <c r="I78" s="45">
        <v>2.3309624224963216E-3</v>
      </c>
      <c r="J78" s="45">
        <v>8.8657258249252385E-2</v>
      </c>
      <c r="K78" s="46">
        <v>1.7075719892723547E-3</v>
      </c>
      <c r="M78" s="18" t="str">
        <f t="shared" si="5"/>
        <v>ANTONIA</v>
      </c>
      <c r="N78" s="17" t="b">
        <f t="shared" si="6"/>
        <v>0</v>
      </c>
      <c r="U78" s="18" t="str">
        <f t="shared" si="7"/>
        <v>ANTONIA</v>
      </c>
      <c r="V78" s="18">
        <f t="shared" si="8"/>
        <v>1.7075719892723547E-3</v>
      </c>
      <c r="W78" s="18">
        <f t="shared" si="9"/>
        <v>6.2339043322396683E-4</v>
      </c>
    </row>
    <row r="79" spans="1:23" x14ac:dyDescent="0.25">
      <c r="A79" s="12" t="s">
        <v>69</v>
      </c>
      <c r="B79" s="44">
        <v>1.6451897914278729E-3</v>
      </c>
      <c r="C79" s="45">
        <v>2.5370626819643808E-2</v>
      </c>
      <c r="D79" s="45">
        <v>2.3397219205639426E-2</v>
      </c>
      <c r="E79" s="45">
        <v>1.0633044121401741E-2</v>
      </c>
      <c r="F79" s="45">
        <v>1.2825103447257038E-2</v>
      </c>
      <c r="G79" s="45">
        <v>3.3003752371198649E-3</v>
      </c>
      <c r="H79" s="45">
        <v>3.0093763495298822E-2</v>
      </c>
      <c r="I79" s="45">
        <v>2.5705165519823922E-3</v>
      </c>
      <c r="J79" s="45">
        <v>8.0490954453759672E-2</v>
      </c>
      <c r="K79" s="46">
        <v>8.4888431087271413E-4</v>
      </c>
      <c r="M79" s="18" t="str">
        <f t="shared" si="5"/>
        <v>ANTONIA</v>
      </c>
      <c r="N79" s="17" t="b">
        <f t="shared" si="6"/>
        <v>0</v>
      </c>
      <c r="U79" s="18" t="str">
        <f t="shared" si="7"/>
        <v>ANTONIA</v>
      </c>
      <c r="V79" s="18">
        <f t="shared" si="8"/>
        <v>8.4888431087271413E-4</v>
      </c>
      <c r="W79" s="18">
        <f t="shared" si="9"/>
        <v>7.9630548055515879E-4</v>
      </c>
    </row>
    <row r="80" spans="1:23" x14ac:dyDescent="0.25">
      <c r="A80" s="12" t="s">
        <v>69</v>
      </c>
      <c r="B80" s="44">
        <v>1.9853190701468737E-3</v>
      </c>
      <c r="C80" s="45">
        <v>2.9036445189259803E-2</v>
      </c>
      <c r="D80" s="45">
        <v>3.13075520446887E-2</v>
      </c>
      <c r="E80" s="45">
        <v>1.6844646553721594E-2</v>
      </c>
      <c r="F80" s="45">
        <v>1.3246492406303009E-2</v>
      </c>
      <c r="G80" s="45">
        <v>8.3297995437657708E-4</v>
      </c>
      <c r="H80" s="45">
        <v>3.3280632934741677E-2</v>
      </c>
      <c r="I80" s="45">
        <v>3.0605658834799015E-3</v>
      </c>
      <c r="J80" s="45">
        <v>8.604895086644386E-2</v>
      </c>
      <c r="K80" s="46">
        <v>1.6753004060635589E-4</v>
      </c>
      <c r="M80" s="18" t="str">
        <f t="shared" si="5"/>
        <v>ANTONIA</v>
      </c>
      <c r="N80" s="17" t="b">
        <f t="shared" si="6"/>
        <v>0</v>
      </c>
      <c r="U80" s="18" t="str">
        <f t="shared" si="7"/>
        <v>ANTONIA</v>
      </c>
      <c r="V80" s="18">
        <f t="shared" si="8"/>
        <v>1.6753004060635589E-4</v>
      </c>
      <c r="W80" s="18">
        <f t="shared" si="9"/>
        <v>6.654499137702212E-4</v>
      </c>
    </row>
    <row r="81" spans="1:23" x14ac:dyDescent="0.25">
      <c r="A81" s="12" t="s">
        <v>69</v>
      </c>
      <c r="B81" s="44">
        <v>1.865876899609567E-2</v>
      </c>
      <c r="C81" s="45">
        <v>3.6720041213030713E-2</v>
      </c>
      <c r="D81" s="45">
        <v>3.1336085055211391E-2</v>
      </c>
      <c r="E81" s="45">
        <v>2.5601147259795426E-2</v>
      </c>
      <c r="F81" s="45">
        <v>2.1399345283358122E-2</v>
      </c>
      <c r="G81" s="45">
        <v>1.8610615809514661E-2</v>
      </c>
      <c r="H81" s="45">
        <v>3.3313536181666589E-2</v>
      </c>
      <c r="I81" s="45">
        <v>4.4733905846397311E-2</v>
      </c>
      <c r="J81" s="45">
        <v>6.9405223107317643E-2</v>
      </c>
      <c r="K81" s="46">
        <v>1.1767315151117405E-2</v>
      </c>
      <c r="M81" s="18" t="str">
        <f t="shared" si="5"/>
        <v>ANTONIA</v>
      </c>
      <c r="N81" s="17" t="b">
        <f t="shared" si="6"/>
        <v>0</v>
      </c>
      <c r="U81" s="18" t="str">
        <f t="shared" si="7"/>
        <v>ANTONIA</v>
      </c>
      <c r="V81" s="18">
        <f t="shared" si="8"/>
        <v>1.1767315151117405E-2</v>
      </c>
      <c r="W81" s="18">
        <f t="shared" si="9"/>
        <v>6.8433006583972552E-3</v>
      </c>
    </row>
    <row r="82" spans="1:23" x14ac:dyDescent="0.25">
      <c r="A82" s="12" t="s">
        <v>69</v>
      </c>
      <c r="B82" s="44">
        <v>1.3748848958009992E-3</v>
      </c>
      <c r="C82" s="45">
        <v>2.5772476132812007E-2</v>
      </c>
      <c r="D82" s="45">
        <v>2.5316298169393046E-2</v>
      </c>
      <c r="E82" s="45">
        <v>1.377312843067079E-2</v>
      </c>
      <c r="F82" s="45">
        <v>1.0790708591873126E-2</v>
      </c>
      <c r="G82" s="45">
        <v>8.1912579457726377E-4</v>
      </c>
      <c r="H82" s="45">
        <v>3.3745205198930039E-2</v>
      </c>
      <c r="I82" s="45">
        <v>4.1385823150577455E-3</v>
      </c>
      <c r="J82" s="45">
        <v>8.5168405068666492E-2</v>
      </c>
      <c r="K82" s="46">
        <v>1.6592161907106415E-3</v>
      </c>
      <c r="M82" s="18" t="str">
        <f t="shared" si="5"/>
        <v>TRUMPET</v>
      </c>
      <c r="N82" s="17" t="b">
        <f t="shared" si="6"/>
        <v>0</v>
      </c>
      <c r="U82" s="18" t="str">
        <f t="shared" si="7"/>
        <v>TRUMPET</v>
      </c>
      <c r="V82" s="18">
        <f t="shared" si="8"/>
        <v>8.1912579457726377E-4</v>
      </c>
      <c r="W82" s="18">
        <f t="shared" si="9"/>
        <v>5.5575910122373541E-4</v>
      </c>
    </row>
    <row r="83" spans="1:23" x14ac:dyDescent="0.25">
      <c r="A83" s="12" t="s">
        <v>69</v>
      </c>
      <c r="B83" s="44">
        <v>3.2538129915445531E-3</v>
      </c>
      <c r="C83" s="45">
        <v>2.6209795487054318E-2</v>
      </c>
      <c r="D83" s="45">
        <v>2.4564195085234868E-2</v>
      </c>
      <c r="E83" s="45">
        <v>1.2435018193592317E-2</v>
      </c>
      <c r="F83" s="45">
        <v>9.9068325405266902E-3</v>
      </c>
      <c r="G83" s="45">
        <v>4.6848347649292351E-3</v>
      </c>
      <c r="H83" s="45">
        <v>3.6273313250099318E-2</v>
      </c>
      <c r="I83" s="45">
        <v>9.518754964043738E-3</v>
      </c>
      <c r="J83" s="45">
        <v>9.1592407522423341E-2</v>
      </c>
      <c r="K83" s="46">
        <v>2.0320217309179271E-3</v>
      </c>
      <c r="M83" s="18" t="str">
        <f t="shared" si="5"/>
        <v>ANTONIA</v>
      </c>
      <c r="N83" s="17" t="b">
        <f t="shared" si="6"/>
        <v>0</v>
      </c>
      <c r="U83" s="18" t="str">
        <f t="shared" si="7"/>
        <v>ANTONIA</v>
      </c>
      <c r="V83" s="18">
        <f t="shared" si="8"/>
        <v>2.0320217309179271E-3</v>
      </c>
      <c r="W83" s="18">
        <f t="shared" si="9"/>
        <v>1.221791260626626E-3</v>
      </c>
    </row>
    <row r="84" spans="1:23" ht="15.75" thickBot="1" x14ac:dyDescent="0.3">
      <c r="A84" s="12" t="s">
        <v>69</v>
      </c>
      <c r="B84" s="44">
        <v>2.2631751999212524E-3</v>
      </c>
      <c r="C84" s="45">
        <v>2.4346473731991849E-2</v>
      </c>
      <c r="D84" s="45">
        <v>2.4633750605010756E-2</v>
      </c>
      <c r="E84" s="45">
        <v>1.2642928888646061E-2</v>
      </c>
      <c r="F84" s="45">
        <v>1.0490069621148764E-2</v>
      </c>
      <c r="G84" s="45">
        <v>1.2750848994244907E-3</v>
      </c>
      <c r="H84" s="45">
        <v>3.2607106992612669E-2</v>
      </c>
      <c r="I84" s="45">
        <v>5.0669812048279098E-3</v>
      </c>
      <c r="J84" s="45">
        <v>8.4076092873504232E-2</v>
      </c>
      <c r="K84" s="46">
        <v>1.9324018347005676E-3</v>
      </c>
      <c r="M84" s="18" t="str">
        <f t="shared" si="5"/>
        <v>TRUMPET</v>
      </c>
      <c r="N84" s="17" t="b">
        <f t="shared" si="6"/>
        <v>0</v>
      </c>
      <c r="U84" s="18" t="str">
        <f t="shared" si="7"/>
        <v>TRUMPET</v>
      </c>
      <c r="V84" s="18">
        <f t="shared" si="8"/>
        <v>1.2750848994244907E-3</v>
      </c>
      <c r="W84" s="18">
        <f t="shared" si="9"/>
        <v>6.5731693527607687E-4</v>
      </c>
    </row>
    <row r="85" spans="1:23" ht="15.75" thickBot="1" x14ac:dyDescent="0.3">
      <c r="A85" s="13" t="s">
        <v>69</v>
      </c>
      <c r="B85" s="47">
        <v>2.6798434863878166E-3</v>
      </c>
      <c r="C85" s="48">
        <v>2.9699007220490646E-2</v>
      </c>
      <c r="D85" s="48">
        <v>2.7101395464967492E-2</v>
      </c>
      <c r="E85" s="48">
        <v>1.5687687484419167E-2</v>
      </c>
      <c r="F85" s="48">
        <v>1.1692884389316479E-2</v>
      </c>
      <c r="G85" s="48">
        <v>5.506015633122939E-4</v>
      </c>
      <c r="H85" s="48">
        <v>3.6448212598223596E-2</v>
      </c>
      <c r="I85" s="48">
        <v>1.8312473845509131E-3</v>
      </c>
      <c r="J85" s="48">
        <v>8.8191778744549559E-2</v>
      </c>
      <c r="K85" s="49">
        <v>1.4629560589525005E-3</v>
      </c>
      <c r="M85" s="19" t="str">
        <f t="shared" si="5"/>
        <v>TRUMPET</v>
      </c>
      <c r="N85" s="21" t="b">
        <f t="shared" si="6"/>
        <v>0</v>
      </c>
      <c r="O85" s="30">
        <f>COUNTIF($N76:$N85,TRUE)/(10 - COUNTIF($N76:$N85,"#N/A"))</f>
        <v>0</v>
      </c>
      <c r="U85" s="19" t="str">
        <f t="shared" si="7"/>
        <v>TRUMPET</v>
      </c>
      <c r="V85" s="19">
        <f t="shared" si="8"/>
        <v>5.506015633122939E-4</v>
      </c>
      <c r="W85" s="19">
        <f t="shared" si="9"/>
        <v>9.123544956402066E-4</v>
      </c>
    </row>
    <row r="86" spans="1:23" x14ac:dyDescent="0.25">
      <c r="A86" s="11" t="s">
        <v>70</v>
      </c>
      <c r="B86" s="41">
        <v>1.4345566042062229E-2</v>
      </c>
      <c r="C86" s="42">
        <v>1.1156690180004415E-2</v>
      </c>
      <c r="D86" s="42">
        <v>2.1725240270100872E-3</v>
      </c>
      <c r="E86" s="42">
        <v>2.0658400450794187E-3</v>
      </c>
      <c r="F86" s="42">
        <v>8.1075880098554227E-3</v>
      </c>
      <c r="G86" s="42">
        <v>1.7724519804765332E-2</v>
      </c>
      <c r="H86" s="42">
        <v>4.6656081837292002E-3</v>
      </c>
      <c r="I86" s="42">
        <v>6.0512090313586231E-2</v>
      </c>
      <c r="J86" s="42">
        <v>1.0598507147508845E-3</v>
      </c>
      <c r="K86" s="43">
        <v>7.9073057940261694E-3</v>
      </c>
      <c r="M86" s="16" t="str">
        <f t="shared" si="5"/>
        <v>DAVE</v>
      </c>
      <c r="N86" s="20" t="b">
        <f t="shared" si="6"/>
        <v>1</v>
      </c>
      <c r="U86" s="16" t="str">
        <f t="shared" si="7"/>
        <v>DAVE</v>
      </c>
      <c r="V86" s="16">
        <f t="shared" si="8"/>
        <v>1.0598507147508845E-3</v>
      </c>
      <c r="W86" s="16">
        <f t="shared" si="9"/>
        <v>1.0059893303285342E-3</v>
      </c>
    </row>
    <row r="87" spans="1:23" x14ac:dyDescent="0.25">
      <c r="A87" s="12" t="s">
        <v>70</v>
      </c>
      <c r="B87" s="44">
        <v>1.119362433607738E-2</v>
      </c>
      <c r="C87" s="45">
        <v>1.2096205775044239E-2</v>
      </c>
      <c r="D87" s="45">
        <v>1.0581928107326763E-2</v>
      </c>
      <c r="E87" s="45">
        <v>5.0460656158888596E-3</v>
      </c>
      <c r="F87" s="45">
        <v>1.0887043630506743E-2</v>
      </c>
      <c r="G87" s="45">
        <v>1.8706604173715172E-2</v>
      </c>
      <c r="H87" s="45">
        <v>3.2180646927977494E-3</v>
      </c>
      <c r="I87" s="45">
        <v>5.1861317447543936E-2</v>
      </c>
      <c r="J87" s="45">
        <v>8.2513898551597811E-3</v>
      </c>
      <c r="K87" s="46">
        <v>3.3398536154947249E-3</v>
      </c>
      <c r="M87" s="18" t="str">
        <f t="shared" si="5"/>
        <v>JASON</v>
      </c>
      <c r="N87" s="17" t="b">
        <f t="shared" si="6"/>
        <v>0</v>
      </c>
      <c r="U87" s="18" t="str">
        <f t="shared" si="7"/>
        <v>JASON</v>
      </c>
      <c r="V87" s="18">
        <f t="shared" si="8"/>
        <v>3.2180646927977494E-3</v>
      </c>
      <c r="W87" s="18">
        <f t="shared" si="9"/>
        <v>1.2178892269697553E-4</v>
      </c>
    </row>
    <row r="88" spans="1:23" x14ac:dyDescent="0.25">
      <c r="A88" s="12" t="s">
        <v>70</v>
      </c>
      <c r="B88" s="44">
        <v>1.3499520205818391E-2</v>
      </c>
      <c r="C88" s="45">
        <v>1.3383416453028818E-2</v>
      </c>
      <c r="D88" s="45">
        <v>1.151726733981048E-2</v>
      </c>
      <c r="E88" s="45">
        <v>7.4752536223042301E-3</v>
      </c>
      <c r="F88" s="45">
        <v>1.1029433016898522E-2</v>
      </c>
      <c r="G88" s="45">
        <v>2.1959990494765821E-2</v>
      </c>
      <c r="H88" s="45">
        <v>7.3189002631968841E-4</v>
      </c>
      <c r="I88" s="45">
        <v>5.5283922161140961E-2</v>
      </c>
      <c r="J88" s="45">
        <v>8.6190485639767236E-3</v>
      </c>
      <c r="K88" s="46">
        <v>4.3435198462850183E-3</v>
      </c>
      <c r="M88" s="18" t="str">
        <f t="shared" si="5"/>
        <v>JASON</v>
      </c>
      <c r="N88" s="17" t="b">
        <f t="shared" si="6"/>
        <v>0</v>
      </c>
      <c r="U88" s="18" t="str">
        <f t="shared" si="7"/>
        <v>JASON</v>
      </c>
      <c r="V88" s="18">
        <f t="shared" si="8"/>
        <v>7.3189002631968841E-4</v>
      </c>
      <c r="W88" s="18">
        <f t="shared" si="9"/>
        <v>3.6116298199653299E-3</v>
      </c>
    </row>
    <row r="89" spans="1:23" x14ac:dyDescent="0.25">
      <c r="A89" s="12" t="s">
        <v>70</v>
      </c>
      <c r="B89" s="44">
        <v>1.1836156474535854E-2</v>
      </c>
      <c r="C89" s="45">
        <v>1.2983620548095924E-2</v>
      </c>
      <c r="D89" s="45">
        <v>3.1347202657036125E-3</v>
      </c>
      <c r="E89" s="45">
        <v>7.4847633765493318E-4</v>
      </c>
      <c r="F89" s="45">
        <v>1.1135022530894084E-2</v>
      </c>
      <c r="G89" s="45">
        <v>1.7409055342202648E-2</v>
      </c>
      <c r="H89" s="45">
        <v>7.1743417196289197E-3</v>
      </c>
      <c r="I89" s="45">
        <v>5.9492866256897099E-2</v>
      </c>
      <c r="J89" s="45">
        <v>4.7925440587266582E-3</v>
      </c>
      <c r="K89" s="46">
        <v>5.7333975244549789E-3</v>
      </c>
      <c r="M89" s="18" t="str">
        <f t="shared" si="5"/>
        <v>BLOOM</v>
      </c>
      <c r="N89" s="17" t="b">
        <f t="shared" si="6"/>
        <v>0</v>
      </c>
      <c r="U89" s="18" t="str">
        <f t="shared" si="7"/>
        <v>BLOOM</v>
      </c>
      <c r="V89" s="18">
        <f t="shared" si="8"/>
        <v>7.4847633765493318E-4</v>
      </c>
      <c r="W89" s="18">
        <f t="shared" si="9"/>
        <v>2.3862439280486793E-3</v>
      </c>
    </row>
    <row r="90" spans="1:23" x14ac:dyDescent="0.25">
      <c r="A90" s="12" t="s">
        <v>70</v>
      </c>
      <c r="B90" s="44">
        <v>9.8624332803043547E-3</v>
      </c>
      <c r="C90" s="45">
        <v>1.0750186200223902E-2</v>
      </c>
      <c r="D90" s="45">
        <v>9.9109563937060906E-3</v>
      </c>
      <c r="E90" s="45">
        <v>5.2380197469183813E-3</v>
      </c>
      <c r="F90" s="45">
        <v>8.6540520478373406E-3</v>
      </c>
      <c r="G90" s="45">
        <v>1.8880790906118345E-2</v>
      </c>
      <c r="H90" s="45">
        <v>9.8540533051353837E-4</v>
      </c>
      <c r="I90" s="45">
        <v>5.1234624670925481E-2</v>
      </c>
      <c r="J90" s="45">
        <v>1.2405429431750714E-2</v>
      </c>
      <c r="K90" s="46">
        <v>2.6790989105535904E-3</v>
      </c>
      <c r="M90" s="18" t="str">
        <f t="shared" si="5"/>
        <v>JASON</v>
      </c>
      <c r="N90" s="17" t="b">
        <f t="shared" si="6"/>
        <v>0</v>
      </c>
      <c r="U90" s="18" t="str">
        <f t="shared" si="7"/>
        <v>JASON</v>
      </c>
      <c r="V90" s="18">
        <f t="shared" si="8"/>
        <v>9.8540533051353837E-4</v>
      </c>
      <c r="W90" s="18">
        <f t="shared" si="9"/>
        <v>1.693693580040052E-3</v>
      </c>
    </row>
    <row r="91" spans="1:23" x14ac:dyDescent="0.25">
      <c r="A91" s="12" t="s">
        <v>70</v>
      </c>
      <c r="B91" s="44">
        <v>1.196158258568392E-2</v>
      </c>
      <c r="C91" s="45">
        <v>1.3178269158444937E-2</v>
      </c>
      <c r="D91" s="45">
        <v>7.0340098887359953E-3</v>
      </c>
      <c r="E91" s="45">
        <v>3.2189791823297176E-3</v>
      </c>
      <c r="F91" s="45">
        <v>1.0992004239254186E-2</v>
      </c>
      <c r="G91" s="45">
        <v>1.6437657575427804E-2</v>
      </c>
      <c r="H91" s="45">
        <v>3.7128275746090011E-4</v>
      </c>
      <c r="I91" s="45">
        <v>5.141437013335784E-2</v>
      </c>
      <c r="J91" s="45">
        <v>1.0730081812688815E-2</v>
      </c>
      <c r="K91" s="46">
        <v>5.5969472013276747E-3</v>
      </c>
      <c r="M91" s="18" t="str">
        <f t="shared" si="5"/>
        <v>JASON</v>
      </c>
      <c r="N91" s="17" t="b">
        <f t="shared" si="6"/>
        <v>0</v>
      </c>
      <c r="U91" s="18" t="str">
        <f t="shared" si="7"/>
        <v>JASON</v>
      </c>
      <c r="V91" s="18">
        <f t="shared" si="8"/>
        <v>3.7128275746090011E-4</v>
      </c>
      <c r="W91" s="18">
        <f t="shared" si="9"/>
        <v>2.8476964248688175E-3</v>
      </c>
    </row>
    <row r="92" spans="1:23" x14ac:dyDescent="0.25">
      <c r="A92" s="12" t="s">
        <v>70</v>
      </c>
      <c r="B92" s="44">
        <v>1.4366387409115416E-2</v>
      </c>
      <c r="C92" s="45">
        <v>1.4902979451481006E-2</v>
      </c>
      <c r="D92" s="45">
        <v>1.3209569896170049E-2</v>
      </c>
      <c r="E92" s="45">
        <v>7.8279725444796965E-3</v>
      </c>
      <c r="F92" s="45">
        <v>1.0988934086089072E-2</v>
      </c>
      <c r="G92" s="45">
        <v>2.1101881138864204E-2</v>
      </c>
      <c r="H92" s="45">
        <v>8.2479949730829283E-4</v>
      </c>
      <c r="I92" s="45">
        <v>5.5082476712513179E-2</v>
      </c>
      <c r="J92" s="45">
        <v>1.3137934281946449E-2</v>
      </c>
      <c r="K92" s="46">
        <v>5.4794431790162971E-3</v>
      </c>
      <c r="M92" s="18" t="str">
        <f t="shared" si="5"/>
        <v>JASON</v>
      </c>
      <c r="N92" s="17" t="b">
        <f t="shared" si="6"/>
        <v>0</v>
      </c>
      <c r="U92" s="18" t="str">
        <f t="shared" si="7"/>
        <v>JASON</v>
      </c>
      <c r="V92" s="18">
        <f t="shared" si="8"/>
        <v>8.2479949730829283E-4</v>
      </c>
      <c r="W92" s="18">
        <f t="shared" si="9"/>
        <v>4.6546436817080043E-3</v>
      </c>
    </row>
    <row r="93" spans="1:23" x14ac:dyDescent="0.25">
      <c r="A93" s="12" t="s">
        <v>70</v>
      </c>
      <c r="B93" s="44">
        <v>1.0478510165676701E-2</v>
      </c>
      <c r="C93" s="45">
        <v>1.2923569994392425E-2</v>
      </c>
      <c r="D93" s="45">
        <v>6.7082802763936134E-3</v>
      </c>
      <c r="E93" s="45">
        <v>3.5556209426453704E-3</v>
      </c>
      <c r="F93" s="45">
        <v>1.0874080154883279E-2</v>
      </c>
      <c r="G93" s="45">
        <v>1.8664753538201975E-2</v>
      </c>
      <c r="H93" s="45">
        <v>2.6702963658377654E-3</v>
      </c>
      <c r="I93" s="45">
        <v>5.468674113451346E-2</v>
      </c>
      <c r="J93" s="45">
        <v>3.457934588319847E-3</v>
      </c>
      <c r="K93" s="46">
        <v>3.6478014518299979E-3</v>
      </c>
      <c r="M93" s="18" t="str">
        <f t="shared" si="5"/>
        <v>JASON</v>
      </c>
      <c r="N93" s="17" t="b">
        <f t="shared" si="6"/>
        <v>0</v>
      </c>
      <c r="U93" s="18" t="str">
        <f t="shared" si="7"/>
        <v>JASON</v>
      </c>
      <c r="V93" s="18">
        <f t="shared" si="8"/>
        <v>2.6702963658377654E-3</v>
      </c>
      <c r="W93" s="18">
        <f t="shared" si="9"/>
        <v>7.876382224820816E-4</v>
      </c>
    </row>
    <row r="94" spans="1:23" ht="15.75" thickBot="1" x14ac:dyDescent="0.3">
      <c r="A94" s="12" t="s">
        <v>70</v>
      </c>
      <c r="B94" s="44">
        <v>1.0167235223872379E-2</v>
      </c>
      <c r="C94" s="45">
        <v>7.0017413218896075E-3</v>
      </c>
      <c r="D94" s="45">
        <v>8.9351886063121257E-3</v>
      </c>
      <c r="E94" s="45">
        <v>2.8926665827814051E-3</v>
      </c>
      <c r="F94" s="45">
        <v>7.555097929564783E-3</v>
      </c>
      <c r="G94" s="45">
        <v>1.7156709689807006E-2</v>
      </c>
      <c r="H94" s="45">
        <v>5.3396222101355223E-3</v>
      </c>
      <c r="I94" s="45">
        <v>5.2819755062295567E-2</v>
      </c>
      <c r="J94" s="45">
        <v>9.2700991678701106E-3</v>
      </c>
      <c r="K94" s="46">
        <v>3.0265373737528856E-3</v>
      </c>
      <c r="M94" s="18" t="str">
        <f t="shared" si="5"/>
        <v>BLOOM</v>
      </c>
      <c r="N94" s="17" t="b">
        <f t="shared" si="6"/>
        <v>0</v>
      </c>
      <c r="U94" s="18" t="str">
        <f t="shared" si="7"/>
        <v>BLOOM</v>
      </c>
      <c r="V94" s="18">
        <f t="shared" si="8"/>
        <v>2.8926665827814051E-3</v>
      </c>
      <c r="W94" s="18">
        <f t="shared" si="9"/>
        <v>1.338707909714805E-4</v>
      </c>
    </row>
    <row r="95" spans="1:23" ht="15.75" thickBot="1" x14ac:dyDescent="0.3">
      <c r="A95" s="13" t="s">
        <v>70</v>
      </c>
      <c r="B95" s="47">
        <v>1.2338716601696133E-2</v>
      </c>
      <c r="C95" s="48">
        <v>1.388098898472593E-2</v>
      </c>
      <c r="D95" s="48">
        <v>6.8836090781196034E-3</v>
      </c>
      <c r="E95" s="48">
        <v>2.2959085945608165E-3</v>
      </c>
      <c r="F95" s="48">
        <v>1.1947116350212913E-2</v>
      </c>
      <c r="G95" s="48">
        <v>1.8453142119071675E-2</v>
      </c>
      <c r="H95" s="48">
        <v>7.3204716066650327E-3</v>
      </c>
      <c r="I95" s="48">
        <v>6.0063615549688143E-2</v>
      </c>
      <c r="J95" s="48">
        <v>2.7903076078237415E-3</v>
      </c>
      <c r="K95" s="49">
        <v>5.482705166752519E-3</v>
      </c>
      <c r="M95" s="19" t="str">
        <f t="shared" si="5"/>
        <v>BLOOM</v>
      </c>
      <c r="N95" s="21" t="b">
        <f t="shared" si="6"/>
        <v>0</v>
      </c>
      <c r="O95" s="30">
        <f>COUNTIF($N86:$N95,TRUE)/(10 - COUNTIF($N86:$N95,"#N/A"))</f>
        <v>0.1</v>
      </c>
      <c r="U95" s="19" t="str">
        <f t="shared" si="7"/>
        <v>BLOOM</v>
      </c>
      <c r="V95" s="19">
        <f t="shared" si="8"/>
        <v>2.2959085945608165E-3</v>
      </c>
      <c r="W95" s="19">
        <f t="shared" si="9"/>
        <v>4.9439901326292501E-4</v>
      </c>
    </row>
    <row r="96" spans="1:23" x14ac:dyDescent="0.25">
      <c r="A96" s="11" t="s">
        <v>71</v>
      </c>
      <c r="B96" s="41">
        <v>3.3526752046447415E-3</v>
      </c>
      <c r="C96" s="42">
        <v>2.0409651042524186E-2</v>
      </c>
      <c r="D96" s="42">
        <v>2.7178006997719401E-2</v>
      </c>
      <c r="E96" s="42">
        <v>1.6511568990567087E-2</v>
      </c>
      <c r="F96" s="42">
        <v>1.4138969438519413E-2</v>
      </c>
      <c r="G96" s="42">
        <v>8.1001650577504272E-3</v>
      </c>
      <c r="H96" s="42">
        <v>1.9851103548905093E-2</v>
      </c>
      <c r="I96" s="42">
        <v>2.0625644288911039E-2</v>
      </c>
      <c r="J96" s="42">
        <v>6.4689092944187621E-2</v>
      </c>
      <c r="K96" s="43">
        <v>3.2851138489435085E-4</v>
      </c>
      <c r="M96" s="16" t="str">
        <f t="shared" si="5"/>
        <v>ANTONIA</v>
      </c>
      <c r="N96" s="20" t="b">
        <f t="shared" si="6"/>
        <v>1</v>
      </c>
      <c r="U96" s="16" t="str">
        <f t="shared" si="7"/>
        <v>ANTONIA</v>
      </c>
      <c r="V96" s="16">
        <f t="shared" si="8"/>
        <v>3.2851138489435085E-4</v>
      </c>
      <c r="W96" s="16">
        <f t="shared" si="9"/>
        <v>3.0241638197503907E-3</v>
      </c>
    </row>
    <row r="97" spans="1:23" x14ac:dyDescent="0.25">
      <c r="A97" s="12" t="s">
        <v>71</v>
      </c>
      <c r="B97" s="44">
        <v>6.3773161477018187E-3</v>
      </c>
      <c r="C97" s="45">
        <v>2.4670568843554608E-2</v>
      </c>
      <c r="D97" s="45">
        <v>2.5107301460291283E-2</v>
      </c>
      <c r="E97" s="45">
        <v>1.5595926892606702E-2</v>
      </c>
      <c r="F97" s="45">
        <v>1.499425752530272E-2</v>
      </c>
      <c r="G97" s="45">
        <v>8.8762918314416669E-3</v>
      </c>
      <c r="H97" s="45">
        <v>2.420337034135922E-2</v>
      </c>
      <c r="I97" s="45">
        <v>2.1632862384355966E-2</v>
      </c>
      <c r="J97" s="45">
        <v>6.4818599711588945E-2</v>
      </c>
      <c r="K97" s="46">
        <v>2.2924290177796288E-3</v>
      </c>
      <c r="M97" s="18" t="str">
        <f t="shared" si="5"/>
        <v>ANTONIA</v>
      </c>
      <c r="N97" s="17" t="b">
        <f t="shared" si="6"/>
        <v>1</v>
      </c>
      <c r="U97" s="18" t="str">
        <f t="shared" si="7"/>
        <v>ANTONIA</v>
      </c>
      <c r="V97" s="18">
        <f t="shared" si="8"/>
        <v>2.2924290177796288E-3</v>
      </c>
      <c r="W97" s="18">
        <f t="shared" si="9"/>
        <v>4.0848871299221899E-3</v>
      </c>
    </row>
    <row r="98" spans="1:23" x14ac:dyDescent="0.25">
      <c r="A98" s="12" t="s">
        <v>71</v>
      </c>
      <c r="B98" s="44">
        <v>3.6675798895458717E-3</v>
      </c>
      <c r="C98" s="45">
        <v>1.9586528065545672E-2</v>
      </c>
      <c r="D98" s="45">
        <v>2.6058912605247855E-2</v>
      </c>
      <c r="E98" s="45">
        <v>1.7597291679101269E-2</v>
      </c>
      <c r="F98" s="45">
        <v>1.2089462647625945E-2</v>
      </c>
      <c r="G98" s="45">
        <v>1.1149338634200388E-2</v>
      </c>
      <c r="H98" s="45">
        <v>2.1712773910720153E-2</v>
      </c>
      <c r="I98" s="45">
        <v>2.3277726232555827E-2</v>
      </c>
      <c r="J98" s="45">
        <v>6.4769607916980235E-2</v>
      </c>
      <c r="K98" s="46">
        <v>2.8646893205719684E-4</v>
      </c>
      <c r="M98" s="18" t="str">
        <f t="shared" si="5"/>
        <v>ANTONIA</v>
      </c>
      <c r="N98" s="17" t="b">
        <f t="shared" si="6"/>
        <v>1</v>
      </c>
      <c r="U98" s="18" t="str">
        <f t="shared" si="7"/>
        <v>ANTONIA</v>
      </c>
      <c r="V98" s="18">
        <f t="shared" si="8"/>
        <v>2.8646893205719684E-4</v>
      </c>
      <c r="W98" s="18">
        <f t="shared" si="9"/>
        <v>3.3811109574886748E-3</v>
      </c>
    </row>
    <row r="99" spans="1:23" x14ac:dyDescent="0.25">
      <c r="A99" s="12" t="s">
        <v>71</v>
      </c>
      <c r="B99" s="44">
        <v>4.7051999708691769E-3</v>
      </c>
      <c r="C99" s="45">
        <v>2.1982270222922852E-2</v>
      </c>
      <c r="D99" s="45">
        <v>2.4034896753861154E-2</v>
      </c>
      <c r="E99" s="45">
        <v>1.519323578223032E-2</v>
      </c>
      <c r="F99" s="45">
        <v>1.3349396983581575E-2</v>
      </c>
      <c r="G99" s="45">
        <v>8.9784320522041244E-3</v>
      </c>
      <c r="H99" s="45">
        <v>2.1751173139872834E-2</v>
      </c>
      <c r="I99" s="45">
        <v>2.2357677305581952E-2</v>
      </c>
      <c r="J99" s="45">
        <v>6.19733536611961E-2</v>
      </c>
      <c r="K99" s="46">
        <v>8.2989932659293178E-4</v>
      </c>
      <c r="M99" s="18" t="str">
        <f t="shared" si="5"/>
        <v>ANTONIA</v>
      </c>
      <c r="N99" s="17" t="b">
        <f t="shared" si="6"/>
        <v>1</v>
      </c>
      <c r="U99" s="18" t="str">
        <f t="shared" si="7"/>
        <v>ANTONIA</v>
      </c>
      <c r="V99" s="18">
        <f t="shared" si="8"/>
        <v>8.2989932659293178E-4</v>
      </c>
      <c r="W99" s="18">
        <f t="shared" si="9"/>
        <v>3.8753006442762451E-3</v>
      </c>
    </row>
    <row r="100" spans="1:23" x14ac:dyDescent="0.25">
      <c r="A100" s="12" t="s">
        <v>71</v>
      </c>
      <c r="B100" s="44">
        <v>3.5415899105750853E-3</v>
      </c>
      <c r="C100" s="45">
        <v>1.7237532781885154E-2</v>
      </c>
      <c r="D100" s="45">
        <v>2.2217338343214956E-2</v>
      </c>
      <c r="E100" s="45">
        <v>1.5380689812726427E-2</v>
      </c>
      <c r="F100" s="45">
        <v>1.5832847827303521E-2</v>
      </c>
      <c r="G100" s="45">
        <v>1.5169819329214204E-2</v>
      </c>
      <c r="H100" s="45">
        <v>7.4415130583413494E-3</v>
      </c>
      <c r="I100" s="45">
        <v>3.5511458506485759E-2</v>
      </c>
      <c r="J100" s="45">
        <v>3.5600645566607206E-2</v>
      </c>
      <c r="K100" s="46">
        <v>2.0415744469616335E-3</v>
      </c>
      <c r="M100" s="18" t="str">
        <f t="shared" si="5"/>
        <v>ANTONIA</v>
      </c>
      <c r="N100" s="17" t="b">
        <f t="shared" si="6"/>
        <v>1</v>
      </c>
      <c r="U100" s="18" t="str">
        <f t="shared" si="7"/>
        <v>ANTONIA</v>
      </c>
      <c r="V100" s="18">
        <f t="shared" si="8"/>
        <v>2.0415744469616335E-3</v>
      </c>
      <c r="W100" s="18">
        <f t="shared" si="9"/>
        <v>1.5000154636134518E-3</v>
      </c>
    </row>
    <row r="101" spans="1:23" x14ac:dyDescent="0.25">
      <c r="A101" s="12" t="s">
        <v>71</v>
      </c>
      <c r="B101" s="44">
        <v>3.1639553208666557E-3</v>
      </c>
      <c r="C101" s="45">
        <v>2.0513757808670041E-2</v>
      </c>
      <c r="D101" s="45">
        <v>2.5112954880142965E-2</v>
      </c>
      <c r="E101" s="45">
        <v>1.6154908689400085E-2</v>
      </c>
      <c r="F101" s="45">
        <v>1.450748137629935E-2</v>
      </c>
      <c r="G101" s="45">
        <v>9.6390638910522995E-3</v>
      </c>
      <c r="H101" s="45">
        <v>1.835566590964767E-2</v>
      </c>
      <c r="I101" s="45">
        <v>2.457412540022973E-2</v>
      </c>
      <c r="J101" s="45">
        <v>5.8936496487125435E-2</v>
      </c>
      <c r="K101" s="46">
        <v>2.3217027462172843E-4</v>
      </c>
      <c r="M101" s="18" t="str">
        <f t="shared" si="5"/>
        <v>ANTONIA</v>
      </c>
      <c r="N101" s="17" t="b">
        <f t="shared" si="6"/>
        <v>1</v>
      </c>
      <c r="U101" s="18" t="str">
        <f t="shared" si="7"/>
        <v>ANTONIA</v>
      </c>
      <c r="V101" s="18">
        <f t="shared" si="8"/>
        <v>2.3217027462172843E-4</v>
      </c>
      <c r="W101" s="18">
        <f t="shared" si="9"/>
        <v>2.9317850462449273E-3</v>
      </c>
    </row>
    <row r="102" spans="1:23" x14ac:dyDescent="0.25">
      <c r="A102" s="12" t="s">
        <v>71</v>
      </c>
      <c r="B102" s="44">
        <v>4.9876963545379509E-3</v>
      </c>
      <c r="C102" s="45">
        <v>1.9863699410742473E-2</v>
      </c>
      <c r="D102" s="45">
        <v>2.4920029308579839E-2</v>
      </c>
      <c r="E102" s="45">
        <v>1.6900740153611975E-2</v>
      </c>
      <c r="F102" s="45">
        <v>1.5379565386059734E-2</v>
      </c>
      <c r="G102" s="45">
        <v>1.1659068166217732E-2</v>
      </c>
      <c r="H102" s="45">
        <v>1.8838138670562932E-2</v>
      </c>
      <c r="I102" s="45">
        <v>2.649823259264426E-2</v>
      </c>
      <c r="J102" s="45">
        <v>5.7609000179874054E-2</v>
      </c>
      <c r="K102" s="46">
        <v>4.7815227295393455E-4</v>
      </c>
      <c r="M102" s="18" t="str">
        <f t="shared" si="5"/>
        <v>ANTONIA</v>
      </c>
      <c r="N102" s="17" t="b">
        <f t="shared" si="6"/>
        <v>1</v>
      </c>
      <c r="U102" s="18" t="str">
        <f t="shared" si="7"/>
        <v>ANTONIA</v>
      </c>
      <c r="V102" s="18">
        <f t="shared" si="8"/>
        <v>4.7815227295393455E-4</v>
      </c>
      <c r="W102" s="18">
        <f t="shared" si="9"/>
        <v>4.5095440815840163E-3</v>
      </c>
    </row>
    <row r="103" spans="1:23" x14ac:dyDescent="0.25">
      <c r="A103" s="12" t="s">
        <v>71</v>
      </c>
      <c r="B103" s="44">
        <v>5.8453917318572399E-3</v>
      </c>
      <c r="C103" s="45">
        <v>2.0121301862252073E-2</v>
      </c>
      <c r="D103" s="45">
        <v>2.5072802320689359E-2</v>
      </c>
      <c r="E103" s="45">
        <v>1.7160540785421053E-2</v>
      </c>
      <c r="F103" s="45">
        <v>1.2102423390959011E-2</v>
      </c>
      <c r="G103" s="45">
        <v>1.3875650160842015E-2</v>
      </c>
      <c r="H103" s="45">
        <v>2.060462958132056E-2</v>
      </c>
      <c r="I103" s="45">
        <v>2.6554945484143482E-2</v>
      </c>
      <c r="J103" s="45">
        <v>5.782408628729202E-2</v>
      </c>
      <c r="K103" s="46">
        <v>3.8415043522730709E-4</v>
      </c>
      <c r="M103" s="18" t="str">
        <f t="shared" si="5"/>
        <v>ANTONIA</v>
      </c>
      <c r="N103" s="17" t="b">
        <f t="shared" si="6"/>
        <v>1</v>
      </c>
      <c r="U103" s="18" t="str">
        <f t="shared" si="7"/>
        <v>ANTONIA</v>
      </c>
      <c r="V103" s="18">
        <f t="shared" si="8"/>
        <v>3.8415043522730709E-4</v>
      </c>
      <c r="W103" s="18">
        <f t="shared" si="9"/>
        <v>5.4612412966299328E-3</v>
      </c>
    </row>
    <row r="104" spans="1:23" ht="15.75" thickBot="1" x14ac:dyDescent="0.3">
      <c r="A104" s="12" t="s">
        <v>71</v>
      </c>
      <c r="B104" s="44">
        <v>4.2143340950381268E-3</v>
      </c>
      <c r="C104" s="45">
        <v>1.9674979396202694E-2</v>
      </c>
      <c r="D104" s="45">
        <v>2.5544655427442158E-2</v>
      </c>
      <c r="E104" s="45">
        <v>1.7196953945141452E-2</v>
      </c>
      <c r="F104" s="45">
        <v>1.342653027037456E-2</v>
      </c>
      <c r="G104" s="45">
        <v>1.1930702848898168E-2</v>
      </c>
      <c r="H104" s="45">
        <v>2.0470686425060079E-2</v>
      </c>
      <c r="I104" s="45">
        <v>2.2517927835584602E-2</v>
      </c>
      <c r="J104" s="45">
        <v>5.9728153419338813E-2</v>
      </c>
      <c r="K104" s="46">
        <v>7.4009434926572762E-4</v>
      </c>
      <c r="M104" s="18" t="str">
        <f t="shared" si="5"/>
        <v>ANTONIA</v>
      </c>
      <c r="N104" s="17" t="b">
        <f t="shared" si="6"/>
        <v>1</v>
      </c>
      <c r="U104" s="18" t="str">
        <f t="shared" si="7"/>
        <v>ANTONIA</v>
      </c>
      <c r="V104" s="18">
        <f t="shared" si="8"/>
        <v>7.4009434926572762E-4</v>
      </c>
      <c r="W104" s="18">
        <f t="shared" si="9"/>
        <v>3.4742397457723992E-3</v>
      </c>
    </row>
    <row r="105" spans="1:23" ht="15.75" thickBot="1" x14ac:dyDescent="0.3">
      <c r="A105" s="13" t="s">
        <v>71</v>
      </c>
      <c r="B105" s="47">
        <v>3.1462132216366068E-3</v>
      </c>
      <c r="C105" s="48">
        <v>1.4824274290019073E-2</v>
      </c>
      <c r="D105" s="48">
        <v>2.5086603605627977E-2</v>
      </c>
      <c r="E105" s="48">
        <v>1.6071647213328672E-2</v>
      </c>
      <c r="F105" s="48">
        <v>1.15910764014725E-2</v>
      </c>
      <c r="G105" s="48">
        <v>1.1841191301352421E-2</v>
      </c>
      <c r="H105" s="48">
        <v>1.4333487395969988E-2</v>
      </c>
      <c r="I105" s="48">
        <v>2.6666172268098372E-2</v>
      </c>
      <c r="J105" s="48">
        <v>5.5010976446735103E-2</v>
      </c>
      <c r="K105" s="49">
        <v>1.9070739664545956E-3</v>
      </c>
      <c r="M105" s="19" t="str">
        <f t="shared" si="5"/>
        <v>ANTONIA</v>
      </c>
      <c r="N105" s="21" t="b">
        <f t="shared" si="6"/>
        <v>1</v>
      </c>
      <c r="O105" s="30">
        <f>COUNTIF($N96:$N105,TRUE)/(10 - COUNTIF($N96:$N105,"#N/A"))</f>
        <v>1</v>
      </c>
      <c r="U105" s="19" t="str">
        <f t="shared" si="7"/>
        <v>ANTONIA</v>
      </c>
      <c r="V105" s="19">
        <f t="shared" si="8"/>
        <v>1.9070739664545956E-3</v>
      </c>
      <c r="W105" s="19">
        <f t="shared" si="9"/>
        <v>1.2391392551820112E-3</v>
      </c>
    </row>
  </sheetData>
  <mergeCells count="2">
    <mergeCell ref="B4:K4"/>
    <mergeCell ref="R17:S17"/>
  </mergeCells>
  <conditionalFormatting sqref="B6:K6">
    <cfRule type="top10" dxfId="3623" priority="902" bottom="1" rank="1"/>
    <cfRule type="top10" dxfId="3622" priority="903" bottom="1" rank="2"/>
    <cfRule type="top10" dxfId="3621" priority="904" bottom="1" rank="3"/>
    <cfRule type="top10" dxfId="3620" priority="905" bottom="1" rank="4"/>
  </conditionalFormatting>
  <conditionalFormatting sqref="M6 A6">
    <cfRule type="duplicateValues" dxfId="3619" priority="901"/>
  </conditionalFormatting>
  <conditionalFormatting sqref="N6">
    <cfRule type="duplicateValues" dxfId="3618" priority="900"/>
  </conditionalFormatting>
  <conditionalFormatting sqref="B7:K7">
    <cfRule type="top10" dxfId="3617" priority="896" bottom="1" rank="1"/>
    <cfRule type="top10" dxfId="3616" priority="897" bottom="1" rank="2"/>
    <cfRule type="top10" dxfId="3615" priority="898" bottom="1" rank="3"/>
    <cfRule type="top10" dxfId="3614" priority="899" bottom="1" rank="4"/>
  </conditionalFormatting>
  <conditionalFormatting sqref="M7 A7">
    <cfRule type="duplicateValues" dxfId="3613" priority="895"/>
  </conditionalFormatting>
  <conditionalFormatting sqref="B8:K8">
    <cfRule type="top10" dxfId="3612" priority="891" bottom="1" rank="1"/>
    <cfRule type="top10" dxfId="3611" priority="892" bottom="1" rank="2"/>
    <cfRule type="top10" dxfId="3610" priority="893" bottom="1" rank="3"/>
    <cfRule type="top10" dxfId="3609" priority="894" bottom="1" rank="4"/>
  </conditionalFormatting>
  <conditionalFormatting sqref="M8 A8">
    <cfRule type="duplicateValues" dxfId="3608" priority="890"/>
  </conditionalFormatting>
  <conditionalFormatting sqref="B9:K9">
    <cfRule type="top10" dxfId="3607" priority="886" bottom="1" rank="1"/>
    <cfRule type="top10" dxfId="3606" priority="887" bottom="1" rank="2"/>
    <cfRule type="top10" dxfId="3605" priority="888" bottom="1" rank="3"/>
    <cfRule type="top10" dxfId="3604" priority="889" bottom="1" rank="4"/>
  </conditionalFormatting>
  <conditionalFormatting sqref="M9 A9">
    <cfRule type="duplicateValues" dxfId="3603" priority="885"/>
  </conditionalFormatting>
  <conditionalFormatting sqref="B10:K10">
    <cfRule type="top10" dxfId="3602" priority="881" bottom="1" rank="1"/>
    <cfRule type="top10" dxfId="3601" priority="882" bottom="1" rank="2"/>
    <cfRule type="top10" dxfId="3600" priority="883" bottom="1" rank="3"/>
    <cfRule type="top10" dxfId="3599" priority="884" bottom="1" rank="4"/>
  </conditionalFormatting>
  <conditionalFormatting sqref="M10 A10">
    <cfRule type="duplicateValues" dxfId="3598" priority="880"/>
  </conditionalFormatting>
  <conditionalFormatting sqref="B11:K11">
    <cfRule type="top10" dxfId="3597" priority="876" bottom="1" rank="1"/>
    <cfRule type="top10" dxfId="3596" priority="877" bottom="1" rank="2"/>
    <cfRule type="top10" dxfId="3595" priority="878" bottom="1" rank="3"/>
    <cfRule type="top10" dxfId="3594" priority="879" bottom="1" rank="4"/>
  </conditionalFormatting>
  <conditionalFormatting sqref="M11 A11">
    <cfRule type="duplicateValues" dxfId="3593" priority="875"/>
  </conditionalFormatting>
  <conditionalFormatting sqref="B12:K12">
    <cfRule type="top10" dxfId="3592" priority="871" bottom="1" rank="1"/>
    <cfRule type="top10" dxfId="3591" priority="872" bottom="1" rank="2"/>
    <cfRule type="top10" dxfId="3590" priority="873" bottom="1" rank="3"/>
    <cfRule type="top10" dxfId="3589" priority="874" bottom="1" rank="4"/>
  </conditionalFormatting>
  <conditionalFormatting sqref="M12 A12">
    <cfRule type="duplicateValues" dxfId="3588" priority="870"/>
  </conditionalFormatting>
  <conditionalFormatting sqref="B13:K13">
    <cfRule type="top10" dxfId="3587" priority="866" bottom="1" rank="1"/>
    <cfRule type="top10" dxfId="3586" priority="867" bottom="1" rank="2"/>
    <cfRule type="top10" dxfId="3585" priority="868" bottom="1" rank="3"/>
    <cfRule type="top10" dxfId="3584" priority="869" bottom="1" rank="4"/>
  </conditionalFormatting>
  <conditionalFormatting sqref="M13 A13">
    <cfRule type="duplicateValues" dxfId="3583" priority="865"/>
  </conditionalFormatting>
  <conditionalFormatting sqref="B14:K14">
    <cfRule type="top10" dxfId="3582" priority="861" bottom="1" rank="1"/>
    <cfRule type="top10" dxfId="3581" priority="862" bottom="1" rank="2"/>
    <cfRule type="top10" dxfId="3580" priority="863" bottom="1" rank="3"/>
    <cfRule type="top10" dxfId="3579" priority="864" bottom="1" rank="4"/>
  </conditionalFormatting>
  <conditionalFormatting sqref="M14 A14">
    <cfRule type="duplicateValues" dxfId="3578" priority="860"/>
  </conditionalFormatting>
  <conditionalFormatting sqref="B15:K15">
    <cfRule type="top10" dxfId="3577" priority="856" bottom="1" rank="1"/>
    <cfRule type="top10" dxfId="3576" priority="857" bottom="1" rank="2"/>
    <cfRule type="top10" dxfId="3575" priority="858" bottom="1" rank="3"/>
    <cfRule type="top10" dxfId="3574" priority="859" bottom="1" rank="4"/>
  </conditionalFormatting>
  <conditionalFormatting sqref="M15 A15">
    <cfRule type="duplicateValues" dxfId="3573" priority="855"/>
  </conditionalFormatting>
  <conditionalFormatting sqref="B16:K16">
    <cfRule type="top10" dxfId="3572" priority="851" bottom="1" rank="1"/>
    <cfRule type="top10" dxfId="3571" priority="852" bottom="1" rank="2"/>
    <cfRule type="top10" dxfId="3570" priority="853" bottom="1" rank="3"/>
    <cfRule type="top10" dxfId="3569" priority="854" bottom="1" rank="4"/>
  </conditionalFormatting>
  <conditionalFormatting sqref="M16 A16">
    <cfRule type="duplicateValues" dxfId="3568" priority="850"/>
  </conditionalFormatting>
  <conditionalFormatting sqref="B17:K17">
    <cfRule type="top10" dxfId="3567" priority="846" bottom="1" rank="1"/>
    <cfRule type="top10" dxfId="3566" priority="847" bottom="1" rank="2"/>
    <cfRule type="top10" dxfId="3565" priority="848" bottom="1" rank="3"/>
    <cfRule type="top10" dxfId="3564" priority="849" bottom="1" rank="4"/>
  </conditionalFormatting>
  <conditionalFormatting sqref="M17 A17">
    <cfRule type="duplicateValues" dxfId="3563" priority="845"/>
  </conditionalFormatting>
  <conditionalFormatting sqref="B18:K18">
    <cfRule type="top10" dxfId="3562" priority="841" bottom="1" rank="1"/>
    <cfRule type="top10" dxfId="3561" priority="842" bottom="1" rank="2"/>
    <cfRule type="top10" dxfId="3560" priority="843" bottom="1" rank="3"/>
    <cfRule type="top10" dxfId="3559" priority="844" bottom="1" rank="4"/>
  </conditionalFormatting>
  <conditionalFormatting sqref="M18 A18">
    <cfRule type="duplicateValues" dxfId="3558" priority="840"/>
  </conditionalFormatting>
  <conditionalFormatting sqref="B19:K19">
    <cfRule type="top10" dxfId="3557" priority="836" bottom="1" rank="1"/>
    <cfRule type="top10" dxfId="3556" priority="837" bottom="1" rank="2"/>
    <cfRule type="top10" dxfId="3555" priority="838" bottom="1" rank="3"/>
    <cfRule type="top10" dxfId="3554" priority="839" bottom="1" rank="4"/>
  </conditionalFormatting>
  <conditionalFormatting sqref="M19 A19">
    <cfRule type="duplicateValues" dxfId="3553" priority="835"/>
  </conditionalFormatting>
  <conditionalFormatting sqref="B20:K20">
    <cfRule type="top10" dxfId="3552" priority="831" bottom="1" rank="1"/>
    <cfRule type="top10" dxfId="3551" priority="832" bottom="1" rank="2"/>
    <cfRule type="top10" dxfId="3550" priority="833" bottom="1" rank="3"/>
    <cfRule type="top10" dxfId="3549" priority="834" bottom="1" rank="4"/>
  </conditionalFormatting>
  <conditionalFormatting sqref="M20 A20">
    <cfRule type="duplicateValues" dxfId="3548" priority="830"/>
  </conditionalFormatting>
  <conditionalFormatting sqref="B21:K21">
    <cfRule type="top10" dxfId="3547" priority="826" bottom="1" rank="1"/>
    <cfRule type="top10" dxfId="3546" priority="827" bottom="1" rank="2"/>
    <cfRule type="top10" dxfId="3545" priority="828" bottom="1" rank="3"/>
    <cfRule type="top10" dxfId="3544" priority="829" bottom="1" rank="4"/>
  </conditionalFormatting>
  <conditionalFormatting sqref="M21 A21">
    <cfRule type="duplicateValues" dxfId="3543" priority="825"/>
  </conditionalFormatting>
  <conditionalFormatting sqref="B22:K22">
    <cfRule type="top10" dxfId="3542" priority="821" bottom="1" rank="1"/>
    <cfRule type="top10" dxfId="3541" priority="822" bottom="1" rank="2"/>
    <cfRule type="top10" dxfId="3540" priority="823" bottom="1" rank="3"/>
    <cfRule type="top10" dxfId="3539" priority="824" bottom="1" rank="4"/>
  </conditionalFormatting>
  <conditionalFormatting sqref="M22 A22">
    <cfRule type="duplicateValues" dxfId="3538" priority="820"/>
  </conditionalFormatting>
  <conditionalFormatting sqref="B23:K23">
    <cfRule type="top10" dxfId="3537" priority="816" bottom="1" rank="1"/>
    <cfRule type="top10" dxfId="3536" priority="817" bottom="1" rank="2"/>
    <cfRule type="top10" dxfId="3535" priority="818" bottom="1" rank="3"/>
    <cfRule type="top10" dxfId="3534" priority="819" bottom="1" rank="4"/>
  </conditionalFormatting>
  <conditionalFormatting sqref="M23 A23">
    <cfRule type="duplicateValues" dxfId="3533" priority="815"/>
  </conditionalFormatting>
  <conditionalFormatting sqref="B24:K24">
    <cfRule type="top10" dxfId="3532" priority="811" bottom="1" rank="1"/>
    <cfRule type="top10" dxfId="3531" priority="812" bottom="1" rank="2"/>
    <cfRule type="top10" dxfId="3530" priority="813" bottom="1" rank="3"/>
    <cfRule type="top10" dxfId="3529" priority="814" bottom="1" rank="4"/>
  </conditionalFormatting>
  <conditionalFormatting sqref="M24 A24">
    <cfRule type="duplicateValues" dxfId="3528" priority="810"/>
  </conditionalFormatting>
  <conditionalFormatting sqref="B25:K25">
    <cfRule type="top10" dxfId="3527" priority="806" bottom="1" rank="1"/>
    <cfRule type="top10" dxfId="3526" priority="807" bottom="1" rank="2"/>
    <cfRule type="top10" dxfId="3525" priority="808" bottom="1" rank="3"/>
    <cfRule type="top10" dxfId="3524" priority="809" bottom="1" rank="4"/>
  </conditionalFormatting>
  <conditionalFormatting sqref="M25 A25">
    <cfRule type="duplicateValues" dxfId="3523" priority="805"/>
  </conditionalFormatting>
  <conditionalFormatting sqref="B26:K26">
    <cfRule type="top10" dxfId="3522" priority="801" bottom="1" rank="1"/>
    <cfRule type="top10" dxfId="3521" priority="802" bottom="1" rank="2"/>
    <cfRule type="top10" dxfId="3520" priority="803" bottom="1" rank="3"/>
    <cfRule type="top10" dxfId="3519" priority="804" bottom="1" rank="4"/>
  </conditionalFormatting>
  <conditionalFormatting sqref="M26 A26">
    <cfRule type="duplicateValues" dxfId="3518" priority="800"/>
  </conditionalFormatting>
  <conditionalFormatting sqref="B27:K27">
    <cfRule type="top10" dxfId="3517" priority="796" bottom="1" rank="1"/>
    <cfRule type="top10" dxfId="3516" priority="797" bottom="1" rank="2"/>
    <cfRule type="top10" dxfId="3515" priority="798" bottom="1" rank="3"/>
    <cfRule type="top10" dxfId="3514" priority="799" bottom="1" rank="4"/>
  </conditionalFormatting>
  <conditionalFormatting sqref="M27 A27">
    <cfRule type="duplicateValues" dxfId="3513" priority="795"/>
  </conditionalFormatting>
  <conditionalFormatting sqref="B28:K28">
    <cfRule type="top10" dxfId="3512" priority="791" bottom="1" rank="1"/>
    <cfRule type="top10" dxfId="3511" priority="792" bottom="1" rank="2"/>
    <cfRule type="top10" dxfId="3510" priority="793" bottom="1" rank="3"/>
    <cfRule type="top10" dxfId="3509" priority="794" bottom="1" rank="4"/>
  </conditionalFormatting>
  <conditionalFormatting sqref="M28 A28">
    <cfRule type="duplicateValues" dxfId="3508" priority="790"/>
  </conditionalFormatting>
  <conditionalFormatting sqref="B29:K29">
    <cfRule type="top10" dxfId="3507" priority="786" bottom="1" rank="1"/>
    <cfRule type="top10" dxfId="3506" priority="787" bottom="1" rank="2"/>
    <cfRule type="top10" dxfId="3505" priority="788" bottom="1" rank="3"/>
    <cfRule type="top10" dxfId="3504" priority="789" bottom="1" rank="4"/>
  </conditionalFormatting>
  <conditionalFormatting sqref="M29 A29">
    <cfRule type="duplicateValues" dxfId="3503" priority="785"/>
  </conditionalFormatting>
  <conditionalFormatting sqref="B30:K30">
    <cfRule type="top10" dxfId="3502" priority="781" bottom="1" rank="1"/>
    <cfRule type="top10" dxfId="3501" priority="782" bottom="1" rank="2"/>
    <cfRule type="top10" dxfId="3500" priority="783" bottom="1" rank="3"/>
    <cfRule type="top10" dxfId="3499" priority="784" bottom="1" rank="4"/>
  </conditionalFormatting>
  <conditionalFormatting sqref="M30 A30">
    <cfRule type="duplicateValues" dxfId="3498" priority="780"/>
  </conditionalFormatting>
  <conditionalFormatting sqref="B31:K31">
    <cfRule type="top10" dxfId="3497" priority="776" bottom="1" rank="1"/>
    <cfRule type="top10" dxfId="3496" priority="777" bottom="1" rank="2"/>
    <cfRule type="top10" dxfId="3495" priority="778" bottom="1" rank="3"/>
    <cfRule type="top10" dxfId="3494" priority="779" bottom="1" rank="4"/>
  </conditionalFormatting>
  <conditionalFormatting sqref="M31 A31">
    <cfRule type="duplicateValues" dxfId="3493" priority="775"/>
  </conditionalFormatting>
  <conditionalFormatting sqref="B32:K32">
    <cfRule type="top10" dxfId="3492" priority="771" bottom="1" rank="1"/>
    <cfRule type="top10" dxfId="3491" priority="772" bottom="1" rank="2"/>
    <cfRule type="top10" dxfId="3490" priority="773" bottom="1" rank="3"/>
    <cfRule type="top10" dxfId="3489" priority="774" bottom="1" rank="4"/>
  </conditionalFormatting>
  <conditionalFormatting sqref="M32 A32">
    <cfRule type="duplicateValues" dxfId="3488" priority="770"/>
  </conditionalFormatting>
  <conditionalFormatting sqref="B33:K33">
    <cfRule type="top10" dxfId="3487" priority="766" bottom="1" rank="1"/>
    <cfRule type="top10" dxfId="3486" priority="767" bottom="1" rank="2"/>
    <cfRule type="top10" dxfId="3485" priority="768" bottom="1" rank="3"/>
    <cfRule type="top10" dxfId="3484" priority="769" bottom="1" rank="4"/>
  </conditionalFormatting>
  <conditionalFormatting sqref="M33 A33">
    <cfRule type="duplicateValues" dxfId="3483" priority="765"/>
  </conditionalFormatting>
  <conditionalFormatting sqref="B34:K34">
    <cfRule type="top10" dxfId="3482" priority="761" bottom="1" rank="1"/>
    <cfRule type="top10" dxfId="3481" priority="762" bottom="1" rank="2"/>
    <cfRule type="top10" dxfId="3480" priority="763" bottom="1" rank="3"/>
    <cfRule type="top10" dxfId="3479" priority="764" bottom="1" rank="4"/>
  </conditionalFormatting>
  <conditionalFormatting sqref="M34 A34">
    <cfRule type="duplicateValues" dxfId="3478" priority="760"/>
  </conditionalFormatting>
  <conditionalFormatting sqref="B35:K35">
    <cfRule type="top10" dxfId="3477" priority="756" bottom="1" rank="1"/>
    <cfRule type="top10" dxfId="3476" priority="757" bottom="1" rank="2"/>
    <cfRule type="top10" dxfId="3475" priority="758" bottom="1" rank="3"/>
    <cfRule type="top10" dxfId="3474" priority="759" bottom="1" rank="4"/>
  </conditionalFormatting>
  <conditionalFormatting sqref="M35 A35">
    <cfRule type="duplicateValues" dxfId="3473" priority="755"/>
  </conditionalFormatting>
  <conditionalFormatting sqref="B36:K36">
    <cfRule type="top10" dxfId="3472" priority="751" bottom="1" rank="1"/>
    <cfRule type="top10" dxfId="3471" priority="752" bottom="1" rank="2"/>
    <cfRule type="top10" dxfId="3470" priority="753" bottom="1" rank="3"/>
    <cfRule type="top10" dxfId="3469" priority="754" bottom="1" rank="4"/>
  </conditionalFormatting>
  <conditionalFormatting sqref="M36 A36">
    <cfRule type="duplicateValues" dxfId="3468" priority="750"/>
  </conditionalFormatting>
  <conditionalFormatting sqref="B37:K37">
    <cfRule type="top10" dxfId="3467" priority="746" bottom="1" rank="1"/>
    <cfRule type="top10" dxfId="3466" priority="747" bottom="1" rank="2"/>
    <cfRule type="top10" dxfId="3465" priority="748" bottom="1" rank="3"/>
    <cfRule type="top10" dxfId="3464" priority="749" bottom="1" rank="4"/>
  </conditionalFormatting>
  <conditionalFormatting sqref="M37 A37">
    <cfRule type="duplicateValues" dxfId="3463" priority="745"/>
  </conditionalFormatting>
  <conditionalFormatting sqref="B38:K38">
    <cfRule type="top10" dxfId="3462" priority="741" bottom="1" rank="1"/>
    <cfRule type="top10" dxfId="3461" priority="742" bottom="1" rank="2"/>
    <cfRule type="top10" dxfId="3460" priority="743" bottom="1" rank="3"/>
    <cfRule type="top10" dxfId="3459" priority="744" bottom="1" rank="4"/>
  </conditionalFormatting>
  <conditionalFormatting sqref="M38 A38">
    <cfRule type="duplicateValues" dxfId="3458" priority="740"/>
  </conditionalFormatting>
  <conditionalFormatting sqref="B39:K39">
    <cfRule type="top10" dxfId="3457" priority="736" bottom="1" rank="1"/>
    <cfRule type="top10" dxfId="3456" priority="737" bottom="1" rank="2"/>
    <cfRule type="top10" dxfId="3455" priority="738" bottom="1" rank="3"/>
    <cfRule type="top10" dxfId="3454" priority="739" bottom="1" rank="4"/>
  </conditionalFormatting>
  <conditionalFormatting sqref="M39 A39">
    <cfRule type="duplicateValues" dxfId="3453" priority="735"/>
  </conditionalFormatting>
  <conditionalFormatting sqref="B40:K40">
    <cfRule type="top10" dxfId="3452" priority="731" bottom="1" rank="1"/>
    <cfRule type="top10" dxfId="3451" priority="732" bottom="1" rank="2"/>
    <cfRule type="top10" dxfId="3450" priority="733" bottom="1" rank="3"/>
    <cfRule type="top10" dxfId="3449" priority="734" bottom="1" rank="4"/>
  </conditionalFormatting>
  <conditionalFormatting sqref="M40 A40">
    <cfRule type="duplicateValues" dxfId="3448" priority="730"/>
  </conditionalFormatting>
  <conditionalFormatting sqref="B41:K41">
    <cfRule type="top10" dxfId="3447" priority="726" bottom="1" rank="1"/>
    <cfRule type="top10" dxfId="3446" priority="727" bottom="1" rank="2"/>
    <cfRule type="top10" dxfId="3445" priority="728" bottom="1" rank="3"/>
    <cfRule type="top10" dxfId="3444" priority="729" bottom="1" rank="4"/>
  </conditionalFormatting>
  <conditionalFormatting sqref="M41 A41">
    <cfRule type="duplicateValues" dxfId="3443" priority="725"/>
  </conditionalFormatting>
  <conditionalFormatting sqref="B42:K42">
    <cfRule type="top10" dxfId="3442" priority="721" bottom="1" rank="1"/>
    <cfRule type="top10" dxfId="3441" priority="722" bottom="1" rank="2"/>
    <cfRule type="top10" dxfId="3440" priority="723" bottom="1" rank="3"/>
    <cfRule type="top10" dxfId="3439" priority="724" bottom="1" rank="4"/>
  </conditionalFormatting>
  <conditionalFormatting sqref="M42 A42">
    <cfRule type="duplicateValues" dxfId="3438" priority="720"/>
  </conditionalFormatting>
  <conditionalFormatting sqref="B43:K43">
    <cfRule type="top10" dxfId="3437" priority="716" bottom="1" rank="1"/>
    <cfRule type="top10" dxfId="3436" priority="717" bottom="1" rank="2"/>
    <cfRule type="top10" dxfId="3435" priority="718" bottom="1" rank="3"/>
    <cfRule type="top10" dxfId="3434" priority="719" bottom="1" rank="4"/>
  </conditionalFormatting>
  <conditionalFormatting sqref="M43 A43">
    <cfRule type="duplicateValues" dxfId="3433" priority="715"/>
  </conditionalFormatting>
  <conditionalFormatting sqref="B44:K44">
    <cfRule type="top10" dxfId="3432" priority="711" bottom="1" rank="1"/>
    <cfRule type="top10" dxfId="3431" priority="712" bottom="1" rank="2"/>
    <cfRule type="top10" dxfId="3430" priority="713" bottom="1" rank="3"/>
    <cfRule type="top10" dxfId="3429" priority="714" bottom="1" rank="4"/>
  </conditionalFormatting>
  <conditionalFormatting sqref="M44 A44">
    <cfRule type="duplicateValues" dxfId="3428" priority="710"/>
  </conditionalFormatting>
  <conditionalFormatting sqref="B45:K45">
    <cfRule type="top10" dxfId="3427" priority="706" bottom="1" rank="1"/>
    <cfRule type="top10" dxfId="3426" priority="707" bottom="1" rank="2"/>
    <cfRule type="top10" dxfId="3425" priority="708" bottom="1" rank="3"/>
    <cfRule type="top10" dxfId="3424" priority="709" bottom="1" rank="4"/>
  </conditionalFormatting>
  <conditionalFormatting sqref="M45 A45">
    <cfRule type="duplicateValues" dxfId="3423" priority="705"/>
  </conditionalFormatting>
  <conditionalFormatting sqref="B46:K46">
    <cfRule type="top10" dxfId="3422" priority="701" bottom="1" rank="1"/>
    <cfRule type="top10" dxfId="3421" priority="702" bottom="1" rank="2"/>
    <cfRule type="top10" dxfId="3420" priority="703" bottom="1" rank="3"/>
    <cfRule type="top10" dxfId="3419" priority="704" bottom="1" rank="4"/>
  </conditionalFormatting>
  <conditionalFormatting sqref="M46 A46">
    <cfRule type="duplicateValues" dxfId="3418" priority="700"/>
  </conditionalFormatting>
  <conditionalFormatting sqref="B47:K47">
    <cfRule type="top10" dxfId="3417" priority="696" bottom="1" rank="1"/>
    <cfRule type="top10" dxfId="3416" priority="697" bottom="1" rank="2"/>
    <cfRule type="top10" dxfId="3415" priority="698" bottom="1" rank="3"/>
    <cfRule type="top10" dxfId="3414" priority="699" bottom="1" rank="4"/>
  </conditionalFormatting>
  <conditionalFormatting sqref="M47 A47">
    <cfRule type="duplicateValues" dxfId="3413" priority="695"/>
  </conditionalFormatting>
  <conditionalFormatting sqref="B48:K48">
    <cfRule type="top10" dxfId="3412" priority="691" bottom="1" rank="1"/>
    <cfRule type="top10" dxfId="3411" priority="692" bottom="1" rank="2"/>
    <cfRule type="top10" dxfId="3410" priority="693" bottom="1" rank="3"/>
    <cfRule type="top10" dxfId="3409" priority="694" bottom="1" rank="4"/>
  </conditionalFormatting>
  <conditionalFormatting sqref="M48 A48">
    <cfRule type="duplicateValues" dxfId="3408" priority="690"/>
  </conditionalFormatting>
  <conditionalFormatting sqref="B49:K49">
    <cfRule type="top10" dxfId="3407" priority="686" bottom="1" rank="1"/>
    <cfRule type="top10" dxfId="3406" priority="687" bottom="1" rank="2"/>
    <cfRule type="top10" dxfId="3405" priority="688" bottom="1" rank="3"/>
    <cfRule type="top10" dxfId="3404" priority="689" bottom="1" rank="4"/>
  </conditionalFormatting>
  <conditionalFormatting sqref="M49 A49">
    <cfRule type="duplicateValues" dxfId="3403" priority="685"/>
  </conditionalFormatting>
  <conditionalFormatting sqref="B50:K50">
    <cfRule type="top10" dxfId="3402" priority="681" bottom="1" rank="1"/>
    <cfRule type="top10" dxfId="3401" priority="682" bottom="1" rank="2"/>
    <cfRule type="top10" dxfId="3400" priority="683" bottom="1" rank="3"/>
    <cfRule type="top10" dxfId="3399" priority="684" bottom="1" rank="4"/>
  </conditionalFormatting>
  <conditionalFormatting sqref="M50 A50">
    <cfRule type="duplicateValues" dxfId="3398" priority="680"/>
  </conditionalFormatting>
  <conditionalFormatting sqref="B51:K51">
    <cfRule type="top10" dxfId="3397" priority="676" bottom="1" rank="1"/>
    <cfRule type="top10" dxfId="3396" priority="677" bottom="1" rank="2"/>
    <cfRule type="top10" dxfId="3395" priority="678" bottom="1" rank="3"/>
    <cfRule type="top10" dxfId="3394" priority="679" bottom="1" rank="4"/>
  </conditionalFormatting>
  <conditionalFormatting sqref="M51 A51">
    <cfRule type="duplicateValues" dxfId="3393" priority="675"/>
  </conditionalFormatting>
  <conditionalFormatting sqref="B52:K52">
    <cfRule type="top10" dxfId="3392" priority="671" bottom="1" rank="1"/>
    <cfRule type="top10" dxfId="3391" priority="672" bottom="1" rank="2"/>
    <cfRule type="top10" dxfId="3390" priority="673" bottom="1" rank="3"/>
    <cfRule type="top10" dxfId="3389" priority="674" bottom="1" rank="4"/>
  </conditionalFormatting>
  <conditionalFormatting sqref="M52 A52">
    <cfRule type="duplicateValues" dxfId="3388" priority="670"/>
  </conditionalFormatting>
  <conditionalFormatting sqref="B53:K53">
    <cfRule type="top10" dxfId="3387" priority="666" bottom="1" rank="1"/>
    <cfRule type="top10" dxfId="3386" priority="667" bottom="1" rank="2"/>
    <cfRule type="top10" dxfId="3385" priority="668" bottom="1" rank="3"/>
    <cfRule type="top10" dxfId="3384" priority="669" bottom="1" rank="4"/>
  </conditionalFormatting>
  <conditionalFormatting sqref="M53 A53">
    <cfRule type="duplicateValues" dxfId="3383" priority="665"/>
  </conditionalFormatting>
  <conditionalFormatting sqref="B54:K54">
    <cfRule type="top10" dxfId="3382" priority="661" bottom="1" rank="1"/>
    <cfRule type="top10" dxfId="3381" priority="662" bottom="1" rank="2"/>
    <cfRule type="top10" dxfId="3380" priority="663" bottom="1" rank="3"/>
    <cfRule type="top10" dxfId="3379" priority="664" bottom="1" rank="4"/>
  </conditionalFormatting>
  <conditionalFormatting sqref="M54 A54">
    <cfRule type="duplicateValues" dxfId="3378" priority="660"/>
  </conditionalFormatting>
  <conditionalFormatting sqref="B55:K55">
    <cfRule type="top10" dxfId="3377" priority="656" bottom="1" rank="1"/>
    <cfRule type="top10" dxfId="3376" priority="657" bottom="1" rank="2"/>
    <cfRule type="top10" dxfId="3375" priority="658" bottom="1" rank="3"/>
    <cfRule type="top10" dxfId="3374" priority="659" bottom="1" rank="4"/>
  </conditionalFormatting>
  <conditionalFormatting sqref="M55 A55">
    <cfRule type="duplicateValues" dxfId="3373" priority="655"/>
  </conditionalFormatting>
  <conditionalFormatting sqref="B56:K56">
    <cfRule type="top10" dxfId="3372" priority="651" bottom="1" rank="1"/>
    <cfRule type="top10" dxfId="3371" priority="652" bottom="1" rank="2"/>
    <cfRule type="top10" dxfId="3370" priority="653" bottom="1" rank="3"/>
    <cfRule type="top10" dxfId="3369" priority="654" bottom="1" rank="4"/>
  </conditionalFormatting>
  <conditionalFormatting sqref="M56 A56">
    <cfRule type="duplicateValues" dxfId="3368" priority="650"/>
  </conditionalFormatting>
  <conditionalFormatting sqref="B57:K57">
    <cfRule type="top10" dxfId="3367" priority="646" bottom="1" rank="1"/>
    <cfRule type="top10" dxfId="3366" priority="647" bottom="1" rank="2"/>
    <cfRule type="top10" dxfId="3365" priority="648" bottom="1" rank="3"/>
    <cfRule type="top10" dxfId="3364" priority="649" bottom="1" rank="4"/>
  </conditionalFormatting>
  <conditionalFormatting sqref="M57 A57">
    <cfRule type="duplicateValues" dxfId="3363" priority="645"/>
  </conditionalFormatting>
  <conditionalFormatting sqref="B58:K58">
    <cfRule type="top10" dxfId="3362" priority="641" bottom="1" rank="1"/>
    <cfRule type="top10" dxfId="3361" priority="642" bottom="1" rank="2"/>
    <cfRule type="top10" dxfId="3360" priority="643" bottom="1" rank="3"/>
    <cfRule type="top10" dxfId="3359" priority="644" bottom="1" rank="4"/>
  </conditionalFormatting>
  <conditionalFormatting sqref="M58 A58">
    <cfRule type="duplicateValues" dxfId="3358" priority="640"/>
  </conditionalFormatting>
  <conditionalFormatting sqref="B59:K59">
    <cfRule type="top10" dxfId="3357" priority="636" bottom="1" rank="1"/>
    <cfRule type="top10" dxfId="3356" priority="637" bottom="1" rank="2"/>
    <cfRule type="top10" dxfId="3355" priority="638" bottom="1" rank="3"/>
    <cfRule type="top10" dxfId="3354" priority="639" bottom="1" rank="4"/>
  </conditionalFormatting>
  <conditionalFormatting sqref="M59 A59">
    <cfRule type="duplicateValues" dxfId="3353" priority="635"/>
  </conditionalFormatting>
  <conditionalFormatting sqref="B60:K60">
    <cfRule type="top10" dxfId="3352" priority="631" bottom="1" rank="1"/>
    <cfRule type="top10" dxfId="3351" priority="632" bottom="1" rank="2"/>
    <cfRule type="top10" dxfId="3350" priority="633" bottom="1" rank="3"/>
    <cfRule type="top10" dxfId="3349" priority="634" bottom="1" rank="4"/>
  </conditionalFormatting>
  <conditionalFormatting sqref="M60 A60">
    <cfRule type="duplicateValues" dxfId="3348" priority="630"/>
  </conditionalFormatting>
  <conditionalFormatting sqref="B61:K61">
    <cfRule type="top10" dxfId="3347" priority="626" bottom="1" rank="1"/>
    <cfRule type="top10" dxfId="3346" priority="627" bottom="1" rank="2"/>
    <cfRule type="top10" dxfId="3345" priority="628" bottom="1" rank="3"/>
    <cfRule type="top10" dxfId="3344" priority="629" bottom="1" rank="4"/>
  </conditionalFormatting>
  <conditionalFormatting sqref="M61 A61">
    <cfRule type="duplicateValues" dxfId="3343" priority="625"/>
  </conditionalFormatting>
  <conditionalFormatting sqref="B62:K62">
    <cfRule type="top10" dxfId="3342" priority="621" bottom="1" rank="1"/>
    <cfRule type="top10" dxfId="3341" priority="622" bottom="1" rank="2"/>
    <cfRule type="top10" dxfId="3340" priority="623" bottom="1" rank="3"/>
    <cfRule type="top10" dxfId="3339" priority="624" bottom="1" rank="4"/>
  </conditionalFormatting>
  <conditionalFormatting sqref="M62 A62">
    <cfRule type="duplicateValues" dxfId="3338" priority="620"/>
  </conditionalFormatting>
  <conditionalFormatting sqref="B63:K63">
    <cfRule type="top10" dxfId="3337" priority="616" bottom="1" rank="1"/>
    <cfRule type="top10" dxfId="3336" priority="617" bottom="1" rank="2"/>
    <cfRule type="top10" dxfId="3335" priority="618" bottom="1" rank="3"/>
    <cfRule type="top10" dxfId="3334" priority="619" bottom="1" rank="4"/>
  </conditionalFormatting>
  <conditionalFormatting sqref="M63 A63">
    <cfRule type="duplicateValues" dxfId="3333" priority="615"/>
  </conditionalFormatting>
  <conditionalFormatting sqref="B64:K64">
    <cfRule type="top10" dxfId="3332" priority="611" bottom="1" rank="1"/>
    <cfRule type="top10" dxfId="3331" priority="612" bottom="1" rank="2"/>
    <cfRule type="top10" dxfId="3330" priority="613" bottom="1" rank="3"/>
    <cfRule type="top10" dxfId="3329" priority="614" bottom="1" rank="4"/>
  </conditionalFormatting>
  <conditionalFormatting sqref="M64 A64">
    <cfRule type="duplicateValues" dxfId="3328" priority="610"/>
  </conditionalFormatting>
  <conditionalFormatting sqref="B65:K65">
    <cfRule type="top10" dxfId="3327" priority="606" bottom="1" rank="1"/>
    <cfRule type="top10" dxfId="3326" priority="607" bottom="1" rank="2"/>
    <cfRule type="top10" dxfId="3325" priority="608" bottom="1" rank="3"/>
    <cfRule type="top10" dxfId="3324" priority="609" bottom="1" rank="4"/>
  </conditionalFormatting>
  <conditionalFormatting sqref="M65 A65">
    <cfRule type="duplicateValues" dxfId="3323" priority="605"/>
  </conditionalFormatting>
  <conditionalFormatting sqref="B66:K66">
    <cfRule type="top10" dxfId="3322" priority="601" bottom="1" rank="1"/>
    <cfRule type="top10" dxfId="3321" priority="602" bottom="1" rank="2"/>
    <cfRule type="top10" dxfId="3320" priority="603" bottom="1" rank="3"/>
    <cfRule type="top10" dxfId="3319" priority="604" bottom="1" rank="4"/>
  </conditionalFormatting>
  <conditionalFormatting sqref="M66 A66">
    <cfRule type="duplicateValues" dxfId="3318" priority="600"/>
  </conditionalFormatting>
  <conditionalFormatting sqref="B67:K67">
    <cfRule type="top10" dxfId="3317" priority="596" bottom="1" rank="1"/>
    <cfRule type="top10" dxfId="3316" priority="597" bottom="1" rank="2"/>
    <cfRule type="top10" dxfId="3315" priority="598" bottom="1" rank="3"/>
    <cfRule type="top10" dxfId="3314" priority="599" bottom="1" rank="4"/>
  </conditionalFormatting>
  <conditionalFormatting sqref="M67 A67">
    <cfRule type="duplicateValues" dxfId="3313" priority="595"/>
  </conditionalFormatting>
  <conditionalFormatting sqref="B68:K68">
    <cfRule type="top10" dxfId="3312" priority="591" bottom="1" rank="1"/>
    <cfRule type="top10" dxfId="3311" priority="592" bottom="1" rank="2"/>
    <cfRule type="top10" dxfId="3310" priority="593" bottom="1" rank="3"/>
    <cfRule type="top10" dxfId="3309" priority="594" bottom="1" rank="4"/>
  </conditionalFormatting>
  <conditionalFormatting sqref="M68 A68">
    <cfRule type="duplicateValues" dxfId="3308" priority="590"/>
  </conditionalFormatting>
  <conditionalFormatting sqref="B69:K69">
    <cfRule type="top10" dxfId="3307" priority="586" bottom="1" rank="1"/>
    <cfRule type="top10" dxfId="3306" priority="587" bottom="1" rank="2"/>
    <cfRule type="top10" dxfId="3305" priority="588" bottom="1" rank="3"/>
    <cfRule type="top10" dxfId="3304" priority="589" bottom="1" rank="4"/>
  </conditionalFormatting>
  <conditionalFormatting sqref="M69 A69">
    <cfRule type="duplicateValues" dxfId="3303" priority="585"/>
  </conditionalFormatting>
  <conditionalFormatting sqref="B70:K70">
    <cfRule type="top10" dxfId="3302" priority="581" bottom="1" rank="1"/>
    <cfRule type="top10" dxfId="3301" priority="582" bottom="1" rank="2"/>
    <cfRule type="top10" dxfId="3300" priority="583" bottom="1" rank="3"/>
    <cfRule type="top10" dxfId="3299" priority="584" bottom="1" rank="4"/>
  </conditionalFormatting>
  <conditionalFormatting sqref="M70 A70">
    <cfRule type="duplicateValues" dxfId="3298" priority="580"/>
  </conditionalFormatting>
  <conditionalFormatting sqref="B71:K71">
    <cfRule type="top10" dxfId="3297" priority="576" bottom="1" rank="1"/>
    <cfRule type="top10" dxfId="3296" priority="577" bottom="1" rank="2"/>
    <cfRule type="top10" dxfId="3295" priority="578" bottom="1" rank="3"/>
    <cfRule type="top10" dxfId="3294" priority="579" bottom="1" rank="4"/>
  </conditionalFormatting>
  <conditionalFormatting sqref="M71 A71">
    <cfRule type="duplicateValues" dxfId="3293" priority="575"/>
  </conditionalFormatting>
  <conditionalFormatting sqref="B72:K72">
    <cfRule type="top10" dxfId="3292" priority="571" bottom="1" rank="1"/>
    <cfRule type="top10" dxfId="3291" priority="572" bottom="1" rank="2"/>
    <cfRule type="top10" dxfId="3290" priority="573" bottom="1" rank="3"/>
    <cfRule type="top10" dxfId="3289" priority="574" bottom="1" rank="4"/>
  </conditionalFormatting>
  <conditionalFormatting sqref="M72 A72">
    <cfRule type="duplicateValues" dxfId="3288" priority="570"/>
  </conditionalFormatting>
  <conditionalFormatting sqref="B73:K73">
    <cfRule type="top10" dxfId="3287" priority="566" bottom="1" rank="1"/>
    <cfRule type="top10" dxfId="3286" priority="567" bottom="1" rank="2"/>
    <cfRule type="top10" dxfId="3285" priority="568" bottom="1" rank="3"/>
    <cfRule type="top10" dxfId="3284" priority="569" bottom="1" rank="4"/>
  </conditionalFormatting>
  <conditionalFormatting sqref="M73 A73">
    <cfRule type="duplicateValues" dxfId="3283" priority="565"/>
  </conditionalFormatting>
  <conditionalFormatting sqref="B74:K74">
    <cfRule type="top10" dxfId="3282" priority="561" bottom="1" rank="1"/>
    <cfRule type="top10" dxfId="3281" priority="562" bottom="1" rank="2"/>
    <cfRule type="top10" dxfId="3280" priority="563" bottom="1" rank="3"/>
    <cfRule type="top10" dxfId="3279" priority="564" bottom="1" rank="4"/>
  </conditionalFormatting>
  <conditionalFormatting sqref="M74 A74">
    <cfRule type="duplicateValues" dxfId="3278" priority="560"/>
  </conditionalFormatting>
  <conditionalFormatting sqref="B75:K75">
    <cfRule type="top10" dxfId="3277" priority="556" bottom="1" rank="1"/>
    <cfRule type="top10" dxfId="3276" priority="557" bottom="1" rank="2"/>
    <cfRule type="top10" dxfId="3275" priority="558" bottom="1" rank="3"/>
    <cfRule type="top10" dxfId="3274" priority="559" bottom="1" rank="4"/>
  </conditionalFormatting>
  <conditionalFormatting sqref="M75 A75">
    <cfRule type="duplicateValues" dxfId="3273" priority="555"/>
  </conditionalFormatting>
  <conditionalFormatting sqref="B76:K76">
    <cfRule type="top10" dxfId="3272" priority="551" bottom="1" rank="1"/>
    <cfRule type="top10" dxfId="3271" priority="552" bottom="1" rank="2"/>
    <cfRule type="top10" dxfId="3270" priority="553" bottom="1" rank="3"/>
    <cfRule type="top10" dxfId="3269" priority="554" bottom="1" rank="4"/>
  </conditionalFormatting>
  <conditionalFormatting sqref="M76 A76">
    <cfRule type="duplicateValues" dxfId="3268" priority="550"/>
  </conditionalFormatting>
  <conditionalFormatting sqref="B77:K77">
    <cfRule type="top10" dxfId="3267" priority="546" bottom="1" rank="1"/>
    <cfRule type="top10" dxfId="3266" priority="547" bottom="1" rank="2"/>
    <cfRule type="top10" dxfId="3265" priority="548" bottom="1" rank="3"/>
    <cfRule type="top10" dxfId="3264" priority="549" bottom="1" rank="4"/>
  </conditionalFormatting>
  <conditionalFormatting sqref="M77 A77">
    <cfRule type="duplicateValues" dxfId="3263" priority="545"/>
  </conditionalFormatting>
  <conditionalFormatting sqref="B78:K78">
    <cfRule type="top10" dxfId="3262" priority="541" bottom="1" rank="1"/>
    <cfRule type="top10" dxfId="3261" priority="542" bottom="1" rank="2"/>
    <cfRule type="top10" dxfId="3260" priority="543" bottom="1" rank="3"/>
    <cfRule type="top10" dxfId="3259" priority="544" bottom="1" rank="4"/>
  </conditionalFormatting>
  <conditionalFormatting sqref="M78 A78">
    <cfRule type="duplicateValues" dxfId="3258" priority="540"/>
  </conditionalFormatting>
  <conditionalFormatting sqref="B79:K79">
    <cfRule type="top10" dxfId="3257" priority="536" bottom="1" rank="1"/>
    <cfRule type="top10" dxfId="3256" priority="537" bottom="1" rank="2"/>
    <cfRule type="top10" dxfId="3255" priority="538" bottom="1" rank="3"/>
    <cfRule type="top10" dxfId="3254" priority="539" bottom="1" rank="4"/>
  </conditionalFormatting>
  <conditionalFormatting sqref="M79 A79">
    <cfRule type="duplicateValues" dxfId="3253" priority="535"/>
  </conditionalFormatting>
  <conditionalFormatting sqref="B80:K80">
    <cfRule type="top10" dxfId="3252" priority="531" bottom="1" rank="1"/>
    <cfRule type="top10" dxfId="3251" priority="532" bottom="1" rank="2"/>
    <cfRule type="top10" dxfId="3250" priority="533" bottom="1" rank="3"/>
    <cfRule type="top10" dxfId="3249" priority="534" bottom="1" rank="4"/>
  </conditionalFormatting>
  <conditionalFormatting sqref="M80 A80">
    <cfRule type="duplicateValues" dxfId="3248" priority="530"/>
  </conditionalFormatting>
  <conditionalFormatting sqref="B81:K81">
    <cfRule type="top10" dxfId="3247" priority="526" bottom="1" rank="1"/>
    <cfRule type="top10" dxfId="3246" priority="527" bottom="1" rank="2"/>
    <cfRule type="top10" dxfId="3245" priority="528" bottom="1" rank="3"/>
    <cfRule type="top10" dxfId="3244" priority="529" bottom="1" rank="4"/>
  </conditionalFormatting>
  <conditionalFormatting sqref="M81 A81">
    <cfRule type="duplicateValues" dxfId="3243" priority="525"/>
  </conditionalFormatting>
  <conditionalFormatting sqref="B82:K82">
    <cfRule type="top10" dxfId="3242" priority="521" bottom="1" rank="1"/>
    <cfRule type="top10" dxfId="3241" priority="522" bottom="1" rank="2"/>
    <cfRule type="top10" dxfId="3240" priority="523" bottom="1" rank="3"/>
    <cfRule type="top10" dxfId="3239" priority="524" bottom="1" rank="4"/>
  </conditionalFormatting>
  <conditionalFormatting sqref="M82 A82">
    <cfRule type="duplicateValues" dxfId="3238" priority="520"/>
  </conditionalFormatting>
  <conditionalFormatting sqref="B83:K83">
    <cfRule type="top10" dxfId="3237" priority="516" bottom="1" rank="1"/>
    <cfRule type="top10" dxfId="3236" priority="517" bottom="1" rank="2"/>
    <cfRule type="top10" dxfId="3235" priority="518" bottom="1" rank="3"/>
    <cfRule type="top10" dxfId="3234" priority="519" bottom="1" rank="4"/>
  </conditionalFormatting>
  <conditionalFormatting sqref="M83 A83">
    <cfRule type="duplicateValues" dxfId="3233" priority="515"/>
  </conditionalFormatting>
  <conditionalFormatting sqref="B84:K84">
    <cfRule type="top10" dxfId="3232" priority="511" bottom="1" rank="1"/>
    <cfRule type="top10" dxfId="3231" priority="512" bottom="1" rank="2"/>
    <cfRule type="top10" dxfId="3230" priority="513" bottom="1" rank="3"/>
    <cfRule type="top10" dxfId="3229" priority="514" bottom="1" rank="4"/>
  </conditionalFormatting>
  <conditionalFormatting sqref="M84 A84">
    <cfRule type="duplicateValues" dxfId="3228" priority="510"/>
  </conditionalFormatting>
  <conditionalFormatting sqref="B85:K85">
    <cfRule type="top10" dxfId="3227" priority="506" bottom="1" rank="1"/>
    <cfRule type="top10" dxfId="3226" priority="507" bottom="1" rank="2"/>
    <cfRule type="top10" dxfId="3225" priority="508" bottom="1" rank="3"/>
    <cfRule type="top10" dxfId="3224" priority="509" bottom="1" rank="4"/>
  </conditionalFormatting>
  <conditionalFormatting sqref="M85 A85">
    <cfRule type="duplicateValues" dxfId="3223" priority="505"/>
  </conditionalFormatting>
  <conditionalFormatting sqref="B86:K86">
    <cfRule type="top10" dxfId="3222" priority="501" bottom="1" rank="1"/>
    <cfRule type="top10" dxfId="3221" priority="502" bottom="1" rank="2"/>
    <cfRule type="top10" dxfId="3220" priority="503" bottom="1" rank="3"/>
    <cfRule type="top10" dxfId="3219" priority="504" bottom="1" rank="4"/>
  </conditionalFormatting>
  <conditionalFormatting sqref="M86 A86">
    <cfRule type="duplicateValues" dxfId="3218" priority="500"/>
  </conditionalFormatting>
  <conditionalFormatting sqref="B87:K87">
    <cfRule type="top10" dxfId="3217" priority="496" bottom="1" rank="1"/>
    <cfRule type="top10" dxfId="3216" priority="497" bottom="1" rank="2"/>
    <cfRule type="top10" dxfId="3215" priority="498" bottom="1" rank="3"/>
    <cfRule type="top10" dxfId="3214" priority="499" bottom="1" rank="4"/>
  </conditionalFormatting>
  <conditionalFormatting sqref="M87 A87">
    <cfRule type="duplicateValues" dxfId="3213" priority="495"/>
  </conditionalFormatting>
  <conditionalFormatting sqref="B88:K88">
    <cfRule type="top10" dxfId="3212" priority="491" bottom="1" rank="1"/>
    <cfRule type="top10" dxfId="3211" priority="492" bottom="1" rank="2"/>
    <cfRule type="top10" dxfId="3210" priority="493" bottom="1" rank="3"/>
    <cfRule type="top10" dxfId="3209" priority="494" bottom="1" rank="4"/>
  </conditionalFormatting>
  <conditionalFormatting sqref="M88 A88">
    <cfRule type="duplicateValues" dxfId="3208" priority="490"/>
  </conditionalFormatting>
  <conditionalFormatting sqref="B89:K89">
    <cfRule type="top10" dxfId="3207" priority="486" bottom="1" rank="1"/>
    <cfRule type="top10" dxfId="3206" priority="487" bottom="1" rank="2"/>
    <cfRule type="top10" dxfId="3205" priority="488" bottom="1" rank="3"/>
    <cfRule type="top10" dxfId="3204" priority="489" bottom="1" rank="4"/>
  </conditionalFormatting>
  <conditionalFormatting sqref="M89 A89">
    <cfRule type="duplicateValues" dxfId="3203" priority="485"/>
  </conditionalFormatting>
  <conditionalFormatting sqref="B90:K90">
    <cfRule type="top10" dxfId="3202" priority="481" bottom="1" rank="1"/>
    <cfRule type="top10" dxfId="3201" priority="482" bottom="1" rank="2"/>
    <cfRule type="top10" dxfId="3200" priority="483" bottom="1" rank="3"/>
    <cfRule type="top10" dxfId="3199" priority="484" bottom="1" rank="4"/>
  </conditionalFormatting>
  <conditionalFormatting sqref="M90 A90">
    <cfRule type="duplicateValues" dxfId="3198" priority="480"/>
  </conditionalFormatting>
  <conditionalFormatting sqref="B91:K91">
    <cfRule type="top10" dxfId="3197" priority="476" bottom="1" rank="1"/>
    <cfRule type="top10" dxfId="3196" priority="477" bottom="1" rank="2"/>
    <cfRule type="top10" dxfId="3195" priority="478" bottom="1" rank="3"/>
    <cfRule type="top10" dxfId="3194" priority="479" bottom="1" rank="4"/>
  </conditionalFormatting>
  <conditionalFormatting sqref="M91 A91">
    <cfRule type="duplicateValues" dxfId="3193" priority="475"/>
  </conditionalFormatting>
  <conditionalFormatting sqref="B92:K92">
    <cfRule type="top10" dxfId="3192" priority="471" bottom="1" rank="1"/>
    <cfRule type="top10" dxfId="3191" priority="472" bottom="1" rank="2"/>
    <cfRule type="top10" dxfId="3190" priority="473" bottom="1" rank="3"/>
    <cfRule type="top10" dxfId="3189" priority="474" bottom="1" rank="4"/>
  </conditionalFormatting>
  <conditionalFormatting sqref="M92 A92">
    <cfRule type="duplicateValues" dxfId="3188" priority="470"/>
  </conditionalFormatting>
  <conditionalFormatting sqref="B93:K93">
    <cfRule type="top10" dxfId="3187" priority="466" bottom="1" rank="1"/>
    <cfRule type="top10" dxfId="3186" priority="467" bottom="1" rank="2"/>
    <cfRule type="top10" dxfId="3185" priority="468" bottom="1" rank="3"/>
    <cfRule type="top10" dxfId="3184" priority="469" bottom="1" rank="4"/>
  </conditionalFormatting>
  <conditionalFormatting sqref="M93 A93">
    <cfRule type="duplicateValues" dxfId="3183" priority="465"/>
  </conditionalFormatting>
  <conditionalFormatting sqref="B94:K94">
    <cfRule type="top10" dxfId="3182" priority="461" bottom="1" rank="1"/>
    <cfRule type="top10" dxfId="3181" priority="462" bottom="1" rank="2"/>
    <cfRule type="top10" dxfId="3180" priority="463" bottom="1" rank="3"/>
    <cfRule type="top10" dxfId="3179" priority="464" bottom="1" rank="4"/>
  </conditionalFormatting>
  <conditionalFormatting sqref="M94 A94">
    <cfRule type="duplicateValues" dxfId="3178" priority="460"/>
  </conditionalFormatting>
  <conditionalFormatting sqref="B95:K95">
    <cfRule type="top10" dxfId="3177" priority="456" bottom="1" rank="1"/>
    <cfRule type="top10" dxfId="3176" priority="457" bottom="1" rank="2"/>
    <cfRule type="top10" dxfId="3175" priority="458" bottom="1" rank="3"/>
    <cfRule type="top10" dxfId="3174" priority="459" bottom="1" rank="4"/>
  </conditionalFormatting>
  <conditionalFormatting sqref="M95 A95">
    <cfRule type="duplicateValues" dxfId="3173" priority="455"/>
  </conditionalFormatting>
  <conditionalFormatting sqref="B96:K96">
    <cfRule type="top10" dxfId="3172" priority="451" bottom="1" rank="1"/>
    <cfRule type="top10" dxfId="3171" priority="452" bottom="1" rank="2"/>
    <cfRule type="top10" dxfId="3170" priority="453" bottom="1" rank="3"/>
    <cfRule type="top10" dxfId="3169" priority="454" bottom="1" rank="4"/>
  </conditionalFormatting>
  <conditionalFormatting sqref="M96 A96">
    <cfRule type="duplicateValues" dxfId="3168" priority="450"/>
  </conditionalFormatting>
  <conditionalFormatting sqref="B97:K97">
    <cfRule type="top10" dxfId="3167" priority="446" bottom="1" rank="1"/>
    <cfRule type="top10" dxfId="3166" priority="447" bottom="1" rank="2"/>
    <cfRule type="top10" dxfId="3165" priority="448" bottom="1" rank="3"/>
    <cfRule type="top10" dxfId="3164" priority="449" bottom="1" rank="4"/>
  </conditionalFormatting>
  <conditionalFormatting sqref="M97 A97">
    <cfRule type="duplicateValues" dxfId="3163" priority="445"/>
  </conditionalFormatting>
  <conditionalFormatting sqref="B98:K98">
    <cfRule type="top10" dxfId="3162" priority="441" bottom="1" rank="1"/>
    <cfRule type="top10" dxfId="3161" priority="442" bottom="1" rank="2"/>
    <cfRule type="top10" dxfId="3160" priority="443" bottom="1" rank="3"/>
    <cfRule type="top10" dxfId="3159" priority="444" bottom="1" rank="4"/>
  </conditionalFormatting>
  <conditionalFormatting sqref="M98 A98">
    <cfRule type="duplicateValues" dxfId="3158" priority="440"/>
  </conditionalFormatting>
  <conditionalFormatting sqref="B99:K99">
    <cfRule type="top10" dxfId="3157" priority="436" bottom="1" rank="1"/>
    <cfRule type="top10" dxfId="3156" priority="437" bottom="1" rank="2"/>
    <cfRule type="top10" dxfId="3155" priority="438" bottom="1" rank="3"/>
    <cfRule type="top10" dxfId="3154" priority="439" bottom="1" rank="4"/>
  </conditionalFormatting>
  <conditionalFormatting sqref="M99 A99">
    <cfRule type="duplicateValues" dxfId="3153" priority="435"/>
  </conditionalFormatting>
  <conditionalFormatting sqref="B100:K100">
    <cfRule type="top10" dxfId="3152" priority="431" bottom="1" rank="1"/>
    <cfRule type="top10" dxfId="3151" priority="432" bottom="1" rank="2"/>
    <cfRule type="top10" dxfId="3150" priority="433" bottom="1" rank="3"/>
    <cfRule type="top10" dxfId="3149" priority="434" bottom="1" rank="4"/>
  </conditionalFormatting>
  <conditionalFormatting sqref="M100 A100">
    <cfRule type="duplicateValues" dxfId="3148" priority="430"/>
  </conditionalFormatting>
  <conditionalFormatting sqref="B101:K101">
    <cfRule type="top10" dxfId="3147" priority="426" bottom="1" rank="1"/>
    <cfRule type="top10" dxfId="3146" priority="427" bottom="1" rank="2"/>
    <cfRule type="top10" dxfId="3145" priority="428" bottom="1" rank="3"/>
    <cfRule type="top10" dxfId="3144" priority="429" bottom="1" rank="4"/>
  </conditionalFormatting>
  <conditionalFormatting sqref="M101 A101">
    <cfRule type="duplicateValues" dxfId="3143" priority="425"/>
  </conditionalFormatting>
  <conditionalFormatting sqref="B102:K102">
    <cfRule type="top10" dxfId="3142" priority="421" bottom="1" rank="1"/>
    <cfRule type="top10" dxfId="3141" priority="422" bottom="1" rank="2"/>
    <cfRule type="top10" dxfId="3140" priority="423" bottom="1" rank="3"/>
    <cfRule type="top10" dxfId="3139" priority="424" bottom="1" rank="4"/>
  </conditionalFormatting>
  <conditionalFormatting sqref="M102 A102">
    <cfRule type="duplicateValues" dxfId="3138" priority="420"/>
  </conditionalFormatting>
  <conditionalFormatting sqref="B103:K103">
    <cfRule type="top10" dxfId="3137" priority="416" bottom="1" rank="1"/>
    <cfRule type="top10" dxfId="3136" priority="417" bottom="1" rank="2"/>
    <cfRule type="top10" dxfId="3135" priority="418" bottom="1" rank="3"/>
    <cfRule type="top10" dxfId="3134" priority="419" bottom="1" rank="4"/>
  </conditionalFormatting>
  <conditionalFormatting sqref="M103 A103">
    <cfRule type="duplicateValues" dxfId="3133" priority="415"/>
  </conditionalFormatting>
  <conditionalFormatting sqref="B104:K104">
    <cfRule type="top10" dxfId="3132" priority="411" bottom="1" rank="1"/>
    <cfRule type="top10" dxfId="3131" priority="412" bottom="1" rank="2"/>
    <cfRule type="top10" dxfId="3130" priority="413" bottom="1" rank="3"/>
    <cfRule type="top10" dxfId="3129" priority="414" bottom="1" rank="4"/>
  </conditionalFormatting>
  <conditionalFormatting sqref="M104 A104">
    <cfRule type="duplicateValues" dxfId="3128" priority="410"/>
  </conditionalFormatting>
  <conditionalFormatting sqref="B105:K105">
    <cfRule type="top10" dxfId="3127" priority="406" bottom="1" rank="1"/>
    <cfRule type="top10" dxfId="3126" priority="407" bottom="1" rank="2"/>
    <cfRule type="top10" dxfId="3125" priority="408" bottom="1" rank="3"/>
    <cfRule type="top10" dxfId="3124" priority="409" bottom="1" rank="4"/>
  </conditionalFormatting>
  <conditionalFormatting sqref="M105 A105">
    <cfRule type="duplicateValues" dxfId="3123" priority="405"/>
  </conditionalFormatting>
  <conditionalFormatting sqref="N7">
    <cfRule type="duplicateValues" dxfId="3122" priority="404"/>
  </conditionalFormatting>
  <conditionalFormatting sqref="N8">
    <cfRule type="duplicateValues" dxfId="3121" priority="403"/>
  </conditionalFormatting>
  <conditionalFormatting sqref="N9">
    <cfRule type="duplicateValues" dxfId="3120" priority="402"/>
  </conditionalFormatting>
  <conditionalFormatting sqref="N10">
    <cfRule type="duplicateValues" dxfId="3119" priority="401"/>
  </conditionalFormatting>
  <conditionalFormatting sqref="N11">
    <cfRule type="duplicateValues" dxfId="3118" priority="400"/>
  </conditionalFormatting>
  <conditionalFormatting sqref="N12">
    <cfRule type="duplicateValues" dxfId="3117" priority="399"/>
  </conditionalFormatting>
  <conditionalFormatting sqref="N13">
    <cfRule type="duplicateValues" dxfId="3116" priority="398"/>
  </conditionalFormatting>
  <conditionalFormatting sqref="N14">
    <cfRule type="duplicateValues" dxfId="3115" priority="397"/>
  </conditionalFormatting>
  <conditionalFormatting sqref="N15">
    <cfRule type="duplicateValues" dxfId="3114" priority="396"/>
  </conditionalFormatting>
  <conditionalFormatting sqref="N16">
    <cfRule type="duplicateValues" dxfId="3113" priority="395"/>
  </conditionalFormatting>
  <conditionalFormatting sqref="N17">
    <cfRule type="duplicateValues" dxfId="3112" priority="394"/>
  </conditionalFormatting>
  <conditionalFormatting sqref="N18">
    <cfRule type="duplicateValues" dxfId="3111" priority="393"/>
  </conditionalFormatting>
  <conditionalFormatting sqref="N19">
    <cfRule type="duplicateValues" dxfId="3110" priority="392"/>
  </conditionalFormatting>
  <conditionalFormatting sqref="N20">
    <cfRule type="duplicateValues" dxfId="3109" priority="391"/>
  </conditionalFormatting>
  <conditionalFormatting sqref="N21">
    <cfRule type="duplicateValues" dxfId="3108" priority="390"/>
  </conditionalFormatting>
  <conditionalFormatting sqref="N22">
    <cfRule type="duplicateValues" dxfId="3107" priority="389"/>
  </conditionalFormatting>
  <conditionalFormatting sqref="N23">
    <cfRule type="duplicateValues" dxfId="3106" priority="388"/>
  </conditionalFormatting>
  <conditionalFormatting sqref="N24">
    <cfRule type="duplicateValues" dxfId="3105" priority="387"/>
  </conditionalFormatting>
  <conditionalFormatting sqref="N25">
    <cfRule type="duplicateValues" dxfId="3104" priority="386"/>
  </conditionalFormatting>
  <conditionalFormatting sqref="N26">
    <cfRule type="duplicateValues" dxfId="3103" priority="385"/>
  </conditionalFormatting>
  <conditionalFormatting sqref="N27">
    <cfRule type="duplicateValues" dxfId="3102" priority="384"/>
  </conditionalFormatting>
  <conditionalFormatting sqref="N28">
    <cfRule type="duplicateValues" dxfId="3101" priority="383"/>
  </conditionalFormatting>
  <conditionalFormatting sqref="N29">
    <cfRule type="duplicateValues" dxfId="3100" priority="382"/>
  </conditionalFormatting>
  <conditionalFormatting sqref="N30">
    <cfRule type="duplicateValues" dxfId="3099" priority="381"/>
  </conditionalFormatting>
  <conditionalFormatting sqref="N31">
    <cfRule type="duplicateValues" dxfId="3098" priority="380"/>
  </conditionalFormatting>
  <conditionalFormatting sqref="N32">
    <cfRule type="duplicateValues" dxfId="3097" priority="379"/>
  </conditionalFormatting>
  <conditionalFormatting sqref="N33">
    <cfRule type="duplicateValues" dxfId="3096" priority="378"/>
  </conditionalFormatting>
  <conditionalFormatting sqref="N34">
    <cfRule type="duplicateValues" dxfId="3095" priority="377"/>
  </conditionalFormatting>
  <conditionalFormatting sqref="N35">
    <cfRule type="duplicateValues" dxfId="3094" priority="376"/>
  </conditionalFormatting>
  <conditionalFormatting sqref="N36">
    <cfRule type="duplicateValues" dxfId="3093" priority="375"/>
  </conditionalFormatting>
  <conditionalFormatting sqref="N37">
    <cfRule type="duplicateValues" dxfId="3092" priority="374"/>
  </conditionalFormatting>
  <conditionalFormatting sqref="N38">
    <cfRule type="duplicateValues" dxfId="3091" priority="373"/>
  </conditionalFormatting>
  <conditionalFormatting sqref="N39">
    <cfRule type="duplicateValues" dxfId="3090" priority="372"/>
  </conditionalFormatting>
  <conditionalFormatting sqref="N40">
    <cfRule type="duplicateValues" dxfId="3089" priority="371"/>
  </conditionalFormatting>
  <conditionalFormatting sqref="N41">
    <cfRule type="duplicateValues" dxfId="3088" priority="370"/>
  </conditionalFormatting>
  <conditionalFormatting sqref="N42">
    <cfRule type="duplicateValues" dxfId="3087" priority="369"/>
  </conditionalFormatting>
  <conditionalFormatting sqref="N43">
    <cfRule type="duplicateValues" dxfId="3086" priority="368"/>
  </conditionalFormatting>
  <conditionalFormatting sqref="N44">
    <cfRule type="duplicateValues" dxfId="3085" priority="367"/>
  </conditionalFormatting>
  <conditionalFormatting sqref="N45">
    <cfRule type="duplicateValues" dxfId="3084" priority="366"/>
  </conditionalFormatting>
  <conditionalFormatting sqref="N46">
    <cfRule type="duplicateValues" dxfId="3083" priority="365"/>
  </conditionalFormatting>
  <conditionalFormatting sqref="N47">
    <cfRule type="duplicateValues" dxfId="3082" priority="364"/>
  </conditionalFormatting>
  <conditionalFormatting sqref="N48">
    <cfRule type="duplicateValues" dxfId="3081" priority="363"/>
  </conditionalFormatting>
  <conditionalFormatting sqref="N49">
    <cfRule type="duplicateValues" dxfId="3080" priority="362"/>
  </conditionalFormatting>
  <conditionalFormatting sqref="N50">
    <cfRule type="duplicateValues" dxfId="3079" priority="361"/>
  </conditionalFormatting>
  <conditionalFormatting sqref="N51">
    <cfRule type="duplicateValues" dxfId="3078" priority="360"/>
  </conditionalFormatting>
  <conditionalFormatting sqref="N52">
    <cfRule type="duplicateValues" dxfId="3077" priority="359"/>
  </conditionalFormatting>
  <conditionalFormatting sqref="N53">
    <cfRule type="duplicateValues" dxfId="3076" priority="358"/>
  </conditionalFormatting>
  <conditionalFormatting sqref="N54">
    <cfRule type="duplicateValues" dxfId="3075" priority="357"/>
  </conditionalFormatting>
  <conditionalFormatting sqref="N55">
    <cfRule type="duplicateValues" dxfId="3074" priority="356"/>
  </conditionalFormatting>
  <conditionalFormatting sqref="N56">
    <cfRule type="duplicateValues" dxfId="3073" priority="355"/>
  </conditionalFormatting>
  <conditionalFormatting sqref="N57">
    <cfRule type="duplicateValues" dxfId="3072" priority="354"/>
  </conditionalFormatting>
  <conditionalFormatting sqref="N58">
    <cfRule type="duplicateValues" dxfId="3071" priority="353"/>
  </conditionalFormatting>
  <conditionalFormatting sqref="N59">
    <cfRule type="duplicateValues" dxfId="3070" priority="352"/>
  </conditionalFormatting>
  <conditionalFormatting sqref="N60">
    <cfRule type="duplicateValues" dxfId="3069" priority="351"/>
  </conditionalFormatting>
  <conditionalFormatting sqref="N61">
    <cfRule type="duplicateValues" dxfId="3068" priority="350"/>
  </conditionalFormatting>
  <conditionalFormatting sqref="N62">
    <cfRule type="duplicateValues" dxfId="3067" priority="349"/>
  </conditionalFormatting>
  <conditionalFormatting sqref="N63">
    <cfRule type="duplicateValues" dxfId="3066" priority="348"/>
  </conditionalFormatting>
  <conditionalFormatting sqref="N64">
    <cfRule type="duplicateValues" dxfId="3065" priority="347"/>
  </conditionalFormatting>
  <conditionalFormatting sqref="N65">
    <cfRule type="duplicateValues" dxfId="3064" priority="346"/>
  </conditionalFormatting>
  <conditionalFormatting sqref="N66">
    <cfRule type="duplicateValues" dxfId="3063" priority="345"/>
  </conditionalFormatting>
  <conditionalFormatting sqref="N67">
    <cfRule type="duplicateValues" dxfId="3062" priority="344"/>
  </conditionalFormatting>
  <conditionalFormatting sqref="N68">
    <cfRule type="duplicateValues" dxfId="3061" priority="343"/>
  </conditionalFormatting>
  <conditionalFormatting sqref="N69">
    <cfRule type="duplicateValues" dxfId="3060" priority="342"/>
  </conditionalFormatting>
  <conditionalFormatting sqref="N70">
    <cfRule type="duplicateValues" dxfId="3059" priority="341"/>
  </conditionalFormatting>
  <conditionalFormatting sqref="N71">
    <cfRule type="duplicateValues" dxfId="3058" priority="340"/>
  </conditionalFormatting>
  <conditionalFormatting sqref="N72">
    <cfRule type="duplicateValues" dxfId="3057" priority="339"/>
  </conditionalFormatting>
  <conditionalFormatting sqref="N73">
    <cfRule type="duplicateValues" dxfId="3056" priority="338"/>
  </conditionalFormatting>
  <conditionalFormatting sqref="N74">
    <cfRule type="duplicateValues" dxfId="3055" priority="337"/>
  </conditionalFormatting>
  <conditionalFormatting sqref="N75">
    <cfRule type="duplicateValues" dxfId="3054" priority="336"/>
  </conditionalFormatting>
  <conditionalFormatting sqref="N76">
    <cfRule type="duplicateValues" dxfId="3053" priority="335"/>
  </conditionalFormatting>
  <conditionalFormatting sqref="N77">
    <cfRule type="duplicateValues" dxfId="3052" priority="334"/>
  </conditionalFormatting>
  <conditionalFormatting sqref="N78">
    <cfRule type="duplicateValues" dxfId="3051" priority="333"/>
  </conditionalFormatting>
  <conditionalFormatting sqref="N79">
    <cfRule type="duplicateValues" dxfId="3050" priority="332"/>
  </conditionalFormatting>
  <conditionalFormatting sqref="N80">
    <cfRule type="duplicateValues" dxfId="3049" priority="331"/>
  </conditionalFormatting>
  <conditionalFormatting sqref="N81">
    <cfRule type="duplicateValues" dxfId="3048" priority="330"/>
  </conditionalFormatting>
  <conditionalFormatting sqref="N82">
    <cfRule type="duplicateValues" dxfId="3047" priority="329"/>
  </conditionalFormatting>
  <conditionalFormatting sqref="N83">
    <cfRule type="duplicateValues" dxfId="3046" priority="328"/>
  </conditionalFormatting>
  <conditionalFormatting sqref="N84">
    <cfRule type="duplicateValues" dxfId="3045" priority="327"/>
  </conditionalFormatting>
  <conditionalFormatting sqref="N85">
    <cfRule type="duplicateValues" dxfId="3044" priority="326"/>
  </conditionalFormatting>
  <conditionalFormatting sqref="N86">
    <cfRule type="duplicateValues" dxfId="3043" priority="325"/>
  </conditionalFormatting>
  <conditionalFormatting sqref="N87">
    <cfRule type="duplicateValues" dxfId="3042" priority="324"/>
  </conditionalFormatting>
  <conditionalFormatting sqref="N88">
    <cfRule type="duplicateValues" dxfId="3041" priority="323"/>
  </conditionalFormatting>
  <conditionalFormatting sqref="N89">
    <cfRule type="duplicateValues" dxfId="3040" priority="322"/>
  </conditionalFormatting>
  <conditionalFormatting sqref="N90">
    <cfRule type="duplicateValues" dxfId="3039" priority="321"/>
  </conditionalFormatting>
  <conditionalFormatting sqref="N91">
    <cfRule type="duplicateValues" dxfId="3038" priority="320"/>
  </conditionalFormatting>
  <conditionalFormatting sqref="N92">
    <cfRule type="duplicateValues" dxfId="3037" priority="319"/>
  </conditionalFormatting>
  <conditionalFormatting sqref="N93">
    <cfRule type="duplicateValues" dxfId="3036" priority="318"/>
  </conditionalFormatting>
  <conditionalFormatting sqref="N94">
    <cfRule type="duplicateValues" dxfId="3035" priority="317"/>
  </conditionalFormatting>
  <conditionalFormatting sqref="N95">
    <cfRule type="duplicateValues" dxfId="3034" priority="316"/>
  </conditionalFormatting>
  <conditionalFormatting sqref="N96">
    <cfRule type="duplicateValues" dxfId="3033" priority="315"/>
  </conditionalFormatting>
  <conditionalFormatting sqref="N97">
    <cfRule type="duplicateValues" dxfId="3032" priority="314"/>
  </conditionalFormatting>
  <conditionalFormatting sqref="N98">
    <cfRule type="duplicateValues" dxfId="3031" priority="313"/>
  </conditionalFormatting>
  <conditionalFormatting sqref="N99">
    <cfRule type="duplicateValues" dxfId="3030" priority="312"/>
  </conditionalFormatting>
  <conditionalFormatting sqref="N100">
    <cfRule type="duplicateValues" dxfId="3029" priority="311"/>
  </conditionalFormatting>
  <conditionalFormatting sqref="N101">
    <cfRule type="duplicateValues" dxfId="3028" priority="310"/>
  </conditionalFormatting>
  <conditionalFormatting sqref="N102">
    <cfRule type="duplicateValues" dxfId="3027" priority="309"/>
  </conditionalFormatting>
  <conditionalFormatting sqref="N103">
    <cfRule type="duplicateValues" dxfId="3026" priority="308"/>
  </conditionalFormatting>
  <conditionalFormatting sqref="N104">
    <cfRule type="duplicateValues" dxfId="3025" priority="307"/>
  </conditionalFormatting>
  <conditionalFormatting sqref="N105">
    <cfRule type="duplicateValues" dxfId="3024" priority="306"/>
  </conditionalFormatting>
  <conditionalFormatting sqref="M6:N105">
    <cfRule type="expression" dxfId="3023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22" priority="303"/>
  </conditionalFormatting>
  <conditionalFormatting sqref="U7">
    <cfRule type="duplicateValues" dxfId="3021" priority="302"/>
  </conditionalFormatting>
  <conditionalFormatting sqref="U8">
    <cfRule type="duplicateValues" dxfId="3020" priority="301"/>
  </conditionalFormatting>
  <conditionalFormatting sqref="U9">
    <cfRule type="duplicateValues" dxfId="3019" priority="300"/>
  </conditionalFormatting>
  <conditionalFormatting sqref="U10">
    <cfRule type="duplicateValues" dxfId="3018" priority="299"/>
  </conditionalFormatting>
  <conditionalFormatting sqref="U11">
    <cfRule type="duplicateValues" dxfId="3017" priority="298"/>
  </conditionalFormatting>
  <conditionalFormatting sqref="U12">
    <cfRule type="duplicateValues" dxfId="3016" priority="297"/>
  </conditionalFormatting>
  <conditionalFormatting sqref="U13">
    <cfRule type="duplicateValues" dxfId="3015" priority="296"/>
  </conditionalFormatting>
  <conditionalFormatting sqref="U14">
    <cfRule type="duplicateValues" dxfId="3014" priority="295"/>
  </conditionalFormatting>
  <conditionalFormatting sqref="U15">
    <cfRule type="duplicateValues" dxfId="3013" priority="294"/>
  </conditionalFormatting>
  <conditionalFormatting sqref="U16">
    <cfRule type="duplicateValues" dxfId="3012" priority="293"/>
  </conditionalFormatting>
  <conditionalFormatting sqref="U17">
    <cfRule type="duplicateValues" dxfId="3011" priority="292"/>
  </conditionalFormatting>
  <conditionalFormatting sqref="U18">
    <cfRule type="duplicateValues" dxfId="3010" priority="291"/>
  </conditionalFormatting>
  <conditionalFormatting sqref="U19">
    <cfRule type="duplicateValues" dxfId="3009" priority="290"/>
  </conditionalFormatting>
  <conditionalFormatting sqref="U20">
    <cfRule type="duplicateValues" dxfId="3008" priority="289"/>
  </conditionalFormatting>
  <conditionalFormatting sqref="U21">
    <cfRule type="duplicateValues" dxfId="3007" priority="288"/>
  </conditionalFormatting>
  <conditionalFormatting sqref="U22">
    <cfRule type="duplicateValues" dxfId="3006" priority="287"/>
  </conditionalFormatting>
  <conditionalFormatting sqref="U23">
    <cfRule type="duplicateValues" dxfId="3005" priority="286"/>
  </conditionalFormatting>
  <conditionalFormatting sqref="U24">
    <cfRule type="duplicateValues" dxfId="3004" priority="285"/>
  </conditionalFormatting>
  <conditionalFormatting sqref="U25">
    <cfRule type="duplicateValues" dxfId="3003" priority="284"/>
  </conditionalFormatting>
  <conditionalFormatting sqref="U26">
    <cfRule type="duplicateValues" dxfId="3002" priority="283"/>
  </conditionalFormatting>
  <conditionalFormatting sqref="U27">
    <cfRule type="duplicateValues" dxfId="3001" priority="282"/>
  </conditionalFormatting>
  <conditionalFormatting sqref="U28">
    <cfRule type="duplicateValues" dxfId="3000" priority="281"/>
  </conditionalFormatting>
  <conditionalFormatting sqref="U29">
    <cfRule type="duplicateValues" dxfId="2999" priority="280"/>
  </conditionalFormatting>
  <conditionalFormatting sqref="U30">
    <cfRule type="duplicateValues" dxfId="2998" priority="279"/>
  </conditionalFormatting>
  <conditionalFormatting sqref="U31">
    <cfRule type="duplicateValues" dxfId="2997" priority="278"/>
  </conditionalFormatting>
  <conditionalFormatting sqref="U32">
    <cfRule type="duplicateValues" dxfId="2996" priority="277"/>
  </conditionalFormatting>
  <conditionalFormatting sqref="U33">
    <cfRule type="duplicateValues" dxfId="2995" priority="276"/>
  </conditionalFormatting>
  <conditionalFormatting sqref="U34">
    <cfRule type="duplicateValues" dxfId="2994" priority="275"/>
  </conditionalFormatting>
  <conditionalFormatting sqref="U35">
    <cfRule type="duplicateValues" dxfId="2993" priority="274"/>
  </conditionalFormatting>
  <conditionalFormatting sqref="U36">
    <cfRule type="duplicateValues" dxfId="2992" priority="273"/>
  </conditionalFormatting>
  <conditionalFormatting sqref="U37">
    <cfRule type="duplicateValues" dxfId="2991" priority="272"/>
  </conditionalFormatting>
  <conditionalFormatting sqref="U38">
    <cfRule type="duplicateValues" dxfId="2990" priority="271"/>
  </conditionalFormatting>
  <conditionalFormatting sqref="U39">
    <cfRule type="duplicateValues" dxfId="2989" priority="270"/>
  </conditionalFormatting>
  <conditionalFormatting sqref="U40">
    <cfRule type="duplicateValues" dxfId="2988" priority="269"/>
  </conditionalFormatting>
  <conditionalFormatting sqref="U41">
    <cfRule type="duplicateValues" dxfId="2987" priority="268"/>
  </conditionalFormatting>
  <conditionalFormatting sqref="U42">
    <cfRule type="duplicateValues" dxfId="2986" priority="267"/>
  </conditionalFormatting>
  <conditionalFormatting sqref="U43">
    <cfRule type="duplicateValues" dxfId="2985" priority="266"/>
  </conditionalFormatting>
  <conditionalFormatting sqref="U44">
    <cfRule type="duplicateValues" dxfId="2984" priority="265"/>
  </conditionalFormatting>
  <conditionalFormatting sqref="U45">
    <cfRule type="duplicateValues" dxfId="2983" priority="264"/>
  </conditionalFormatting>
  <conditionalFormatting sqref="U46">
    <cfRule type="duplicateValues" dxfId="2982" priority="263"/>
  </conditionalFormatting>
  <conditionalFormatting sqref="U47">
    <cfRule type="duplicateValues" dxfId="2981" priority="262"/>
  </conditionalFormatting>
  <conditionalFormatting sqref="U48">
    <cfRule type="duplicateValues" dxfId="2980" priority="261"/>
  </conditionalFormatting>
  <conditionalFormatting sqref="U49">
    <cfRule type="duplicateValues" dxfId="2979" priority="260"/>
  </conditionalFormatting>
  <conditionalFormatting sqref="U50">
    <cfRule type="duplicateValues" dxfId="2978" priority="259"/>
  </conditionalFormatting>
  <conditionalFormatting sqref="U51">
    <cfRule type="duplicateValues" dxfId="2977" priority="258"/>
  </conditionalFormatting>
  <conditionalFormatting sqref="U52">
    <cfRule type="duplicateValues" dxfId="2976" priority="257"/>
  </conditionalFormatting>
  <conditionalFormatting sqref="U53">
    <cfRule type="duplicateValues" dxfId="2975" priority="256"/>
  </conditionalFormatting>
  <conditionalFormatting sqref="U54">
    <cfRule type="duplicateValues" dxfId="2974" priority="255"/>
  </conditionalFormatting>
  <conditionalFormatting sqref="U55">
    <cfRule type="duplicateValues" dxfId="2973" priority="254"/>
  </conditionalFormatting>
  <conditionalFormatting sqref="U56">
    <cfRule type="duplicateValues" dxfId="2972" priority="253"/>
  </conditionalFormatting>
  <conditionalFormatting sqref="U57">
    <cfRule type="duplicateValues" dxfId="2971" priority="252"/>
  </conditionalFormatting>
  <conditionalFormatting sqref="U58">
    <cfRule type="duplicateValues" dxfId="2970" priority="251"/>
  </conditionalFormatting>
  <conditionalFormatting sqref="U59">
    <cfRule type="duplicateValues" dxfId="2969" priority="250"/>
  </conditionalFormatting>
  <conditionalFormatting sqref="U60">
    <cfRule type="duplicateValues" dxfId="2968" priority="249"/>
  </conditionalFormatting>
  <conditionalFormatting sqref="U61">
    <cfRule type="duplicateValues" dxfId="2967" priority="248"/>
  </conditionalFormatting>
  <conditionalFormatting sqref="U62">
    <cfRule type="duplicateValues" dxfId="2966" priority="247"/>
  </conditionalFormatting>
  <conditionalFormatting sqref="U63">
    <cfRule type="duplicateValues" dxfId="2965" priority="246"/>
  </conditionalFormatting>
  <conditionalFormatting sqref="U64">
    <cfRule type="duplicateValues" dxfId="2964" priority="245"/>
  </conditionalFormatting>
  <conditionalFormatting sqref="U65">
    <cfRule type="duplicateValues" dxfId="2963" priority="244"/>
  </conditionalFormatting>
  <conditionalFormatting sqref="U66">
    <cfRule type="duplicateValues" dxfId="2962" priority="243"/>
  </conditionalFormatting>
  <conditionalFormatting sqref="U67">
    <cfRule type="duplicateValues" dxfId="2961" priority="242"/>
  </conditionalFormatting>
  <conditionalFormatting sqref="U68">
    <cfRule type="duplicateValues" dxfId="2960" priority="241"/>
  </conditionalFormatting>
  <conditionalFormatting sqref="U69">
    <cfRule type="duplicateValues" dxfId="2959" priority="240"/>
  </conditionalFormatting>
  <conditionalFormatting sqref="U70">
    <cfRule type="duplicateValues" dxfId="2958" priority="239"/>
  </conditionalFormatting>
  <conditionalFormatting sqref="U71">
    <cfRule type="duplicateValues" dxfId="2957" priority="238"/>
  </conditionalFormatting>
  <conditionalFormatting sqref="U72">
    <cfRule type="duplicateValues" dxfId="2956" priority="237"/>
  </conditionalFormatting>
  <conditionalFormatting sqref="U73">
    <cfRule type="duplicateValues" dxfId="2955" priority="236"/>
  </conditionalFormatting>
  <conditionalFormatting sqref="U74">
    <cfRule type="duplicateValues" dxfId="2954" priority="235"/>
  </conditionalFormatting>
  <conditionalFormatting sqref="U75">
    <cfRule type="duplicateValues" dxfId="2953" priority="234"/>
  </conditionalFormatting>
  <conditionalFormatting sqref="U76">
    <cfRule type="duplicateValues" dxfId="2952" priority="233"/>
  </conditionalFormatting>
  <conditionalFormatting sqref="U77">
    <cfRule type="duplicateValues" dxfId="2951" priority="232"/>
  </conditionalFormatting>
  <conditionalFormatting sqref="U78">
    <cfRule type="duplicateValues" dxfId="2950" priority="231"/>
  </conditionalFormatting>
  <conditionalFormatting sqref="U79">
    <cfRule type="duplicateValues" dxfId="2949" priority="230"/>
  </conditionalFormatting>
  <conditionalFormatting sqref="U80">
    <cfRule type="duplicateValues" dxfId="2948" priority="229"/>
  </conditionalFormatting>
  <conditionalFormatting sqref="U81">
    <cfRule type="duplicateValues" dxfId="2947" priority="228"/>
  </conditionalFormatting>
  <conditionalFormatting sqref="U82">
    <cfRule type="duplicateValues" dxfId="2946" priority="227"/>
  </conditionalFormatting>
  <conditionalFormatting sqref="U83">
    <cfRule type="duplicateValues" dxfId="2945" priority="226"/>
  </conditionalFormatting>
  <conditionalFormatting sqref="U84">
    <cfRule type="duplicateValues" dxfId="2944" priority="225"/>
  </conditionalFormatting>
  <conditionalFormatting sqref="U85">
    <cfRule type="duplicateValues" dxfId="2943" priority="224"/>
  </conditionalFormatting>
  <conditionalFormatting sqref="U86">
    <cfRule type="duplicateValues" dxfId="2942" priority="223"/>
  </conditionalFormatting>
  <conditionalFormatting sqref="U87">
    <cfRule type="duplicateValues" dxfId="2941" priority="222"/>
  </conditionalFormatting>
  <conditionalFormatting sqref="U88">
    <cfRule type="duplicateValues" dxfId="2940" priority="221"/>
  </conditionalFormatting>
  <conditionalFormatting sqref="U89">
    <cfRule type="duplicateValues" dxfId="2939" priority="220"/>
  </conditionalFormatting>
  <conditionalFormatting sqref="U90">
    <cfRule type="duplicateValues" dxfId="2938" priority="219"/>
  </conditionalFormatting>
  <conditionalFormatting sqref="U91">
    <cfRule type="duplicateValues" dxfId="2937" priority="218"/>
  </conditionalFormatting>
  <conditionalFormatting sqref="U92">
    <cfRule type="duplicateValues" dxfId="2936" priority="217"/>
  </conditionalFormatting>
  <conditionalFormatting sqref="U93">
    <cfRule type="duplicateValues" dxfId="2935" priority="216"/>
  </conditionalFormatting>
  <conditionalFormatting sqref="U94">
    <cfRule type="duplicateValues" dxfId="2934" priority="215"/>
  </conditionalFormatting>
  <conditionalFormatting sqref="U95">
    <cfRule type="duplicateValues" dxfId="2933" priority="214"/>
  </conditionalFormatting>
  <conditionalFormatting sqref="U96">
    <cfRule type="duplicateValues" dxfId="2932" priority="213"/>
  </conditionalFormatting>
  <conditionalFormatting sqref="U97">
    <cfRule type="duplicateValues" dxfId="2931" priority="212"/>
  </conditionalFormatting>
  <conditionalFormatting sqref="U98">
    <cfRule type="duplicateValues" dxfId="2930" priority="211"/>
  </conditionalFormatting>
  <conditionalFormatting sqref="U99">
    <cfRule type="duplicateValues" dxfId="2929" priority="210"/>
  </conditionalFormatting>
  <conditionalFormatting sqref="U100">
    <cfRule type="duplicateValues" dxfId="2928" priority="209"/>
  </conditionalFormatting>
  <conditionalFormatting sqref="U101">
    <cfRule type="duplicateValues" dxfId="2927" priority="208"/>
  </conditionalFormatting>
  <conditionalFormatting sqref="U102">
    <cfRule type="duplicateValues" dxfId="2926" priority="207"/>
  </conditionalFormatting>
  <conditionalFormatting sqref="U103">
    <cfRule type="duplicateValues" dxfId="2925" priority="206"/>
  </conditionalFormatting>
  <conditionalFormatting sqref="U104">
    <cfRule type="duplicateValues" dxfId="2924" priority="205"/>
  </conditionalFormatting>
  <conditionalFormatting sqref="U105">
    <cfRule type="duplicateValues" dxfId="2923" priority="204"/>
  </conditionalFormatting>
  <conditionalFormatting sqref="U6:U105">
    <cfRule type="expression" dxfId="2922" priority="203">
      <formula>ISNA($N6)</formula>
    </cfRule>
  </conditionalFormatting>
  <conditionalFormatting sqref="V6">
    <cfRule type="duplicateValues" dxfId="2921" priority="202"/>
  </conditionalFormatting>
  <conditionalFormatting sqref="V7">
    <cfRule type="duplicateValues" dxfId="2920" priority="201"/>
  </conditionalFormatting>
  <conditionalFormatting sqref="V8">
    <cfRule type="duplicateValues" dxfId="2919" priority="200"/>
  </conditionalFormatting>
  <conditionalFormatting sqref="V9">
    <cfRule type="duplicateValues" dxfId="2918" priority="199"/>
  </conditionalFormatting>
  <conditionalFormatting sqref="V10">
    <cfRule type="duplicateValues" dxfId="2917" priority="198"/>
  </conditionalFormatting>
  <conditionalFormatting sqref="V11">
    <cfRule type="duplicateValues" dxfId="2916" priority="197"/>
  </conditionalFormatting>
  <conditionalFormatting sqref="V12">
    <cfRule type="duplicateValues" dxfId="2915" priority="196"/>
  </conditionalFormatting>
  <conditionalFormatting sqref="V13">
    <cfRule type="duplicateValues" dxfId="2914" priority="195"/>
  </conditionalFormatting>
  <conditionalFormatting sqref="V14">
    <cfRule type="duplicateValues" dxfId="2913" priority="194"/>
  </conditionalFormatting>
  <conditionalFormatting sqref="V15">
    <cfRule type="duplicateValues" dxfId="2912" priority="193"/>
  </conditionalFormatting>
  <conditionalFormatting sqref="V16">
    <cfRule type="duplicateValues" dxfId="2911" priority="192"/>
  </conditionalFormatting>
  <conditionalFormatting sqref="V17">
    <cfRule type="duplicateValues" dxfId="2910" priority="191"/>
  </conditionalFormatting>
  <conditionalFormatting sqref="V18">
    <cfRule type="duplicateValues" dxfId="2909" priority="190"/>
  </conditionalFormatting>
  <conditionalFormatting sqref="V19">
    <cfRule type="duplicateValues" dxfId="2908" priority="189"/>
  </conditionalFormatting>
  <conditionalFormatting sqref="V20">
    <cfRule type="duplicateValues" dxfId="2907" priority="188"/>
  </conditionalFormatting>
  <conditionalFormatting sqref="V21">
    <cfRule type="duplicateValues" dxfId="2906" priority="187"/>
  </conditionalFormatting>
  <conditionalFormatting sqref="V22">
    <cfRule type="duplicateValues" dxfId="2905" priority="186"/>
  </conditionalFormatting>
  <conditionalFormatting sqref="V23">
    <cfRule type="duplicateValues" dxfId="2904" priority="185"/>
  </conditionalFormatting>
  <conditionalFormatting sqref="V24">
    <cfRule type="duplicateValues" dxfId="2903" priority="184"/>
  </conditionalFormatting>
  <conditionalFormatting sqref="V25">
    <cfRule type="duplicateValues" dxfId="2902" priority="183"/>
  </conditionalFormatting>
  <conditionalFormatting sqref="V26">
    <cfRule type="duplicateValues" dxfId="2901" priority="182"/>
  </conditionalFormatting>
  <conditionalFormatting sqref="V27">
    <cfRule type="duplicateValues" dxfId="2900" priority="181"/>
  </conditionalFormatting>
  <conditionalFormatting sqref="V28">
    <cfRule type="duplicateValues" dxfId="2899" priority="180"/>
  </conditionalFormatting>
  <conditionalFormatting sqref="V29">
    <cfRule type="duplicateValues" dxfId="2898" priority="179"/>
  </conditionalFormatting>
  <conditionalFormatting sqref="V30">
    <cfRule type="duplicateValues" dxfId="2897" priority="178"/>
  </conditionalFormatting>
  <conditionalFormatting sqref="V31">
    <cfRule type="duplicateValues" dxfId="2896" priority="177"/>
  </conditionalFormatting>
  <conditionalFormatting sqref="V32">
    <cfRule type="duplicateValues" dxfId="2895" priority="176"/>
  </conditionalFormatting>
  <conditionalFormatting sqref="V33">
    <cfRule type="duplicateValues" dxfId="2894" priority="175"/>
  </conditionalFormatting>
  <conditionalFormatting sqref="V34">
    <cfRule type="duplicateValues" dxfId="2893" priority="174"/>
  </conditionalFormatting>
  <conditionalFormatting sqref="V35">
    <cfRule type="duplicateValues" dxfId="2892" priority="173"/>
  </conditionalFormatting>
  <conditionalFormatting sqref="V36">
    <cfRule type="duplicateValues" dxfId="2891" priority="172"/>
  </conditionalFormatting>
  <conditionalFormatting sqref="V37">
    <cfRule type="duplicateValues" dxfId="2890" priority="171"/>
  </conditionalFormatting>
  <conditionalFormatting sqref="V38">
    <cfRule type="duplicateValues" dxfId="2889" priority="170"/>
  </conditionalFormatting>
  <conditionalFormatting sqref="V39">
    <cfRule type="duplicateValues" dxfId="2888" priority="169"/>
  </conditionalFormatting>
  <conditionalFormatting sqref="V40">
    <cfRule type="duplicateValues" dxfId="2887" priority="168"/>
  </conditionalFormatting>
  <conditionalFormatting sqref="V41">
    <cfRule type="duplicateValues" dxfId="2886" priority="167"/>
  </conditionalFormatting>
  <conditionalFormatting sqref="V42">
    <cfRule type="duplicateValues" dxfId="2885" priority="166"/>
  </conditionalFormatting>
  <conditionalFormatting sqref="V43">
    <cfRule type="duplicateValues" dxfId="2884" priority="165"/>
  </conditionalFormatting>
  <conditionalFormatting sqref="V44">
    <cfRule type="duplicateValues" dxfId="2883" priority="164"/>
  </conditionalFormatting>
  <conditionalFormatting sqref="V45">
    <cfRule type="duplicateValues" dxfId="2882" priority="163"/>
  </conditionalFormatting>
  <conditionalFormatting sqref="V46">
    <cfRule type="duplicateValues" dxfId="2881" priority="162"/>
  </conditionalFormatting>
  <conditionalFormatting sqref="V47">
    <cfRule type="duplicateValues" dxfId="2880" priority="161"/>
  </conditionalFormatting>
  <conditionalFormatting sqref="V48">
    <cfRule type="duplicateValues" dxfId="2879" priority="160"/>
  </conditionalFormatting>
  <conditionalFormatting sqref="V49">
    <cfRule type="duplicateValues" dxfId="2878" priority="159"/>
  </conditionalFormatting>
  <conditionalFormatting sqref="V50">
    <cfRule type="duplicateValues" dxfId="2877" priority="158"/>
  </conditionalFormatting>
  <conditionalFormatting sqref="V51">
    <cfRule type="duplicateValues" dxfId="2876" priority="157"/>
  </conditionalFormatting>
  <conditionalFormatting sqref="V52">
    <cfRule type="duplicateValues" dxfId="2875" priority="156"/>
  </conditionalFormatting>
  <conditionalFormatting sqref="V53">
    <cfRule type="duplicateValues" dxfId="2874" priority="155"/>
  </conditionalFormatting>
  <conditionalFormatting sqref="V54">
    <cfRule type="duplicateValues" dxfId="2873" priority="154"/>
  </conditionalFormatting>
  <conditionalFormatting sqref="V55">
    <cfRule type="duplicateValues" dxfId="2872" priority="153"/>
  </conditionalFormatting>
  <conditionalFormatting sqref="V56">
    <cfRule type="duplicateValues" dxfId="2871" priority="152"/>
  </conditionalFormatting>
  <conditionalFormatting sqref="V57">
    <cfRule type="duplicateValues" dxfId="2870" priority="151"/>
  </conditionalFormatting>
  <conditionalFormatting sqref="V58">
    <cfRule type="duplicateValues" dxfId="2869" priority="150"/>
  </conditionalFormatting>
  <conditionalFormatting sqref="V59">
    <cfRule type="duplicateValues" dxfId="2868" priority="149"/>
  </conditionalFormatting>
  <conditionalFormatting sqref="V60">
    <cfRule type="duplicateValues" dxfId="2867" priority="148"/>
  </conditionalFormatting>
  <conditionalFormatting sqref="V61">
    <cfRule type="duplicateValues" dxfId="2866" priority="147"/>
  </conditionalFormatting>
  <conditionalFormatting sqref="V62">
    <cfRule type="duplicateValues" dxfId="2865" priority="146"/>
  </conditionalFormatting>
  <conditionalFormatting sqref="V63">
    <cfRule type="duplicateValues" dxfId="2864" priority="145"/>
  </conditionalFormatting>
  <conditionalFormatting sqref="V64">
    <cfRule type="duplicateValues" dxfId="2863" priority="144"/>
  </conditionalFormatting>
  <conditionalFormatting sqref="V65">
    <cfRule type="duplicateValues" dxfId="2862" priority="143"/>
  </conditionalFormatting>
  <conditionalFormatting sqref="V66">
    <cfRule type="duplicateValues" dxfId="2861" priority="142"/>
  </conditionalFormatting>
  <conditionalFormatting sqref="V67">
    <cfRule type="duplicateValues" dxfId="2860" priority="141"/>
  </conditionalFormatting>
  <conditionalFormatting sqref="V68">
    <cfRule type="duplicateValues" dxfId="2859" priority="140"/>
  </conditionalFormatting>
  <conditionalFormatting sqref="V69">
    <cfRule type="duplicateValues" dxfId="2858" priority="139"/>
  </conditionalFormatting>
  <conditionalFormatting sqref="V70">
    <cfRule type="duplicateValues" dxfId="2857" priority="138"/>
  </conditionalFormatting>
  <conditionalFormatting sqref="V71">
    <cfRule type="duplicateValues" dxfId="2856" priority="137"/>
  </conditionalFormatting>
  <conditionalFormatting sqref="V72">
    <cfRule type="duplicateValues" dxfId="2855" priority="136"/>
  </conditionalFormatting>
  <conditionalFormatting sqref="V73">
    <cfRule type="duplicateValues" dxfId="2854" priority="135"/>
  </conditionalFormatting>
  <conditionalFormatting sqref="V74">
    <cfRule type="duplicateValues" dxfId="2853" priority="134"/>
  </conditionalFormatting>
  <conditionalFormatting sqref="V75">
    <cfRule type="duplicateValues" dxfId="2852" priority="133"/>
  </conditionalFormatting>
  <conditionalFormatting sqref="V76">
    <cfRule type="duplicateValues" dxfId="2851" priority="132"/>
  </conditionalFormatting>
  <conditionalFormatting sqref="V77">
    <cfRule type="duplicateValues" dxfId="2850" priority="131"/>
  </conditionalFormatting>
  <conditionalFormatting sqref="V78">
    <cfRule type="duplicateValues" dxfId="2849" priority="130"/>
  </conditionalFormatting>
  <conditionalFormatting sqref="V79">
    <cfRule type="duplicateValues" dxfId="2848" priority="129"/>
  </conditionalFormatting>
  <conditionalFormatting sqref="V80">
    <cfRule type="duplicateValues" dxfId="2847" priority="128"/>
  </conditionalFormatting>
  <conditionalFormatting sqref="V81">
    <cfRule type="duplicateValues" dxfId="2846" priority="127"/>
  </conditionalFormatting>
  <conditionalFormatting sqref="V82">
    <cfRule type="duplicateValues" dxfId="2845" priority="126"/>
  </conditionalFormatting>
  <conditionalFormatting sqref="V83">
    <cfRule type="duplicateValues" dxfId="2844" priority="125"/>
  </conditionalFormatting>
  <conditionalFormatting sqref="V84">
    <cfRule type="duplicateValues" dxfId="2843" priority="124"/>
  </conditionalFormatting>
  <conditionalFormatting sqref="V85">
    <cfRule type="duplicateValues" dxfId="2842" priority="123"/>
  </conditionalFormatting>
  <conditionalFormatting sqref="V86">
    <cfRule type="duplicateValues" dxfId="2841" priority="122"/>
  </conditionalFormatting>
  <conditionalFormatting sqref="V87">
    <cfRule type="duplicateValues" dxfId="2840" priority="121"/>
  </conditionalFormatting>
  <conditionalFormatting sqref="V88">
    <cfRule type="duplicateValues" dxfId="2839" priority="120"/>
  </conditionalFormatting>
  <conditionalFormatting sqref="V89">
    <cfRule type="duplicateValues" dxfId="2838" priority="119"/>
  </conditionalFormatting>
  <conditionalFormatting sqref="V90">
    <cfRule type="duplicateValues" dxfId="2837" priority="118"/>
  </conditionalFormatting>
  <conditionalFormatting sqref="V91">
    <cfRule type="duplicateValues" dxfId="2836" priority="117"/>
  </conditionalFormatting>
  <conditionalFormatting sqref="V92">
    <cfRule type="duplicateValues" dxfId="2835" priority="116"/>
  </conditionalFormatting>
  <conditionalFormatting sqref="V93">
    <cfRule type="duplicateValues" dxfId="2834" priority="115"/>
  </conditionalFormatting>
  <conditionalFormatting sqref="V94">
    <cfRule type="duplicateValues" dxfId="2833" priority="114"/>
  </conditionalFormatting>
  <conditionalFormatting sqref="V95">
    <cfRule type="duplicateValues" dxfId="2832" priority="113"/>
  </conditionalFormatting>
  <conditionalFormatting sqref="V96">
    <cfRule type="duplicateValues" dxfId="2831" priority="112"/>
  </conditionalFormatting>
  <conditionalFormatting sqref="V97">
    <cfRule type="duplicateValues" dxfId="2830" priority="111"/>
  </conditionalFormatting>
  <conditionalFormatting sqref="V98">
    <cfRule type="duplicateValues" dxfId="2829" priority="110"/>
  </conditionalFormatting>
  <conditionalFormatting sqref="V99">
    <cfRule type="duplicateValues" dxfId="2828" priority="109"/>
  </conditionalFormatting>
  <conditionalFormatting sqref="V100">
    <cfRule type="duplicateValues" dxfId="2827" priority="108"/>
  </conditionalFormatting>
  <conditionalFormatting sqref="V101">
    <cfRule type="duplicateValues" dxfId="2826" priority="107"/>
  </conditionalFormatting>
  <conditionalFormatting sqref="V102">
    <cfRule type="duplicateValues" dxfId="2825" priority="106"/>
  </conditionalFormatting>
  <conditionalFormatting sqref="V103">
    <cfRule type="duplicateValues" dxfId="2824" priority="105"/>
  </conditionalFormatting>
  <conditionalFormatting sqref="V104">
    <cfRule type="duplicateValues" dxfId="2823" priority="104"/>
  </conditionalFormatting>
  <conditionalFormatting sqref="V105">
    <cfRule type="duplicateValues" dxfId="2822" priority="103"/>
  </conditionalFormatting>
  <conditionalFormatting sqref="V6:V105">
    <cfRule type="expression" dxfId="2821" priority="102">
      <formula>ISNA($N6)</formula>
    </cfRule>
  </conditionalFormatting>
  <conditionalFormatting sqref="W6">
    <cfRule type="duplicateValues" dxfId="2820" priority="101"/>
  </conditionalFormatting>
  <conditionalFormatting sqref="W7">
    <cfRule type="duplicateValues" dxfId="2819" priority="100"/>
  </conditionalFormatting>
  <conditionalFormatting sqref="W8">
    <cfRule type="duplicateValues" dxfId="2818" priority="99"/>
  </conditionalFormatting>
  <conditionalFormatting sqref="W9">
    <cfRule type="duplicateValues" dxfId="2817" priority="98"/>
  </conditionalFormatting>
  <conditionalFormatting sqref="W10">
    <cfRule type="duplicateValues" dxfId="2816" priority="97"/>
  </conditionalFormatting>
  <conditionalFormatting sqref="W11">
    <cfRule type="duplicateValues" dxfId="2815" priority="96"/>
  </conditionalFormatting>
  <conditionalFormatting sqref="W12">
    <cfRule type="duplicateValues" dxfId="2814" priority="95"/>
  </conditionalFormatting>
  <conditionalFormatting sqref="W13">
    <cfRule type="duplicateValues" dxfId="2813" priority="94"/>
  </conditionalFormatting>
  <conditionalFormatting sqref="W14">
    <cfRule type="duplicateValues" dxfId="2812" priority="93"/>
  </conditionalFormatting>
  <conditionalFormatting sqref="W15">
    <cfRule type="duplicateValues" dxfId="2811" priority="92"/>
  </conditionalFormatting>
  <conditionalFormatting sqref="W16">
    <cfRule type="duplicateValues" dxfId="2810" priority="91"/>
  </conditionalFormatting>
  <conditionalFormatting sqref="W17">
    <cfRule type="duplicateValues" dxfId="2809" priority="90"/>
  </conditionalFormatting>
  <conditionalFormatting sqref="W18">
    <cfRule type="duplicateValues" dxfId="2808" priority="89"/>
  </conditionalFormatting>
  <conditionalFormatting sqref="W19">
    <cfRule type="duplicateValues" dxfId="2807" priority="88"/>
  </conditionalFormatting>
  <conditionalFormatting sqref="W20">
    <cfRule type="duplicateValues" dxfId="2806" priority="87"/>
  </conditionalFormatting>
  <conditionalFormatting sqref="W21">
    <cfRule type="duplicateValues" dxfId="2805" priority="86"/>
  </conditionalFormatting>
  <conditionalFormatting sqref="W22">
    <cfRule type="duplicateValues" dxfId="2804" priority="85"/>
  </conditionalFormatting>
  <conditionalFormatting sqref="W23">
    <cfRule type="duplicateValues" dxfId="2803" priority="84"/>
  </conditionalFormatting>
  <conditionalFormatting sqref="W24">
    <cfRule type="duplicateValues" dxfId="2802" priority="83"/>
  </conditionalFormatting>
  <conditionalFormatting sqref="W25">
    <cfRule type="duplicateValues" dxfId="2801" priority="82"/>
  </conditionalFormatting>
  <conditionalFormatting sqref="W26">
    <cfRule type="duplicateValues" dxfId="2800" priority="81"/>
  </conditionalFormatting>
  <conditionalFormatting sqref="W27">
    <cfRule type="duplicateValues" dxfId="2799" priority="80"/>
  </conditionalFormatting>
  <conditionalFormatting sqref="W28">
    <cfRule type="duplicateValues" dxfId="2798" priority="79"/>
  </conditionalFormatting>
  <conditionalFormatting sqref="W29">
    <cfRule type="duplicateValues" dxfId="2797" priority="78"/>
  </conditionalFormatting>
  <conditionalFormatting sqref="W30">
    <cfRule type="duplicateValues" dxfId="2796" priority="77"/>
  </conditionalFormatting>
  <conditionalFormatting sqref="W31">
    <cfRule type="duplicateValues" dxfId="2795" priority="76"/>
  </conditionalFormatting>
  <conditionalFormatting sqref="W32">
    <cfRule type="duplicateValues" dxfId="2794" priority="75"/>
  </conditionalFormatting>
  <conditionalFormatting sqref="W33">
    <cfRule type="duplicateValues" dxfId="2793" priority="74"/>
  </conditionalFormatting>
  <conditionalFormatting sqref="W34">
    <cfRule type="duplicateValues" dxfId="2792" priority="73"/>
  </conditionalFormatting>
  <conditionalFormatting sqref="W35">
    <cfRule type="duplicateValues" dxfId="2791" priority="72"/>
  </conditionalFormatting>
  <conditionalFormatting sqref="W36">
    <cfRule type="duplicateValues" dxfId="2790" priority="71"/>
  </conditionalFormatting>
  <conditionalFormatting sqref="W37">
    <cfRule type="duplicateValues" dxfId="2789" priority="70"/>
  </conditionalFormatting>
  <conditionalFormatting sqref="W38">
    <cfRule type="duplicateValues" dxfId="2788" priority="69"/>
  </conditionalFormatting>
  <conditionalFormatting sqref="W39">
    <cfRule type="duplicateValues" dxfId="2787" priority="68"/>
  </conditionalFormatting>
  <conditionalFormatting sqref="W40">
    <cfRule type="duplicateValues" dxfId="2786" priority="67"/>
  </conditionalFormatting>
  <conditionalFormatting sqref="W41">
    <cfRule type="duplicateValues" dxfId="2785" priority="66"/>
  </conditionalFormatting>
  <conditionalFormatting sqref="W42">
    <cfRule type="duplicateValues" dxfId="2784" priority="65"/>
  </conditionalFormatting>
  <conditionalFormatting sqref="W43">
    <cfRule type="duplicateValues" dxfId="2783" priority="64"/>
  </conditionalFormatting>
  <conditionalFormatting sqref="W44">
    <cfRule type="duplicateValues" dxfId="2782" priority="63"/>
  </conditionalFormatting>
  <conditionalFormatting sqref="W45">
    <cfRule type="duplicateValues" dxfId="2781" priority="62"/>
  </conditionalFormatting>
  <conditionalFormatting sqref="W46">
    <cfRule type="duplicateValues" dxfId="2780" priority="61"/>
  </conditionalFormatting>
  <conditionalFormatting sqref="W47">
    <cfRule type="duplicateValues" dxfId="2779" priority="60"/>
  </conditionalFormatting>
  <conditionalFormatting sqref="W48">
    <cfRule type="duplicateValues" dxfId="2778" priority="59"/>
  </conditionalFormatting>
  <conditionalFormatting sqref="W49">
    <cfRule type="duplicateValues" dxfId="2777" priority="58"/>
  </conditionalFormatting>
  <conditionalFormatting sqref="W50">
    <cfRule type="duplicateValues" dxfId="2776" priority="57"/>
  </conditionalFormatting>
  <conditionalFormatting sqref="W51">
    <cfRule type="duplicateValues" dxfId="2775" priority="56"/>
  </conditionalFormatting>
  <conditionalFormatting sqref="W52">
    <cfRule type="duplicateValues" dxfId="2774" priority="55"/>
  </conditionalFormatting>
  <conditionalFormatting sqref="W53">
    <cfRule type="duplicateValues" dxfId="2773" priority="54"/>
  </conditionalFormatting>
  <conditionalFormatting sqref="W54">
    <cfRule type="duplicateValues" dxfId="2772" priority="53"/>
  </conditionalFormatting>
  <conditionalFormatting sqref="W55">
    <cfRule type="duplicateValues" dxfId="2771" priority="52"/>
  </conditionalFormatting>
  <conditionalFormatting sqref="W56">
    <cfRule type="duplicateValues" dxfId="2770" priority="51"/>
  </conditionalFormatting>
  <conditionalFormatting sqref="W57">
    <cfRule type="duplicateValues" dxfId="2769" priority="50"/>
  </conditionalFormatting>
  <conditionalFormatting sqref="W58">
    <cfRule type="duplicateValues" dxfId="2768" priority="49"/>
  </conditionalFormatting>
  <conditionalFormatting sqref="W59">
    <cfRule type="duplicateValues" dxfId="2767" priority="48"/>
  </conditionalFormatting>
  <conditionalFormatting sqref="W60">
    <cfRule type="duplicateValues" dxfId="2766" priority="47"/>
  </conditionalFormatting>
  <conditionalFormatting sqref="W61">
    <cfRule type="duplicateValues" dxfId="2765" priority="46"/>
  </conditionalFormatting>
  <conditionalFormatting sqref="W62">
    <cfRule type="duplicateValues" dxfId="2764" priority="45"/>
  </conditionalFormatting>
  <conditionalFormatting sqref="W63">
    <cfRule type="duplicateValues" dxfId="2763" priority="44"/>
  </conditionalFormatting>
  <conditionalFormatting sqref="W64">
    <cfRule type="duplicateValues" dxfId="2762" priority="43"/>
  </conditionalFormatting>
  <conditionalFormatting sqref="W65">
    <cfRule type="duplicateValues" dxfId="2761" priority="42"/>
  </conditionalFormatting>
  <conditionalFormatting sqref="W66">
    <cfRule type="duplicateValues" dxfId="2760" priority="41"/>
  </conditionalFormatting>
  <conditionalFormatting sqref="W67">
    <cfRule type="duplicateValues" dxfId="2759" priority="40"/>
  </conditionalFormatting>
  <conditionalFormatting sqref="W68">
    <cfRule type="duplicateValues" dxfId="2758" priority="39"/>
  </conditionalFormatting>
  <conditionalFormatting sqref="W69">
    <cfRule type="duplicateValues" dxfId="2757" priority="38"/>
  </conditionalFormatting>
  <conditionalFormatting sqref="W70">
    <cfRule type="duplicateValues" dxfId="2756" priority="37"/>
  </conditionalFormatting>
  <conditionalFormatting sqref="W71">
    <cfRule type="duplicateValues" dxfId="2755" priority="36"/>
  </conditionalFormatting>
  <conditionalFormatting sqref="W72">
    <cfRule type="duplicateValues" dxfId="2754" priority="35"/>
  </conditionalFormatting>
  <conditionalFormatting sqref="W73">
    <cfRule type="duplicateValues" dxfId="2753" priority="34"/>
  </conditionalFormatting>
  <conditionalFormatting sqref="W74">
    <cfRule type="duplicateValues" dxfId="2752" priority="33"/>
  </conditionalFormatting>
  <conditionalFormatting sqref="W75">
    <cfRule type="duplicateValues" dxfId="2751" priority="32"/>
  </conditionalFormatting>
  <conditionalFormatting sqref="W76">
    <cfRule type="duplicateValues" dxfId="2750" priority="31"/>
  </conditionalFormatting>
  <conditionalFormatting sqref="W77">
    <cfRule type="duplicateValues" dxfId="2749" priority="30"/>
  </conditionalFormatting>
  <conditionalFormatting sqref="W78">
    <cfRule type="duplicateValues" dxfId="2748" priority="29"/>
  </conditionalFormatting>
  <conditionalFormatting sqref="W79">
    <cfRule type="duplicateValues" dxfId="2747" priority="28"/>
  </conditionalFormatting>
  <conditionalFormatting sqref="W80">
    <cfRule type="duplicateValues" dxfId="2746" priority="27"/>
  </conditionalFormatting>
  <conditionalFormatting sqref="W81">
    <cfRule type="duplicateValues" dxfId="2745" priority="26"/>
  </conditionalFormatting>
  <conditionalFormatting sqref="W82">
    <cfRule type="duplicateValues" dxfId="2744" priority="25"/>
  </conditionalFormatting>
  <conditionalFormatting sqref="W83">
    <cfRule type="duplicateValues" dxfId="2743" priority="24"/>
  </conditionalFormatting>
  <conditionalFormatting sqref="W84">
    <cfRule type="duplicateValues" dxfId="2742" priority="23"/>
  </conditionalFormatting>
  <conditionalFormatting sqref="W85">
    <cfRule type="duplicateValues" dxfId="2741" priority="22"/>
  </conditionalFormatting>
  <conditionalFormatting sqref="W86">
    <cfRule type="duplicateValues" dxfId="2740" priority="21"/>
  </conditionalFormatting>
  <conditionalFormatting sqref="W87">
    <cfRule type="duplicateValues" dxfId="2739" priority="20"/>
  </conditionalFormatting>
  <conditionalFormatting sqref="W88">
    <cfRule type="duplicateValues" dxfId="2738" priority="19"/>
  </conditionalFormatting>
  <conditionalFormatting sqref="W89">
    <cfRule type="duplicateValues" dxfId="2737" priority="18"/>
  </conditionalFormatting>
  <conditionalFormatting sqref="W90">
    <cfRule type="duplicateValues" dxfId="2736" priority="17"/>
  </conditionalFormatting>
  <conditionalFormatting sqref="W91">
    <cfRule type="duplicateValues" dxfId="2735" priority="16"/>
  </conditionalFormatting>
  <conditionalFormatting sqref="W92">
    <cfRule type="duplicateValues" dxfId="2734" priority="15"/>
  </conditionalFormatting>
  <conditionalFormatting sqref="W93">
    <cfRule type="duplicateValues" dxfId="2733" priority="14"/>
  </conditionalFormatting>
  <conditionalFormatting sqref="W94">
    <cfRule type="duplicateValues" dxfId="2732" priority="13"/>
  </conditionalFormatting>
  <conditionalFormatting sqref="W95">
    <cfRule type="duplicateValues" dxfId="2731" priority="12"/>
  </conditionalFormatting>
  <conditionalFormatting sqref="W96">
    <cfRule type="duplicateValues" dxfId="2730" priority="11"/>
  </conditionalFormatting>
  <conditionalFormatting sqref="W97">
    <cfRule type="duplicateValues" dxfId="2729" priority="10"/>
  </conditionalFormatting>
  <conditionalFormatting sqref="W98">
    <cfRule type="duplicateValues" dxfId="2728" priority="9"/>
  </conditionalFormatting>
  <conditionalFormatting sqref="W99">
    <cfRule type="duplicateValues" dxfId="2727" priority="8"/>
  </conditionalFormatting>
  <conditionalFormatting sqref="W100">
    <cfRule type="duplicateValues" dxfId="2726" priority="7"/>
  </conditionalFormatting>
  <conditionalFormatting sqref="W101">
    <cfRule type="duplicateValues" dxfId="2725" priority="6"/>
  </conditionalFormatting>
  <conditionalFormatting sqref="W102">
    <cfRule type="duplicateValues" dxfId="2724" priority="5"/>
  </conditionalFormatting>
  <conditionalFormatting sqref="W103">
    <cfRule type="duplicateValues" dxfId="2723" priority="4"/>
  </conditionalFormatting>
  <conditionalFormatting sqref="W104">
    <cfRule type="duplicateValues" dxfId="2722" priority="3"/>
  </conditionalFormatting>
  <conditionalFormatting sqref="W105">
    <cfRule type="duplicateValues" dxfId="2721" priority="2"/>
  </conditionalFormatting>
  <conditionalFormatting sqref="W6:W105">
    <cfRule type="expression" dxfId="2720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b">
        <v>1</v>
      </c>
      <c r="G5" s="1" t="s">
        <v>67</v>
      </c>
      <c r="H5" s="1" t="s">
        <v>68</v>
      </c>
      <c r="I5" s="1" t="s">
        <v>69</v>
      </c>
      <c r="J5" s="1" t="s">
        <v>70</v>
      </c>
      <c r="K5" s="10" t="s">
        <v>71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0.3293311057921513</v>
      </c>
      <c r="C6" s="42">
        <v>0.6116295130926217</v>
      </c>
      <c r="D6" s="42">
        <v>0.90939684789463793</v>
      </c>
      <c r="E6" s="42">
        <v>0.80915188542344563</v>
      </c>
      <c r="F6" s="42">
        <v>0.68911249707684008</v>
      </c>
      <c r="G6" s="42">
        <v>0.76519320789479695</v>
      </c>
      <c r="H6" s="42">
        <v>0.54275744375260826</v>
      </c>
      <c r="I6" s="42">
        <v>0.98403577414483556</v>
      </c>
      <c r="J6" s="42">
        <v>1.0769488766999984</v>
      </c>
      <c r="K6" s="43">
        <v>0.34153392054963655</v>
      </c>
      <c r="M6" s="16" t="str">
        <f t="shared" ref="M6:M69" si="0">INDEX($B$5:$K$5,MATCH(MIN($B6:$K6),$B6:$K6,0))</f>
        <v>BANANAS</v>
      </c>
      <c r="N6" s="20" t="b">
        <f t="shared" ref="N6:N69" si="1">$M6 = $A6</f>
        <v>1</v>
      </c>
      <c r="Q6" s="22" t="s">
        <v>7</v>
      </c>
      <c r="R6" s="25">
        <f>IF(ISERR($O$15)," ",$O$15)</f>
        <v>0.7</v>
      </c>
      <c r="S6" s="20">
        <f>(10 - COUNTIF($N6:$N15,"#N/A"))</f>
        <v>10</v>
      </c>
      <c r="U6" s="16" t="str">
        <f t="shared" ref="U6:U69" si="2">INDEX($B$5:$K$5,MATCH(MIN($B6:$K6),$B6:$K6,0))</f>
        <v>BANANAS</v>
      </c>
      <c r="V6" s="16">
        <f>MIN(B6:K6)</f>
        <v>0.3293311057921513</v>
      </c>
      <c r="W6" s="16">
        <f>SMALL(B6:K6,2)-V6</f>
        <v>1.2202814757485247E-2</v>
      </c>
    </row>
    <row r="7" spans="1:23" x14ac:dyDescent="0.25">
      <c r="A7" s="12" t="s">
        <v>63</v>
      </c>
      <c r="B7" s="44">
        <v>0.35896522516367085</v>
      </c>
      <c r="C7" s="45">
        <v>0.6267877982492619</v>
      </c>
      <c r="D7" s="45">
        <v>0.91622438176546617</v>
      </c>
      <c r="E7" s="45">
        <v>0.76466751253542531</v>
      </c>
      <c r="F7" s="45">
        <v>0.59193325796301222</v>
      </c>
      <c r="G7" s="45">
        <v>0.67245715598333522</v>
      </c>
      <c r="H7" s="45">
        <v>0.64105269476770632</v>
      </c>
      <c r="I7" s="45">
        <v>0.87870785151514064</v>
      </c>
      <c r="J7" s="45">
        <v>1.2097568368621887</v>
      </c>
      <c r="K7" s="46">
        <v>0.38212581586850991</v>
      </c>
      <c r="M7" s="18" t="str">
        <f t="shared" si="0"/>
        <v>BANANAS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10</v>
      </c>
      <c r="U7" s="18" t="str">
        <f t="shared" si="2"/>
        <v>BANANAS</v>
      </c>
      <c r="V7" s="18">
        <f t="shared" ref="V7:V70" si="3">MIN(B7:K7)</f>
        <v>0.35896522516367085</v>
      </c>
      <c r="W7" s="18">
        <f t="shared" ref="W7:W70" si="4">SMALL(B7:K7,2)-V7</f>
        <v>2.3160590704839057E-2</v>
      </c>
    </row>
    <row r="8" spans="1:23" x14ac:dyDescent="0.25">
      <c r="A8" s="12" t="s">
        <v>63</v>
      </c>
      <c r="B8" s="44">
        <v>0.30707093667627544</v>
      </c>
      <c r="C8" s="45">
        <v>0.55003596965302959</v>
      </c>
      <c r="D8" s="45">
        <v>0.82122974166419915</v>
      </c>
      <c r="E8" s="45">
        <v>0.7211887811911839</v>
      </c>
      <c r="F8" s="45">
        <v>0.54549807120473992</v>
      </c>
      <c r="G8" s="45">
        <v>0.72705576885820411</v>
      </c>
      <c r="H8" s="45">
        <v>0.53560015054035637</v>
      </c>
      <c r="I8" s="45">
        <v>0.92098365381582392</v>
      </c>
      <c r="J8" s="45">
        <v>1.0343162273870894</v>
      </c>
      <c r="K8" s="46">
        <v>0.27352909334344278</v>
      </c>
      <c r="M8" s="18" t="str">
        <f t="shared" si="0"/>
        <v>ANTONIA</v>
      </c>
      <c r="N8" s="17" t="b">
        <f t="shared" si="1"/>
        <v>0</v>
      </c>
      <c r="Q8" s="23" t="s">
        <v>8</v>
      </c>
      <c r="R8" s="26">
        <f>IF(ISERR($O$35)," ",$O$35)</f>
        <v>0.4</v>
      </c>
      <c r="S8" s="17">
        <f>(10 - COUNTIF($N26:$N35,"#N/A"))</f>
        <v>10</v>
      </c>
      <c r="U8" s="18" t="str">
        <f t="shared" si="2"/>
        <v>ANTONIA</v>
      </c>
      <c r="V8" s="18">
        <f t="shared" si="3"/>
        <v>0.27352909334344278</v>
      </c>
      <c r="W8" s="18">
        <f t="shared" si="4"/>
        <v>3.3541843332832666E-2</v>
      </c>
    </row>
    <row r="9" spans="1:23" x14ac:dyDescent="0.25">
      <c r="A9" s="12" t="s">
        <v>63</v>
      </c>
      <c r="B9" s="44">
        <v>0.35654437605860978</v>
      </c>
      <c r="C9" s="45">
        <v>0.58445961104824384</v>
      </c>
      <c r="D9" s="45">
        <v>0.98515182834161097</v>
      </c>
      <c r="E9" s="45">
        <v>0.91450690237667498</v>
      </c>
      <c r="F9" s="45">
        <v>0.63897032219278749</v>
      </c>
      <c r="G9" s="45">
        <v>0.83087142004361236</v>
      </c>
      <c r="H9" s="45">
        <v>0.7190892866600721</v>
      </c>
      <c r="I9" s="45">
        <v>0.91349161158310299</v>
      </c>
      <c r="J9" s="45">
        <v>1.2690961940102103</v>
      </c>
      <c r="K9" s="46">
        <v>0.34959852509704742</v>
      </c>
      <c r="M9" s="18" t="str">
        <f t="shared" si="0"/>
        <v>ANTONIA</v>
      </c>
      <c r="N9" s="17" t="b">
        <f t="shared" si="1"/>
        <v>0</v>
      </c>
      <c r="Q9" s="23" t="s">
        <v>9</v>
      </c>
      <c r="R9" s="26">
        <f>IF(ISERR($O$45)," ",$O$45)</f>
        <v>0.8</v>
      </c>
      <c r="S9" s="17">
        <f>(10 - COUNTIF($N36:$N45,"#N/A"))</f>
        <v>10</v>
      </c>
      <c r="U9" s="18" t="str">
        <f t="shared" si="2"/>
        <v>ANTONIA</v>
      </c>
      <c r="V9" s="18">
        <f t="shared" si="3"/>
        <v>0.34959852509704742</v>
      </c>
      <c r="W9" s="18">
        <f t="shared" si="4"/>
        <v>6.9458509615623609E-3</v>
      </c>
    </row>
    <row r="10" spans="1:23" x14ac:dyDescent="0.25">
      <c r="A10" s="12" t="s">
        <v>63</v>
      </c>
      <c r="B10" s="44">
        <v>0.30819210072215003</v>
      </c>
      <c r="C10" s="45">
        <v>0.5374253256040733</v>
      </c>
      <c r="D10" s="45">
        <v>0.82173323896227846</v>
      </c>
      <c r="E10" s="45">
        <v>0.76137033807379029</v>
      </c>
      <c r="F10" s="45">
        <v>0.52091033593257696</v>
      </c>
      <c r="G10" s="45">
        <v>0.77626346872992624</v>
      </c>
      <c r="H10" s="45">
        <v>0.6919889388493824</v>
      </c>
      <c r="I10" s="45">
        <v>0.91900391567305473</v>
      </c>
      <c r="J10" s="45">
        <v>1.1609339537933783</v>
      </c>
      <c r="K10" s="46">
        <v>0.36493559641091905</v>
      </c>
      <c r="M10" s="18" t="str">
        <f t="shared" si="0"/>
        <v>BANANAS</v>
      </c>
      <c r="N10" s="17" t="b">
        <f t="shared" si="1"/>
        <v>1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BANANAS</v>
      </c>
      <c r="V10" s="18">
        <f t="shared" si="3"/>
        <v>0.30819210072215003</v>
      </c>
      <c r="W10" s="18">
        <f t="shared" si="4"/>
        <v>5.6743495688769019E-2</v>
      </c>
    </row>
    <row r="11" spans="1:23" x14ac:dyDescent="0.25">
      <c r="A11" s="12" t="s">
        <v>63</v>
      </c>
      <c r="B11" s="44">
        <v>0.41957926836109966</v>
      </c>
      <c r="C11" s="45">
        <v>0.60763281355690923</v>
      </c>
      <c r="D11" s="45">
        <v>0.86925444939790109</v>
      </c>
      <c r="E11" s="45">
        <v>0.74559617042914661</v>
      </c>
      <c r="F11" s="45">
        <v>0.57769317518736962</v>
      </c>
      <c r="G11" s="45">
        <v>0.72458884458562711</v>
      </c>
      <c r="H11" s="45">
        <v>0.5263080675250863</v>
      </c>
      <c r="I11" s="45">
        <v>1.0317501865963588</v>
      </c>
      <c r="J11" s="45">
        <v>1.0727687876715917</v>
      </c>
      <c r="K11" s="46">
        <v>0.39184981596436064</v>
      </c>
      <c r="M11" s="18" t="str">
        <f t="shared" si="0"/>
        <v>ANTONIA</v>
      </c>
      <c r="N11" s="17" t="b">
        <f t="shared" si="1"/>
        <v>0</v>
      </c>
      <c r="Q11" s="23" t="s">
        <v>11</v>
      </c>
      <c r="R11" s="26">
        <f>IF(ISERR($O$65)," ",$O$65)</f>
        <v>0</v>
      </c>
      <c r="S11" s="17">
        <f>(10 - COUNTIF($N56:$N65,"#N/A"))</f>
        <v>10</v>
      </c>
      <c r="U11" s="18" t="str">
        <f t="shared" si="2"/>
        <v>ANTONIA</v>
      </c>
      <c r="V11" s="18">
        <f t="shared" si="3"/>
        <v>0.39184981596436064</v>
      </c>
      <c r="W11" s="18">
        <f t="shared" si="4"/>
        <v>2.7729452396739018E-2</v>
      </c>
    </row>
    <row r="12" spans="1:23" x14ac:dyDescent="0.25">
      <c r="A12" s="12" t="s">
        <v>63</v>
      </c>
      <c r="B12" s="44">
        <v>0.26515253228543273</v>
      </c>
      <c r="C12" s="45">
        <v>0.68675462781593444</v>
      </c>
      <c r="D12" s="45">
        <v>0.87520914736584265</v>
      </c>
      <c r="E12" s="45">
        <v>0.74418133279835774</v>
      </c>
      <c r="F12" s="45">
        <v>0.5969579890937956</v>
      </c>
      <c r="G12" s="45">
        <v>0.65276012479340639</v>
      </c>
      <c r="H12" s="45">
        <v>0.70642674781624704</v>
      </c>
      <c r="I12" s="45">
        <v>0.80366827186046352</v>
      </c>
      <c r="J12" s="45">
        <v>1.2164690094327508</v>
      </c>
      <c r="K12" s="46">
        <v>0.35961608399626127</v>
      </c>
      <c r="M12" s="18" t="str">
        <f t="shared" si="0"/>
        <v>BANANAS</v>
      </c>
      <c r="N12" s="17" t="b">
        <f t="shared" si="1"/>
        <v>1</v>
      </c>
      <c r="Q12" s="23" t="s">
        <v>12</v>
      </c>
      <c r="R12" s="26">
        <f>IF(ISERR($O$75)," ",$O$75)</f>
        <v>0.9</v>
      </c>
      <c r="S12" s="17">
        <f>(10 - COUNTIF($N66:$N75,"#N/A"))</f>
        <v>10</v>
      </c>
      <c r="U12" s="18" t="str">
        <f t="shared" si="2"/>
        <v>BANANAS</v>
      </c>
      <c r="V12" s="18">
        <f t="shared" si="3"/>
        <v>0.26515253228543273</v>
      </c>
      <c r="W12" s="18">
        <f t="shared" si="4"/>
        <v>9.4463551710828542E-2</v>
      </c>
    </row>
    <row r="13" spans="1:23" x14ac:dyDescent="0.25">
      <c r="A13" s="12" t="s">
        <v>63</v>
      </c>
      <c r="B13" s="44">
        <v>0.33285142307576271</v>
      </c>
      <c r="C13" s="45">
        <v>0.67006208229830788</v>
      </c>
      <c r="D13" s="45">
        <v>0.99831965012440926</v>
      </c>
      <c r="E13" s="45">
        <v>0.90822641841876128</v>
      </c>
      <c r="F13" s="45">
        <v>0.71179363092264647</v>
      </c>
      <c r="G13" s="45">
        <v>0.81102900008442347</v>
      </c>
      <c r="H13" s="45">
        <v>0.62799719031714774</v>
      </c>
      <c r="I13" s="45">
        <v>0.94414025795380063</v>
      </c>
      <c r="J13" s="45">
        <v>1.173595456456243</v>
      </c>
      <c r="K13" s="46">
        <v>0.34727795118988497</v>
      </c>
      <c r="M13" s="18" t="str">
        <f t="shared" si="0"/>
        <v>BANANAS</v>
      </c>
      <c r="N13" s="17" t="b">
        <f t="shared" si="1"/>
        <v>1</v>
      </c>
      <c r="Q13" s="23" t="s">
        <v>13</v>
      </c>
      <c r="R13" s="26">
        <f>IF(ISERR($O$85)," ",$O$85)</f>
        <v>0.9</v>
      </c>
      <c r="S13" s="17">
        <f>(10 - COUNTIF($N76:$N85,"#N/A"))</f>
        <v>10</v>
      </c>
      <c r="U13" s="18" t="str">
        <f t="shared" si="2"/>
        <v>BANANAS</v>
      </c>
      <c r="V13" s="18">
        <f t="shared" si="3"/>
        <v>0.33285142307576271</v>
      </c>
      <c r="W13" s="18">
        <f t="shared" si="4"/>
        <v>1.4426528114122261E-2</v>
      </c>
    </row>
    <row r="14" spans="1:23" ht="15.75" thickBot="1" x14ac:dyDescent="0.3">
      <c r="A14" s="12" t="s">
        <v>63</v>
      </c>
      <c r="B14" s="44">
        <v>0.28368306923518732</v>
      </c>
      <c r="C14" s="45">
        <v>0.60707402129635157</v>
      </c>
      <c r="D14" s="45">
        <v>0.88859245346233429</v>
      </c>
      <c r="E14" s="45">
        <v>0.77715102991589868</v>
      </c>
      <c r="F14" s="45">
        <v>0.60909223025181503</v>
      </c>
      <c r="G14" s="45">
        <v>0.72067304418009093</v>
      </c>
      <c r="H14" s="45">
        <v>0.58697900333022501</v>
      </c>
      <c r="I14" s="45">
        <v>0.90132613131930239</v>
      </c>
      <c r="J14" s="45">
        <v>1.1314452402012445</v>
      </c>
      <c r="K14" s="46">
        <v>0.31149879220645177</v>
      </c>
      <c r="M14" s="18" t="str">
        <f t="shared" si="0"/>
        <v>BANANAS</v>
      </c>
      <c r="N14" s="17" t="b">
        <f t="shared" si="1"/>
        <v>1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BANANAS</v>
      </c>
      <c r="V14" s="18">
        <f t="shared" si="3"/>
        <v>0.28368306923518732</v>
      </c>
      <c r="W14" s="18">
        <f t="shared" si="4"/>
        <v>2.7815722971264445E-2</v>
      </c>
    </row>
    <row r="15" spans="1:23" ht="15.75" thickBot="1" x14ac:dyDescent="0.3">
      <c r="A15" s="13" t="s">
        <v>63</v>
      </c>
      <c r="B15" s="47">
        <v>0.24412651959777962</v>
      </c>
      <c r="C15" s="48">
        <v>0.57101170986061089</v>
      </c>
      <c r="D15" s="48">
        <v>0.85550360867479103</v>
      </c>
      <c r="E15" s="48">
        <v>0.77800636063355821</v>
      </c>
      <c r="F15" s="48">
        <v>0.5727980576885604</v>
      </c>
      <c r="G15" s="48">
        <v>0.75660909414870403</v>
      </c>
      <c r="H15" s="48">
        <v>0.63064363158119596</v>
      </c>
      <c r="I15" s="48">
        <v>0.86363661140308279</v>
      </c>
      <c r="J15" s="48">
        <v>1.1197159077197099</v>
      </c>
      <c r="K15" s="49">
        <v>0.2463883788267785</v>
      </c>
      <c r="M15" s="19" t="str">
        <f t="shared" si="0"/>
        <v>BANANAS</v>
      </c>
      <c r="N15" s="21" t="b">
        <f t="shared" si="1"/>
        <v>1</v>
      </c>
      <c r="O15" s="30">
        <f>COUNTIF($N6:$N15,TRUE)/(10 - COUNTIF($N6:$N15,"#N/A"))</f>
        <v>0.7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BANANAS</v>
      </c>
      <c r="V15" s="19">
        <f t="shared" si="3"/>
        <v>0.24412651959777962</v>
      </c>
      <c r="W15" s="19">
        <f t="shared" si="4"/>
        <v>2.2618592289988804E-3</v>
      </c>
    </row>
    <row r="16" spans="1:23" ht="15.75" thickBot="1" x14ac:dyDescent="0.3">
      <c r="A16" s="11" t="s">
        <v>64</v>
      </c>
      <c r="B16" s="41">
        <v>0.78169253946271045</v>
      </c>
      <c r="C16" s="42">
        <v>0.32758019636617575</v>
      </c>
      <c r="D16" s="42">
        <v>0.80837541719453776</v>
      </c>
      <c r="E16" s="42">
        <v>0.70104500462914099</v>
      </c>
      <c r="F16" s="42">
        <v>0.51575173929749996</v>
      </c>
      <c r="G16" s="42">
        <v>0.91401118756383237</v>
      </c>
      <c r="H16" s="42">
        <v>0.60967510369834266</v>
      </c>
      <c r="I16" s="42">
        <v>1.217126390135443</v>
      </c>
      <c r="J16" s="42">
        <v>1.0487581882378958</v>
      </c>
      <c r="K16" s="43">
        <v>0.65948123884849952</v>
      </c>
      <c r="M16" s="16" t="str">
        <f t="shared" si="0"/>
        <v>MISSISSIPPI</v>
      </c>
      <c r="N16" s="20" t="b">
        <f t="shared" si="1"/>
        <v>1</v>
      </c>
      <c r="U16" s="16" t="str">
        <f t="shared" si="2"/>
        <v>MISSISSIPPI</v>
      </c>
      <c r="V16" s="16">
        <f t="shared" si="3"/>
        <v>0.32758019636617575</v>
      </c>
      <c r="W16" s="16">
        <f t="shared" si="4"/>
        <v>0.18817154293132421</v>
      </c>
    </row>
    <row r="17" spans="1:23" ht="15.75" thickBot="1" x14ac:dyDescent="0.3">
      <c r="A17" s="12" t="s">
        <v>64</v>
      </c>
      <c r="B17" s="44">
        <v>0.8251997529724675</v>
      </c>
      <c r="C17" s="45">
        <v>0.22576262459986965</v>
      </c>
      <c r="D17" s="45">
        <v>0.94628801638949933</v>
      </c>
      <c r="E17" s="45">
        <v>0.86365321392094296</v>
      </c>
      <c r="F17" s="45">
        <v>0.63626647993876939</v>
      </c>
      <c r="G17" s="45">
        <v>1.0312056978827668</v>
      </c>
      <c r="H17" s="45">
        <v>0.46378774121809307</v>
      </c>
      <c r="I17" s="45">
        <v>1.3322193866783938</v>
      </c>
      <c r="J17" s="45">
        <v>0.98621270233597758</v>
      </c>
      <c r="K17" s="46">
        <v>0.68508242458169244</v>
      </c>
      <c r="M17" s="18" t="str">
        <f t="shared" si="0"/>
        <v>MISSISSIPPI</v>
      </c>
      <c r="N17" s="17" t="b">
        <f t="shared" si="1"/>
        <v>1</v>
      </c>
      <c r="Q17" s="61" t="s">
        <v>21</v>
      </c>
      <c r="R17" s="126">
        <f>COUNTIF($N6:$N105,TRUE)/(100 - COUNTIF($N6:$N105,"#N/A"))</f>
        <v>0.76</v>
      </c>
      <c r="S17" s="127"/>
      <c r="U17" s="18" t="str">
        <f t="shared" si="2"/>
        <v>MISSISSIPPI</v>
      </c>
      <c r="V17" s="18">
        <f t="shared" si="3"/>
        <v>0.22576262459986965</v>
      </c>
      <c r="W17" s="18">
        <f t="shared" si="4"/>
        <v>0.23802511661822343</v>
      </c>
    </row>
    <row r="18" spans="1:23" x14ac:dyDescent="0.25">
      <c r="A18" s="12" t="s">
        <v>64</v>
      </c>
      <c r="B18" s="44">
        <v>0.84616868455352956</v>
      </c>
      <c r="C18" s="45">
        <v>0.21465342470371945</v>
      </c>
      <c r="D18" s="45">
        <v>0.97320650726908853</v>
      </c>
      <c r="E18" s="45">
        <v>0.87656020940991441</v>
      </c>
      <c r="F18" s="45">
        <v>0.65469949566356234</v>
      </c>
      <c r="G18" s="45">
        <v>1.011896371748447</v>
      </c>
      <c r="H18" s="45">
        <v>0.63762668656069665</v>
      </c>
      <c r="I18" s="45">
        <v>1.2675099204403237</v>
      </c>
      <c r="J18" s="45">
        <v>1.1800160986169623</v>
      </c>
      <c r="K18" s="46">
        <v>0.72564678393800308</v>
      </c>
      <c r="M18" s="18" t="str">
        <f t="shared" si="0"/>
        <v>MISSISSIPPI</v>
      </c>
      <c r="N18" s="17" t="b">
        <f t="shared" si="1"/>
        <v>1</v>
      </c>
      <c r="U18" s="18" t="str">
        <f t="shared" si="2"/>
        <v>MISSISSIPPI</v>
      </c>
      <c r="V18" s="18">
        <f t="shared" si="3"/>
        <v>0.21465342470371945</v>
      </c>
      <c r="W18" s="18">
        <f t="shared" si="4"/>
        <v>0.4229732618569772</v>
      </c>
    </row>
    <row r="19" spans="1:23" x14ac:dyDescent="0.25">
      <c r="A19" s="12" t="s">
        <v>64</v>
      </c>
      <c r="B19" s="44">
        <v>0.85467956499650877</v>
      </c>
      <c r="C19" s="45">
        <v>0.19960229852751846</v>
      </c>
      <c r="D19" s="45">
        <v>1.0456476249947682</v>
      </c>
      <c r="E19" s="45">
        <v>0.97378351364631766</v>
      </c>
      <c r="F19" s="45">
        <v>0.70222777330351716</v>
      </c>
      <c r="G19" s="45">
        <v>1.0936386394251159</v>
      </c>
      <c r="H19" s="45">
        <v>0.70384141157808255</v>
      </c>
      <c r="I19" s="45">
        <v>1.2862334128831554</v>
      </c>
      <c r="J19" s="45">
        <v>1.2446071591067289</v>
      </c>
      <c r="K19" s="46">
        <v>0.73648665272112723</v>
      </c>
      <c r="M19" s="18" t="str">
        <f t="shared" si="0"/>
        <v>MISSISSIPPI</v>
      </c>
      <c r="N19" s="17" t="b">
        <f t="shared" si="1"/>
        <v>1</v>
      </c>
      <c r="U19" s="18" t="str">
        <f t="shared" si="2"/>
        <v>MISSISSIPPI</v>
      </c>
      <c r="V19" s="18">
        <f t="shared" si="3"/>
        <v>0.19960229852751846</v>
      </c>
      <c r="W19" s="18">
        <f t="shared" si="4"/>
        <v>0.50262547477599873</v>
      </c>
    </row>
    <row r="20" spans="1:23" x14ac:dyDescent="0.25">
      <c r="A20" s="12" t="s">
        <v>64</v>
      </c>
      <c r="B20" s="44">
        <v>0.58134763168780246</v>
      </c>
      <c r="C20" s="45">
        <v>0.31624988834111839</v>
      </c>
      <c r="D20" s="45">
        <v>0.73078142181655958</v>
      </c>
      <c r="E20" s="45">
        <v>0.66935954152839194</v>
      </c>
      <c r="F20" s="45">
        <v>0.5105864589677539</v>
      </c>
      <c r="G20" s="45">
        <v>0.84791718555292073</v>
      </c>
      <c r="H20" s="45">
        <v>0.5127538275189949</v>
      </c>
      <c r="I20" s="45">
        <v>1.1142484427493125</v>
      </c>
      <c r="J20" s="45">
        <v>0.95655825007420203</v>
      </c>
      <c r="K20" s="46">
        <v>0.50349427276080028</v>
      </c>
      <c r="M20" s="18" t="str">
        <f t="shared" si="0"/>
        <v>MISSISSIPPI</v>
      </c>
      <c r="N20" s="17" t="b">
        <f t="shared" si="1"/>
        <v>1</v>
      </c>
      <c r="U20" s="18" t="str">
        <f t="shared" si="2"/>
        <v>MISSISSIPPI</v>
      </c>
      <c r="V20" s="18">
        <f t="shared" si="3"/>
        <v>0.31624988834111839</v>
      </c>
      <c r="W20" s="18">
        <f t="shared" si="4"/>
        <v>0.18724438441968189</v>
      </c>
    </row>
    <row r="21" spans="1:23" x14ac:dyDescent="0.25">
      <c r="A21" s="12" t="s">
        <v>64</v>
      </c>
      <c r="B21" s="44">
        <v>0.64120412105092506</v>
      </c>
      <c r="C21" s="45">
        <v>0.46431478925336123</v>
      </c>
      <c r="D21" s="45">
        <v>0.55574135233139921</v>
      </c>
      <c r="E21" s="45">
        <v>0.49399679721052259</v>
      </c>
      <c r="F21" s="45">
        <v>0.47829128847987634</v>
      </c>
      <c r="G21" s="45">
        <v>0.74892094310002488</v>
      </c>
      <c r="H21" s="45">
        <v>0.62083676099233776</v>
      </c>
      <c r="I21" s="45">
        <v>1.1161426286984291</v>
      </c>
      <c r="J21" s="45">
        <v>0.95644387523114549</v>
      </c>
      <c r="K21" s="46">
        <v>0.59564877301908792</v>
      </c>
      <c r="M21" s="18" t="str">
        <f t="shared" si="0"/>
        <v>MISSISSIPPI</v>
      </c>
      <c r="N21" s="17" t="b">
        <f t="shared" si="1"/>
        <v>1</v>
      </c>
      <c r="U21" s="18" t="str">
        <f t="shared" si="2"/>
        <v>MISSISSIPPI</v>
      </c>
      <c r="V21" s="18">
        <f t="shared" si="3"/>
        <v>0.46431478925336123</v>
      </c>
      <c r="W21" s="18">
        <f t="shared" si="4"/>
        <v>1.3976499226515116E-2</v>
      </c>
    </row>
    <row r="22" spans="1:23" x14ac:dyDescent="0.25">
      <c r="A22" s="12" t="s">
        <v>64</v>
      </c>
      <c r="B22" s="44">
        <v>0.74907109491554102</v>
      </c>
      <c r="C22" s="45">
        <v>0.41532288921857607</v>
      </c>
      <c r="D22" s="45">
        <v>0.80167726278889695</v>
      </c>
      <c r="E22" s="45">
        <v>0.78704537789326257</v>
      </c>
      <c r="F22" s="45">
        <v>0.72302735268766427</v>
      </c>
      <c r="G22" s="45">
        <v>1.0238548087390904</v>
      </c>
      <c r="H22" s="45">
        <v>0.43121425692474769</v>
      </c>
      <c r="I22" s="45">
        <v>1.3052240785217852</v>
      </c>
      <c r="J22" s="45">
        <v>0.74401629654774615</v>
      </c>
      <c r="K22" s="46">
        <v>0.64553728181693071</v>
      </c>
      <c r="M22" s="18" t="str">
        <f t="shared" si="0"/>
        <v>MISSISSIPPI</v>
      </c>
      <c r="N22" s="17" t="b">
        <f t="shared" si="1"/>
        <v>1</v>
      </c>
      <c r="U22" s="18" t="str">
        <f t="shared" si="2"/>
        <v>MISSISSIPPI</v>
      </c>
      <c r="V22" s="18">
        <f t="shared" si="3"/>
        <v>0.41532288921857607</v>
      </c>
      <c r="W22" s="18">
        <f t="shared" si="4"/>
        <v>1.5891367706171611E-2</v>
      </c>
    </row>
    <row r="23" spans="1:23" x14ac:dyDescent="0.25">
      <c r="A23" s="12" t="s">
        <v>64</v>
      </c>
      <c r="B23" s="44">
        <v>0.74221600320361325</v>
      </c>
      <c r="C23" s="45">
        <v>0.28026305924596884</v>
      </c>
      <c r="D23" s="45">
        <v>0.82455688519421411</v>
      </c>
      <c r="E23" s="45">
        <v>0.78061292006416494</v>
      </c>
      <c r="F23" s="45">
        <v>0.61820035552990793</v>
      </c>
      <c r="G23" s="45">
        <v>0.97768944871486285</v>
      </c>
      <c r="H23" s="45">
        <v>0.41725465867596118</v>
      </c>
      <c r="I23" s="45">
        <v>1.2832682686530714</v>
      </c>
      <c r="J23" s="45">
        <v>0.86268826862613812</v>
      </c>
      <c r="K23" s="46">
        <v>0.61133049961357322</v>
      </c>
      <c r="M23" s="18" t="str">
        <f t="shared" si="0"/>
        <v>MISSISSIPPI</v>
      </c>
      <c r="N23" s="17" t="b">
        <f t="shared" si="1"/>
        <v>1</v>
      </c>
      <c r="U23" s="18" t="str">
        <f t="shared" si="2"/>
        <v>MISSISSIPPI</v>
      </c>
      <c r="V23" s="18">
        <f t="shared" si="3"/>
        <v>0.28026305924596884</v>
      </c>
      <c r="W23" s="18">
        <f t="shared" si="4"/>
        <v>0.13699159942999234</v>
      </c>
    </row>
    <row r="24" spans="1:23" ht="15.75" thickBot="1" x14ac:dyDescent="0.3">
      <c r="A24" s="12" t="s">
        <v>64</v>
      </c>
      <c r="B24" s="44">
        <v>0.7331789713119875</v>
      </c>
      <c r="C24" s="45">
        <v>0.20228514149320487</v>
      </c>
      <c r="D24" s="45">
        <v>0.86334750851492892</v>
      </c>
      <c r="E24" s="45">
        <v>0.78970197508345452</v>
      </c>
      <c r="F24" s="45">
        <v>0.58305577185624446</v>
      </c>
      <c r="G24" s="45">
        <v>0.96984381187847613</v>
      </c>
      <c r="H24" s="50">
        <v>0.60034315142554606</v>
      </c>
      <c r="I24" s="45">
        <v>1.195617465982844</v>
      </c>
      <c r="J24" s="45">
        <v>1.062249384325564</v>
      </c>
      <c r="K24" s="46">
        <v>0.63127492317284073</v>
      </c>
      <c r="M24" s="18" t="str">
        <f t="shared" si="0"/>
        <v>MISSISSIPPI</v>
      </c>
      <c r="N24" s="17" t="b">
        <f t="shared" si="1"/>
        <v>1</v>
      </c>
      <c r="U24" s="18" t="str">
        <f t="shared" si="2"/>
        <v>MISSISSIPPI</v>
      </c>
      <c r="V24" s="18">
        <f t="shared" si="3"/>
        <v>0.20228514149320487</v>
      </c>
      <c r="W24" s="18">
        <f t="shared" si="4"/>
        <v>0.3807706303630396</v>
      </c>
    </row>
    <row r="25" spans="1:23" ht="15.75" thickBot="1" x14ac:dyDescent="0.3">
      <c r="A25" s="13" t="s">
        <v>64</v>
      </c>
      <c r="B25" s="47">
        <v>0.64579892169107433</v>
      </c>
      <c r="C25" s="48">
        <v>0.35023162216737053</v>
      </c>
      <c r="D25" s="48">
        <v>0.69825970192925924</v>
      </c>
      <c r="E25" s="48">
        <v>0.59020814797313481</v>
      </c>
      <c r="F25" s="48">
        <v>0.48659010906639044</v>
      </c>
      <c r="G25" s="48">
        <v>0.76801301302316238</v>
      </c>
      <c r="H25" s="48">
        <v>0.44911299118912262</v>
      </c>
      <c r="I25" s="48">
        <v>1.1552243003424894</v>
      </c>
      <c r="J25" s="48">
        <v>0.94514273584634045</v>
      </c>
      <c r="K25" s="49">
        <v>0.53889986762800979</v>
      </c>
      <c r="M25" s="19" t="str">
        <f t="shared" si="0"/>
        <v>MISSISSIPPI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MISSISSIPPI</v>
      </c>
      <c r="V25" s="19">
        <f t="shared" si="3"/>
        <v>0.35023162216737053</v>
      </c>
      <c r="W25" s="19">
        <f t="shared" si="4"/>
        <v>9.8881369021752097E-2</v>
      </c>
    </row>
    <row r="26" spans="1:23" x14ac:dyDescent="0.25">
      <c r="A26" s="11" t="s">
        <v>65</v>
      </c>
      <c r="B26" s="41">
        <v>0.9976979366499068</v>
      </c>
      <c r="C26" s="42">
        <v>1.0458259299968158</v>
      </c>
      <c r="D26" s="42">
        <v>0.35489339556212124</v>
      </c>
      <c r="E26" s="42">
        <v>0.37786978494151852</v>
      </c>
      <c r="F26" s="42">
        <v>0.84154971468176232</v>
      </c>
      <c r="G26" s="42">
        <v>0.7210209693752081</v>
      </c>
      <c r="H26" s="42">
        <v>1.0983822265530347</v>
      </c>
      <c r="I26" s="42">
        <v>1.226300118569063</v>
      </c>
      <c r="J26" s="42">
        <v>1.1690306261313883</v>
      </c>
      <c r="K26" s="43">
        <v>1.07930114089971</v>
      </c>
      <c r="M26" s="16" t="str">
        <f t="shared" si="0"/>
        <v>BLUE</v>
      </c>
      <c r="N26" s="20" t="b">
        <f t="shared" si="1"/>
        <v>1</v>
      </c>
      <c r="U26" s="16" t="str">
        <f t="shared" si="2"/>
        <v>BLUE</v>
      </c>
      <c r="V26" s="16">
        <f t="shared" si="3"/>
        <v>0.35489339556212124</v>
      </c>
      <c r="W26" s="16">
        <f t="shared" si="4"/>
        <v>2.2976389379397277E-2</v>
      </c>
    </row>
    <row r="27" spans="1:23" x14ac:dyDescent="0.25">
      <c r="A27" s="12" t="s">
        <v>65</v>
      </c>
      <c r="B27" s="44">
        <v>0.73146748511506532</v>
      </c>
      <c r="C27" s="45">
        <v>0.68810511078180925</v>
      </c>
      <c r="D27" s="45">
        <v>0.2834530415636955</v>
      </c>
      <c r="E27" s="45">
        <v>0.29020760064136414</v>
      </c>
      <c r="F27" s="45">
        <v>0.54734566301658261</v>
      </c>
      <c r="G27" s="45">
        <v>0.61535899252245596</v>
      </c>
      <c r="H27" s="45">
        <v>0.76960296968896624</v>
      </c>
      <c r="I27" s="45">
        <v>1.1308432829911694</v>
      </c>
      <c r="J27" s="45">
        <v>0.99208072746445142</v>
      </c>
      <c r="K27" s="46">
        <v>0.75173422692965419</v>
      </c>
      <c r="M27" s="18" t="str">
        <f t="shared" si="0"/>
        <v>BLUE</v>
      </c>
      <c r="N27" s="17" t="b">
        <f t="shared" si="1"/>
        <v>1</v>
      </c>
      <c r="U27" s="18" t="str">
        <f t="shared" si="2"/>
        <v>BLUE</v>
      </c>
      <c r="V27" s="18">
        <f t="shared" si="3"/>
        <v>0.2834530415636955</v>
      </c>
      <c r="W27" s="18">
        <f t="shared" si="4"/>
        <v>6.7545590776686426E-3</v>
      </c>
    </row>
    <row r="28" spans="1:23" x14ac:dyDescent="0.25">
      <c r="A28" s="12" t="s">
        <v>65</v>
      </c>
      <c r="B28" s="44">
        <v>0.46491409816328566</v>
      </c>
      <c r="C28" s="45">
        <v>0.57403712195043488</v>
      </c>
      <c r="D28" s="45">
        <v>0.92046726423261638</v>
      </c>
      <c r="E28" s="45">
        <v>0.90674665438852287</v>
      </c>
      <c r="F28" s="45">
        <v>0.67651318463755417</v>
      </c>
      <c r="G28" s="45">
        <v>0.9338114879633026</v>
      </c>
      <c r="H28" s="45">
        <v>0.53366611165003364</v>
      </c>
      <c r="I28" s="45">
        <v>1.0674123725431519</v>
      </c>
      <c r="J28" s="45">
        <v>0.99585765007690752</v>
      </c>
      <c r="K28" s="46">
        <v>0.40231101079113324</v>
      </c>
      <c r="M28" s="18" t="str">
        <f t="shared" si="0"/>
        <v>ANTONIA</v>
      </c>
      <c r="N28" s="17" t="b">
        <f t="shared" si="1"/>
        <v>0</v>
      </c>
      <c r="U28" s="18" t="str">
        <f t="shared" si="2"/>
        <v>ANTONIA</v>
      </c>
      <c r="V28" s="18">
        <f t="shared" si="3"/>
        <v>0.40231101079113324</v>
      </c>
      <c r="W28" s="18">
        <f t="shared" si="4"/>
        <v>6.2603087372152422E-2</v>
      </c>
    </row>
    <row r="29" spans="1:23" x14ac:dyDescent="0.25">
      <c r="A29" s="12" t="s">
        <v>65</v>
      </c>
      <c r="B29" s="44">
        <v>0.7117009304360975</v>
      </c>
      <c r="C29" s="45">
        <v>0.75908066031069488</v>
      </c>
      <c r="D29" s="45">
        <v>0.33223799244606861</v>
      </c>
      <c r="E29" s="45">
        <v>0.1997563792846801</v>
      </c>
      <c r="F29" s="45">
        <v>0.61387114351386707</v>
      </c>
      <c r="G29" s="45">
        <v>0.56048762559592213</v>
      </c>
      <c r="H29" s="45">
        <v>0.74646396726003628</v>
      </c>
      <c r="I29" s="45">
        <v>1.0666865205918055</v>
      </c>
      <c r="J29" s="45">
        <v>0.94123466988793347</v>
      </c>
      <c r="K29" s="46">
        <v>0.74546158339890922</v>
      </c>
      <c r="M29" s="18" t="str">
        <f t="shared" si="0"/>
        <v>BLOOM</v>
      </c>
      <c r="N29" s="17" t="b">
        <f t="shared" si="1"/>
        <v>0</v>
      </c>
      <c r="U29" s="18" t="str">
        <f t="shared" si="2"/>
        <v>BLOOM</v>
      </c>
      <c r="V29" s="18">
        <f t="shared" si="3"/>
        <v>0.1997563792846801</v>
      </c>
      <c r="W29" s="18">
        <f t="shared" si="4"/>
        <v>0.13248161316138851</v>
      </c>
    </row>
    <row r="30" spans="1:23" x14ac:dyDescent="0.25">
      <c r="A30" s="12" t="s">
        <v>65</v>
      </c>
      <c r="B30" s="44">
        <v>0.89558340861248997</v>
      </c>
      <c r="C30" s="45">
        <v>0.95663434599603192</v>
      </c>
      <c r="D30" s="45">
        <v>0.41696798299264187</v>
      </c>
      <c r="E30" s="45">
        <v>0.29287836442517706</v>
      </c>
      <c r="F30" s="45">
        <v>0.77909536143057823</v>
      </c>
      <c r="G30" s="45">
        <v>0.58013937666132742</v>
      </c>
      <c r="H30" s="45">
        <v>0.96959754904311091</v>
      </c>
      <c r="I30" s="45">
        <v>1.1989064740428839</v>
      </c>
      <c r="J30" s="45">
        <v>1.1430480797366132</v>
      </c>
      <c r="K30" s="46">
        <v>0.98575553304376529</v>
      </c>
      <c r="M30" s="18" t="str">
        <f t="shared" si="0"/>
        <v>BLOOM</v>
      </c>
      <c r="N30" s="17" t="b">
        <f t="shared" si="1"/>
        <v>0</v>
      </c>
      <c r="U30" s="18" t="str">
        <f t="shared" si="2"/>
        <v>BLOOM</v>
      </c>
      <c r="V30" s="18">
        <f t="shared" si="3"/>
        <v>0.29287836442517706</v>
      </c>
      <c r="W30" s="18">
        <f t="shared" si="4"/>
        <v>0.12408961856746481</v>
      </c>
    </row>
    <row r="31" spans="1:23" x14ac:dyDescent="0.25">
      <c r="A31" s="12" t="s">
        <v>65</v>
      </c>
      <c r="B31" s="44">
        <v>0.67304042427705224</v>
      </c>
      <c r="C31" s="45">
        <v>0.6764436879503698</v>
      </c>
      <c r="D31" s="45">
        <v>0.3599589728730499</v>
      </c>
      <c r="E31" s="45">
        <v>0.33465115716131</v>
      </c>
      <c r="F31" s="45">
        <v>0.59643374131736682</v>
      </c>
      <c r="G31" s="45">
        <v>0.62876063992437237</v>
      </c>
      <c r="H31" s="45">
        <v>0.74483336114523813</v>
      </c>
      <c r="I31" s="45">
        <v>1.0563161970889889</v>
      </c>
      <c r="J31" s="45">
        <v>0.96395277103959831</v>
      </c>
      <c r="K31" s="46">
        <v>0.71731262415073282</v>
      </c>
      <c r="M31" s="18" t="str">
        <f t="shared" si="0"/>
        <v>BLOOM</v>
      </c>
      <c r="N31" s="17" t="b">
        <f t="shared" si="1"/>
        <v>0</v>
      </c>
      <c r="U31" s="18" t="str">
        <f t="shared" si="2"/>
        <v>BLOOM</v>
      </c>
      <c r="V31" s="18">
        <f t="shared" si="3"/>
        <v>0.33465115716131</v>
      </c>
      <c r="W31" s="18">
        <f t="shared" si="4"/>
        <v>2.5307815711739901E-2</v>
      </c>
    </row>
    <row r="32" spans="1:23" x14ac:dyDescent="0.25">
      <c r="A32" s="12" t="s">
        <v>65</v>
      </c>
      <c r="B32" s="44">
        <v>0.64589305262412189</v>
      </c>
      <c r="C32" s="45">
        <v>0.75404600317770609</v>
      </c>
      <c r="D32" s="45">
        <v>0.35468999502212356</v>
      </c>
      <c r="E32" s="45">
        <v>0.36400465056907855</v>
      </c>
      <c r="F32" s="45">
        <v>0.60981753840068986</v>
      </c>
      <c r="G32" s="45">
        <v>0.62490946017389171</v>
      </c>
      <c r="H32" s="45">
        <v>0.81621763743093201</v>
      </c>
      <c r="I32" s="45">
        <v>1.0439383735280239</v>
      </c>
      <c r="J32" s="45">
        <v>1.0137379744012853</v>
      </c>
      <c r="K32" s="46">
        <v>0.74426383708710908</v>
      </c>
      <c r="M32" s="18" t="str">
        <f t="shared" si="0"/>
        <v>BLUE</v>
      </c>
      <c r="N32" s="17" t="b">
        <f t="shared" si="1"/>
        <v>1</v>
      </c>
      <c r="U32" s="18" t="str">
        <f t="shared" si="2"/>
        <v>BLUE</v>
      </c>
      <c r="V32" s="18">
        <f t="shared" si="3"/>
        <v>0.35468999502212356</v>
      </c>
      <c r="W32" s="18">
        <f t="shared" si="4"/>
        <v>9.3146555469549863E-3</v>
      </c>
    </row>
    <row r="33" spans="1:23" x14ac:dyDescent="0.25">
      <c r="A33" s="12" t="s">
        <v>65</v>
      </c>
      <c r="B33" s="44">
        <v>0.75356187893693249</v>
      </c>
      <c r="C33" s="45">
        <v>0.71007683309220038</v>
      </c>
      <c r="D33" s="45">
        <v>0.36111735677026896</v>
      </c>
      <c r="E33" s="45">
        <v>0.2871946183485336</v>
      </c>
      <c r="F33" s="45">
        <v>0.55681058231545089</v>
      </c>
      <c r="G33" s="45">
        <v>0.61424700605032889</v>
      </c>
      <c r="H33" s="45">
        <v>0.83135464976919371</v>
      </c>
      <c r="I33" s="45">
        <v>1.1382494874299578</v>
      </c>
      <c r="J33" s="45">
        <v>1.0786579760151727</v>
      </c>
      <c r="K33" s="46">
        <v>0.80044161478251541</v>
      </c>
      <c r="M33" s="18" t="str">
        <f t="shared" si="0"/>
        <v>BLOOM</v>
      </c>
      <c r="N33" s="17" t="b">
        <f t="shared" si="1"/>
        <v>0</v>
      </c>
      <c r="U33" s="18" t="str">
        <f t="shared" si="2"/>
        <v>BLOOM</v>
      </c>
      <c r="V33" s="18">
        <f t="shared" si="3"/>
        <v>0.2871946183485336</v>
      </c>
      <c r="W33" s="18">
        <f t="shared" si="4"/>
        <v>7.3922738421735357E-2</v>
      </c>
    </row>
    <row r="34" spans="1:23" ht="15.75" thickBot="1" x14ac:dyDescent="0.3">
      <c r="A34" s="12" t="s">
        <v>65</v>
      </c>
      <c r="B34" s="44">
        <v>0.75268951659356442</v>
      </c>
      <c r="C34" s="45">
        <v>0.79708716479625008</v>
      </c>
      <c r="D34" s="45">
        <v>0.31220442219062666</v>
      </c>
      <c r="E34" s="45">
        <v>0.24150243087800582</v>
      </c>
      <c r="F34" s="45">
        <v>0.69626572414121357</v>
      </c>
      <c r="G34" s="45">
        <v>0.59409854556884567</v>
      </c>
      <c r="H34" s="45">
        <v>0.82602821904080659</v>
      </c>
      <c r="I34" s="45">
        <v>1.080834186153169</v>
      </c>
      <c r="J34" s="45">
        <v>0.99871504144987355</v>
      </c>
      <c r="K34" s="46">
        <v>0.80277681704309778</v>
      </c>
      <c r="M34" s="18" t="str">
        <f t="shared" si="0"/>
        <v>BLOOM</v>
      </c>
      <c r="N34" s="17" t="b">
        <f t="shared" si="1"/>
        <v>0</v>
      </c>
      <c r="U34" s="18" t="str">
        <f t="shared" si="2"/>
        <v>BLOOM</v>
      </c>
      <c r="V34" s="18">
        <f t="shared" si="3"/>
        <v>0.24150243087800582</v>
      </c>
      <c r="W34" s="18">
        <f t="shared" si="4"/>
        <v>7.0701991312620838E-2</v>
      </c>
    </row>
    <row r="35" spans="1:23" ht="15.75" thickBot="1" x14ac:dyDescent="0.3">
      <c r="A35" s="13" t="s">
        <v>65</v>
      </c>
      <c r="B35" s="47">
        <v>0.67854448658812605</v>
      </c>
      <c r="C35" s="48">
        <v>0.79286289947682109</v>
      </c>
      <c r="D35" s="48">
        <v>0.28809716044376238</v>
      </c>
      <c r="E35" s="48">
        <v>0.31545544864847769</v>
      </c>
      <c r="F35" s="48">
        <v>0.58789209818284927</v>
      </c>
      <c r="G35" s="48">
        <v>0.55478699551867683</v>
      </c>
      <c r="H35" s="48">
        <v>0.83837961557914065</v>
      </c>
      <c r="I35" s="48">
        <v>1.0647970226744607</v>
      </c>
      <c r="J35" s="48">
        <v>1.0450175191847064</v>
      </c>
      <c r="K35" s="49">
        <v>0.7574747078896864</v>
      </c>
      <c r="M35" s="19" t="str">
        <f t="shared" si="0"/>
        <v>BLUE</v>
      </c>
      <c r="N35" s="21" t="b">
        <f t="shared" si="1"/>
        <v>1</v>
      </c>
      <c r="O35" s="30">
        <f>COUNTIF($N26:$N35,TRUE)/(10 - COUNTIF($N26:$N35,"#N/A"))</f>
        <v>0.4</v>
      </c>
      <c r="U35" s="19" t="str">
        <f t="shared" si="2"/>
        <v>BLUE</v>
      </c>
      <c r="V35" s="19">
        <f t="shared" si="3"/>
        <v>0.28809716044376238</v>
      </c>
      <c r="W35" s="19">
        <f t="shared" si="4"/>
        <v>2.7358288204715309E-2</v>
      </c>
    </row>
    <row r="36" spans="1:23" x14ac:dyDescent="0.25">
      <c r="A36" s="11" t="s">
        <v>66</v>
      </c>
      <c r="B36" s="41">
        <v>1.0041736403196206</v>
      </c>
      <c r="C36" s="42">
        <v>0.99906241146480002</v>
      </c>
      <c r="D36" s="42">
        <v>0.51898019203355006</v>
      </c>
      <c r="E36" s="42">
        <v>0.38289197174487105</v>
      </c>
      <c r="F36" s="42">
        <v>0.87973311164838597</v>
      </c>
      <c r="G36" s="42">
        <v>0.68511935913176059</v>
      </c>
      <c r="H36" s="42">
        <v>1.0213679292029625</v>
      </c>
      <c r="I36" s="42">
        <v>1.2231750631800262</v>
      </c>
      <c r="J36" s="42">
        <v>1.1509596805414914</v>
      </c>
      <c r="K36" s="43">
        <v>1.0174352673533484</v>
      </c>
      <c r="M36" s="16" t="str">
        <f t="shared" si="0"/>
        <v>BLOOM</v>
      </c>
      <c r="N36" s="20" t="b">
        <f t="shared" si="1"/>
        <v>1</v>
      </c>
      <c r="U36" s="16" t="str">
        <f t="shared" si="2"/>
        <v>BLOOM</v>
      </c>
      <c r="V36" s="16">
        <f t="shared" si="3"/>
        <v>0.38289197174487105</v>
      </c>
      <c r="W36" s="16">
        <f t="shared" si="4"/>
        <v>0.13608822028867901</v>
      </c>
    </row>
    <row r="37" spans="1:23" x14ac:dyDescent="0.25">
      <c r="A37" s="12" t="s">
        <v>66</v>
      </c>
      <c r="B37" s="44">
        <v>0.82937724879693708</v>
      </c>
      <c r="C37" s="45">
        <v>0.853312944681204</v>
      </c>
      <c r="D37" s="45">
        <v>0.56475438960386259</v>
      </c>
      <c r="E37" s="45">
        <v>0.3318921420547129</v>
      </c>
      <c r="F37" s="45">
        <v>0.61830690388079868</v>
      </c>
      <c r="G37" s="45">
        <v>0.57269050030626023</v>
      </c>
      <c r="H37" s="45">
        <v>0.93480612565380194</v>
      </c>
      <c r="I37" s="45">
        <v>1.0646419369442788</v>
      </c>
      <c r="J37" s="45">
        <v>1.2186987277392147</v>
      </c>
      <c r="K37" s="46">
        <v>0.8630687904489468</v>
      </c>
      <c r="M37" s="18" t="str">
        <f t="shared" si="0"/>
        <v>BLOOM</v>
      </c>
      <c r="N37" s="17" t="b">
        <f t="shared" si="1"/>
        <v>1</v>
      </c>
      <c r="U37" s="18" t="str">
        <f t="shared" si="2"/>
        <v>BLOOM</v>
      </c>
      <c r="V37" s="18">
        <f t="shared" si="3"/>
        <v>0.3318921420547129</v>
      </c>
      <c r="W37" s="18">
        <f t="shared" si="4"/>
        <v>0.23286224754914969</v>
      </c>
    </row>
    <row r="38" spans="1:23" x14ac:dyDescent="0.25">
      <c r="A38" s="12" t="s">
        <v>66</v>
      </c>
      <c r="B38" s="44">
        <v>0.67605860032690368</v>
      </c>
      <c r="C38" s="45">
        <v>0.81207174569765095</v>
      </c>
      <c r="D38" s="45">
        <v>0.6496452661418074</v>
      </c>
      <c r="E38" s="45">
        <v>0.62480527404330011</v>
      </c>
      <c r="F38" s="45">
        <v>0.45028566203976367</v>
      </c>
      <c r="G38" s="45">
        <v>0.74071787163195579</v>
      </c>
      <c r="H38" s="45">
        <v>0.80083600136376698</v>
      </c>
      <c r="I38" s="45">
        <v>0.94894881214234594</v>
      </c>
      <c r="J38" s="45">
        <v>1.0189355300814251</v>
      </c>
      <c r="K38" s="46">
        <v>0.6356703048363046</v>
      </c>
      <c r="M38" s="18" t="b">
        <f t="shared" si="0"/>
        <v>1</v>
      </c>
      <c r="N38" s="17" t="b">
        <f t="shared" si="1"/>
        <v>0</v>
      </c>
      <c r="U38" s="18" t="b">
        <f t="shared" si="2"/>
        <v>1</v>
      </c>
      <c r="V38" s="18">
        <f t="shared" si="3"/>
        <v>0.45028566203976367</v>
      </c>
      <c r="W38" s="18">
        <f t="shared" si="4"/>
        <v>0.17451961200353644</v>
      </c>
    </row>
    <row r="39" spans="1:23" x14ac:dyDescent="0.25">
      <c r="A39" s="12" t="s">
        <v>66</v>
      </c>
      <c r="B39" s="44">
        <v>0.67885244531780065</v>
      </c>
      <c r="C39" s="45">
        <v>0.62897396237250569</v>
      </c>
      <c r="D39" s="45">
        <v>0.43363428565759549</v>
      </c>
      <c r="E39" s="45">
        <v>0.3649311572279641</v>
      </c>
      <c r="F39" s="45">
        <v>0.50891875384131147</v>
      </c>
      <c r="G39" s="45">
        <v>0.54220896104393967</v>
      </c>
      <c r="H39" s="45">
        <v>0.68287783612278907</v>
      </c>
      <c r="I39" s="45">
        <v>1.0958047256590406</v>
      </c>
      <c r="J39" s="45">
        <v>1.0292442562629378</v>
      </c>
      <c r="K39" s="46">
        <v>0.65138910590846721</v>
      </c>
      <c r="M39" s="18" t="str">
        <f t="shared" si="0"/>
        <v>BLOOM</v>
      </c>
      <c r="N39" s="17" t="b">
        <f t="shared" si="1"/>
        <v>1</v>
      </c>
      <c r="U39" s="18" t="str">
        <f t="shared" si="2"/>
        <v>BLOOM</v>
      </c>
      <c r="V39" s="18">
        <f t="shared" si="3"/>
        <v>0.3649311572279641</v>
      </c>
      <c r="W39" s="18">
        <f t="shared" si="4"/>
        <v>6.8703128429631388E-2</v>
      </c>
    </row>
    <row r="40" spans="1:23" x14ac:dyDescent="0.25">
      <c r="A40" s="12" t="s">
        <v>66</v>
      </c>
      <c r="B40" s="44">
        <v>0.84166312358788709</v>
      </c>
      <c r="C40" s="45">
        <v>0.93262069699241068</v>
      </c>
      <c r="D40" s="45">
        <v>0.48121360064687874</v>
      </c>
      <c r="E40" s="45">
        <v>0.22127545854946429</v>
      </c>
      <c r="F40" s="45">
        <v>0.75875002964495908</v>
      </c>
      <c r="G40" s="45">
        <v>0.52794157506984096</v>
      </c>
      <c r="H40" s="45">
        <v>0.92466965071642604</v>
      </c>
      <c r="I40" s="45">
        <v>1.0922198167753481</v>
      </c>
      <c r="J40" s="45">
        <v>1.121393914501509</v>
      </c>
      <c r="K40" s="46">
        <v>0.90045489365033449</v>
      </c>
      <c r="M40" s="18" t="str">
        <f t="shared" si="0"/>
        <v>BLOOM</v>
      </c>
      <c r="N40" s="17" t="b">
        <f t="shared" si="1"/>
        <v>1</v>
      </c>
      <c r="U40" s="18" t="str">
        <f t="shared" si="2"/>
        <v>BLOOM</v>
      </c>
      <c r="V40" s="18">
        <f t="shared" si="3"/>
        <v>0.22127545854946429</v>
      </c>
      <c r="W40" s="18">
        <f t="shared" si="4"/>
        <v>0.25993814209741445</v>
      </c>
    </row>
    <row r="41" spans="1:23" x14ac:dyDescent="0.25">
      <c r="A41" s="12" t="s">
        <v>66</v>
      </c>
      <c r="B41" s="44">
        <v>0.86882355945553769</v>
      </c>
      <c r="C41" s="45">
        <v>0.89767325421074018</v>
      </c>
      <c r="D41" s="45">
        <v>0.4458869872081398</v>
      </c>
      <c r="E41" s="45">
        <v>0.28950331767841536</v>
      </c>
      <c r="F41" s="45">
        <v>0.65166922564886454</v>
      </c>
      <c r="G41" s="45">
        <v>0.63279863321239005</v>
      </c>
      <c r="H41" s="45">
        <v>0.96470257158577044</v>
      </c>
      <c r="I41" s="45">
        <v>1.1690912969530394</v>
      </c>
      <c r="J41" s="45">
        <v>1.1492637526783902</v>
      </c>
      <c r="K41" s="46">
        <v>0.90630162395002856</v>
      </c>
      <c r="M41" s="18" t="str">
        <f t="shared" si="0"/>
        <v>BLOOM</v>
      </c>
      <c r="N41" s="17" t="b">
        <f t="shared" si="1"/>
        <v>1</v>
      </c>
      <c r="U41" s="18" t="str">
        <f t="shared" si="2"/>
        <v>BLOOM</v>
      </c>
      <c r="V41" s="18">
        <f t="shared" si="3"/>
        <v>0.28950331767841536</v>
      </c>
      <c r="W41" s="18">
        <f t="shared" si="4"/>
        <v>0.15638366952972443</v>
      </c>
    </row>
    <row r="42" spans="1:23" x14ac:dyDescent="0.25">
      <c r="A42" s="12" t="s">
        <v>66</v>
      </c>
      <c r="B42" s="44">
        <v>0.58188543714468299</v>
      </c>
      <c r="C42" s="45">
        <v>0.59644245984743338</v>
      </c>
      <c r="D42" s="45">
        <v>0.47472689218500924</v>
      </c>
      <c r="E42" s="45">
        <v>0.45978435114146221</v>
      </c>
      <c r="F42" s="45">
        <v>0.40937150323453136</v>
      </c>
      <c r="G42" s="45">
        <v>0.64603078460498753</v>
      </c>
      <c r="H42" s="45">
        <v>0.64094645290767582</v>
      </c>
      <c r="I42" s="45">
        <v>1.0493187129450456</v>
      </c>
      <c r="J42" s="45">
        <v>0.946247595840357</v>
      </c>
      <c r="K42" s="46">
        <v>0.553702329856539</v>
      </c>
      <c r="M42" s="18" t="b">
        <f t="shared" si="0"/>
        <v>1</v>
      </c>
      <c r="N42" s="17" t="b">
        <f t="shared" si="1"/>
        <v>0</v>
      </c>
      <c r="U42" s="18" t="b">
        <f t="shared" si="2"/>
        <v>1</v>
      </c>
      <c r="V42" s="18">
        <f t="shared" si="3"/>
        <v>0.40937150323453136</v>
      </c>
      <c r="W42" s="18">
        <f t="shared" si="4"/>
        <v>5.0412847906930847E-2</v>
      </c>
    </row>
    <row r="43" spans="1:23" x14ac:dyDescent="0.25">
      <c r="A43" s="12" t="s">
        <v>66</v>
      </c>
      <c r="B43" s="44">
        <v>0.86200078603276986</v>
      </c>
      <c r="C43" s="45">
        <v>0.90522585542023937</v>
      </c>
      <c r="D43" s="45">
        <v>0.41656417044936883</v>
      </c>
      <c r="E43" s="45">
        <v>0.25272831062187717</v>
      </c>
      <c r="F43" s="45">
        <v>0.71165348872395651</v>
      </c>
      <c r="G43" s="45">
        <v>0.61200673940786532</v>
      </c>
      <c r="H43" s="45">
        <v>0.95829685230313499</v>
      </c>
      <c r="I43" s="45">
        <v>1.1126039332507993</v>
      </c>
      <c r="J43" s="45">
        <v>1.1241967411798717</v>
      </c>
      <c r="K43" s="46">
        <v>0.89850233926887946</v>
      </c>
      <c r="M43" s="18" t="str">
        <f t="shared" si="0"/>
        <v>BLOOM</v>
      </c>
      <c r="N43" s="17" t="b">
        <f t="shared" si="1"/>
        <v>1</v>
      </c>
      <c r="U43" s="18" t="str">
        <f t="shared" si="2"/>
        <v>BLOOM</v>
      </c>
      <c r="V43" s="18">
        <f t="shared" si="3"/>
        <v>0.25272831062187717</v>
      </c>
      <c r="W43" s="18">
        <f t="shared" si="4"/>
        <v>0.16383585982749166</v>
      </c>
    </row>
    <row r="44" spans="1:23" ht="15.75" thickBot="1" x14ac:dyDescent="0.3">
      <c r="A44" s="12" t="s">
        <v>66</v>
      </c>
      <c r="B44" s="44">
        <v>0.76458554536570844</v>
      </c>
      <c r="C44" s="45">
        <v>0.70430018487876878</v>
      </c>
      <c r="D44" s="45">
        <v>0.43746395355257706</v>
      </c>
      <c r="E44" s="45">
        <v>0.36578258705070243</v>
      </c>
      <c r="F44" s="45">
        <v>0.57324894819559669</v>
      </c>
      <c r="G44" s="45">
        <v>0.642141468656937</v>
      </c>
      <c r="H44" s="45">
        <v>0.8324794914282998</v>
      </c>
      <c r="I44" s="45">
        <v>1.0981001602913214</v>
      </c>
      <c r="J44" s="45">
        <v>1.0895277847042117</v>
      </c>
      <c r="K44" s="46">
        <v>0.76096633425296178</v>
      </c>
      <c r="M44" s="18" t="str">
        <f t="shared" si="0"/>
        <v>BLOOM</v>
      </c>
      <c r="N44" s="17" t="b">
        <f t="shared" si="1"/>
        <v>1</v>
      </c>
      <c r="U44" s="18" t="str">
        <f t="shared" si="2"/>
        <v>BLOOM</v>
      </c>
      <c r="V44" s="18">
        <f t="shared" si="3"/>
        <v>0.36578258705070243</v>
      </c>
      <c r="W44" s="18">
        <f t="shared" si="4"/>
        <v>7.1681366501874622E-2</v>
      </c>
    </row>
    <row r="45" spans="1:23" ht="15.75" thickBot="1" x14ac:dyDescent="0.3">
      <c r="A45" s="13" t="s">
        <v>66</v>
      </c>
      <c r="B45" s="47">
        <v>0.89078322860485015</v>
      </c>
      <c r="C45" s="48">
        <v>0.9486684737211678</v>
      </c>
      <c r="D45" s="48">
        <v>0.37649284773211944</v>
      </c>
      <c r="E45" s="48">
        <v>0.32611572476399253</v>
      </c>
      <c r="F45" s="48">
        <v>0.7644055141442061</v>
      </c>
      <c r="G45" s="48">
        <v>0.61380958047032452</v>
      </c>
      <c r="H45" s="48">
        <v>0.9768869985745805</v>
      </c>
      <c r="I45" s="48">
        <v>1.1687900372433357</v>
      </c>
      <c r="J45" s="48">
        <v>1.1244683000480058</v>
      </c>
      <c r="K45" s="49">
        <v>0.91790980828496427</v>
      </c>
      <c r="M45" s="19" t="str">
        <f t="shared" si="0"/>
        <v>BLOOM</v>
      </c>
      <c r="N45" s="21" t="b">
        <f t="shared" si="1"/>
        <v>1</v>
      </c>
      <c r="O45" s="30">
        <f>COUNTIF($N36:$N45,TRUE)/(10 - COUNTIF($N36:$N45,"#N/A"))</f>
        <v>0.8</v>
      </c>
      <c r="U45" s="19" t="str">
        <f t="shared" si="2"/>
        <v>BLOOM</v>
      </c>
      <c r="V45" s="19">
        <f t="shared" si="3"/>
        <v>0.32611572476399253</v>
      </c>
      <c r="W45" s="19">
        <f t="shared" si="4"/>
        <v>5.0377122968126908E-2</v>
      </c>
    </row>
    <row r="46" spans="1:23" x14ac:dyDescent="0.25">
      <c r="A46" s="11" t="b">
        <v>1</v>
      </c>
      <c r="B46" s="41">
        <v>0.76334697074384972</v>
      </c>
      <c r="C46" s="42">
        <v>0.72924538756135826</v>
      </c>
      <c r="D46" s="42">
        <v>0.69056463518945299</v>
      </c>
      <c r="E46" s="42">
        <v>0.56145947103498361</v>
      </c>
      <c r="F46" s="42">
        <v>0.20388321604359722</v>
      </c>
      <c r="G46" s="42">
        <v>0.71214169664739779</v>
      </c>
      <c r="H46" s="42">
        <v>0.82498931888492122</v>
      </c>
      <c r="I46" s="42">
        <v>1.0727790658737173</v>
      </c>
      <c r="J46" s="42">
        <v>1.1625882258954743</v>
      </c>
      <c r="K46" s="43">
        <v>0.72935185104880218</v>
      </c>
      <c r="M46" s="16" t="b">
        <f t="shared" si="0"/>
        <v>1</v>
      </c>
      <c r="N46" s="20" t="b">
        <f t="shared" si="1"/>
        <v>1</v>
      </c>
      <c r="U46" s="16" t="b">
        <f t="shared" si="2"/>
        <v>1</v>
      </c>
      <c r="V46" s="16">
        <f t="shared" si="3"/>
        <v>0.20388321604359722</v>
      </c>
      <c r="W46" s="16">
        <f t="shared" si="4"/>
        <v>0.3575762549913864</v>
      </c>
    </row>
    <row r="47" spans="1:23" x14ac:dyDescent="0.25">
      <c r="A47" s="12" t="b">
        <v>1</v>
      </c>
      <c r="B47" s="44">
        <v>0.75631414591550417</v>
      </c>
      <c r="C47" s="45">
        <v>0.75820599464566552</v>
      </c>
      <c r="D47" s="45">
        <v>0.7702633539653152</v>
      </c>
      <c r="E47" s="45">
        <v>0.66507440784598171</v>
      </c>
      <c r="F47" s="45">
        <v>0.3164324228572678</v>
      </c>
      <c r="G47" s="45">
        <v>0.76134406288162959</v>
      </c>
      <c r="H47" s="45">
        <v>0.87770879081063824</v>
      </c>
      <c r="I47" s="45">
        <v>1.1331694409907067</v>
      </c>
      <c r="J47" s="45">
        <v>1.2535658697487271</v>
      </c>
      <c r="K47" s="46">
        <v>0.78398935008560522</v>
      </c>
      <c r="M47" s="18" t="b">
        <f t="shared" si="0"/>
        <v>1</v>
      </c>
      <c r="N47" s="17" t="b">
        <f t="shared" si="1"/>
        <v>1</v>
      </c>
      <c r="U47" s="18" t="b">
        <f t="shared" si="2"/>
        <v>1</v>
      </c>
      <c r="V47" s="18">
        <f t="shared" si="3"/>
        <v>0.3164324228572678</v>
      </c>
      <c r="W47" s="18">
        <f t="shared" si="4"/>
        <v>0.3486419849887139</v>
      </c>
    </row>
    <row r="48" spans="1:23" x14ac:dyDescent="0.25">
      <c r="A48" s="12" t="b">
        <v>1</v>
      </c>
      <c r="B48" s="44">
        <v>0.76660453748094326</v>
      </c>
      <c r="C48" s="45">
        <v>0.83237544550501974</v>
      </c>
      <c r="D48" s="45">
        <v>0.91426700893986446</v>
      </c>
      <c r="E48" s="45">
        <v>0.8632038463559818</v>
      </c>
      <c r="F48" s="45">
        <v>0.35015295212229802</v>
      </c>
      <c r="G48" s="45">
        <v>0.86242027039963221</v>
      </c>
      <c r="H48" s="45">
        <v>0.9629570807723048</v>
      </c>
      <c r="I48" s="45">
        <v>1.0099663856035006</v>
      </c>
      <c r="J48" s="45">
        <v>1.3399412483718356</v>
      </c>
      <c r="K48" s="46">
        <v>0.68600621896162373</v>
      </c>
      <c r="M48" s="18" t="b">
        <f t="shared" si="0"/>
        <v>1</v>
      </c>
      <c r="N48" s="17" t="b">
        <f t="shared" si="1"/>
        <v>1</v>
      </c>
      <c r="U48" s="18" t="b">
        <f t="shared" si="2"/>
        <v>1</v>
      </c>
      <c r="V48" s="18">
        <f t="shared" si="3"/>
        <v>0.35015295212229802</v>
      </c>
      <c r="W48" s="18">
        <f t="shared" si="4"/>
        <v>0.3358532668393257</v>
      </c>
    </row>
    <row r="49" spans="1:23" x14ac:dyDescent="0.25">
      <c r="A49" s="12" t="b">
        <v>1</v>
      </c>
      <c r="B49" s="44">
        <v>0.72871106589330936</v>
      </c>
      <c r="C49" s="45">
        <v>0.67623751955072109</v>
      </c>
      <c r="D49" s="45">
        <v>0.76041800726569608</v>
      </c>
      <c r="E49" s="45">
        <v>0.65260697604892315</v>
      </c>
      <c r="F49" s="45">
        <v>0.25624211914557005</v>
      </c>
      <c r="G49" s="45">
        <v>0.69038813313525926</v>
      </c>
      <c r="H49" s="45">
        <v>0.86856451337490437</v>
      </c>
      <c r="I49" s="45">
        <v>0.99379395274047333</v>
      </c>
      <c r="J49" s="45">
        <v>1.3051294043351533</v>
      </c>
      <c r="K49" s="46">
        <v>0.66745998473916912</v>
      </c>
      <c r="M49" s="18" t="b">
        <f t="shared" si="0"/>
        <v>1</v>
      </c>
      <c r="N49" s="17" t="b">
        <f t="shared" si="1"/>
        <v>1</v>
      </c>
      <c r="U49" s="18" t="b">
        <f t="shared" si="2"/>
        <v>1</v>
      </c>
      <c r="V49" s="18">
        <f t="shared" si="3"/>
        <v>0.25624211914557005</v>
      </c>
      <c r="W49" s="18">
        <f t="shared" si="4"/>
        <v>0.3963648569033531</v>
      </c>
    </row>
    <row r="50" spans="1:23" x14ac:dyDescent="0.25">
      <c r="A50" s="12" t="b">
        <v>1</v>
      </c>
      <c r="B50" s="44">
        <v>0.65473198864209636</v>
      </c>
      <c r="C50" s="45">
        <v>0.52552116432804541</v>
      </c>
      <c r="D50" s="45">
        <v>0.64619460856573319</v>
      </c>
      <c r="E50" s="45">
        <v>0.56060886223244655</v>
      </c>
      <c r="F50" s="45">
        <v>0.2237661654851357</v>
      </c>
      <c r="G50" s="45">
        <v>0.73131553714593001</v>
      </c>
      <c r="H50" s="45">
        <v>0.66411190555342225</v>
      </c>
      <c r="I50" s="45">
        <v>1.0754567647872129</v>
      </c>
      <c r="J50" s="45">
        <v>1.0583064905973607</v>
      </c>
      <c r="K50" s="46">
        <v>0.59261810902225187</v>
      </c>
      <c r="M50" s="18" t="b">
        <f t="shared" si="0"/>
        <v>1</v>
      </c>
      <c r="N50" s="17" t="b">
        <f t="shared" si="1"/>
        <v>1</v>
      </c>
      <c r="U50" s="18" t="b">
        <f t="shared" si="2"/>
        <v>1</v>
      </c>
      <c r="V50" s="18">
        <f t="shared" si="3"/>
        <v>0.2237661654851357</v>
      </c>
      <c r="W50" s="18">
        <f t="shared" si="4"/>
        <v>0.30175499884290968</v>
      </c>
    </row>
    <row r="51" spans="1:23" x14ac:dyDescent="0.25">
      <c r="A51" s="12" t="b">
        <v>1</v>
      </c>
      <c r="B51" s="44">
        <v>0.74116228685538521</v>
      </c>
      <c r="C51" s="45">
        <v>0.58480722116829009</v>
      </c>
      <c r="D51" s="45">
        <v>0.73619976786964592</v>
      </c>
      <c r="E51" s="45">
        <v>0.68171835884417131</v>
      </c>
      <c r="F51" s="45">
        <v>0.23093740585190892</v>
      </c>
      <c r="G51" s="45">
        <v>0.8114611389651919</v>
      </c>
      <c r="H51" s="45">
        <v>0.8161223325492879</v>
      </c>
      <c r="I51" s="45">
        <v>1.1601456754542399</v>
      </c>
      <c r="J51" s="45">
        <v>1.2063182372808747</v>
      </c>
      <c r="K51" s="46">
        <v>0.69377522945049031</v>
      </c>
      <c r="M51" s="18" t="b">
        <f t="shared" si="0"/>
        <v>1</v>
      </c>
      <c r="N51" s="17" t="b">
        <f t="shared" si="1"/>
        <v>1</v>
      </c>
      <c r="U51" s="18" t="b">
        <f t="shared" si="2"/>
        <v>1</v>
      </c>
      <c r="V51" s="18">
        <f t="shared" si="3"/>
        <v>0.23093740585190892</v>
      </c>
      <c r="W51" s="18">
        <f t="shared" si="4"/>
        <v>0.35386981531638118</v>
      </c>
    </row>
    <row r="52" spans="1:23" x14ac:dyDescent="0.25">
      <c r="A52" s="12" t="b">
        <v>1</v>
      </c>
      <c r="B52" s="44">
        <v>0.6948135881982459</v>
      </c>
      <c r="C52" s="45">
        <v>0.6524495021601906</v>
      </c>
      <c r="D52" s="45">
        <v>0.71453863224087577</v>
      </c>
      <c r="E52" s="45">
        <v>0.68696982617759828</v>
      </c>
      <c r="F52" s="45">
        <v>0.29420985030872598</v>
      </c>
      <c r="G52" s="45">
        <v>0.81890307861421097</v>
      </c>
      <c r="H52" s="45">
        <v>0.76834780444598938</v>
      </c>
      <c r="I52" s="45">
        <v>1.0539528841664179</v>
      </c>
      <c r="J52" s="45">
        <v>1.092879690502309</v>
      </c>
      <c r="K52" s="46">
        <v>0.58820371311298059</v>
      </c>
      <c r="M52" s="18" t="b">
        <f t="shared" si="0"/>
        <v>1</v>
      </c>
      <c r="N52" s="17" t="b">
        <f t="shared" si="1"/>
        <v>1</v>
      </c>
      <c r="U52" s="18" t="b">
        <f t="shared" si="2"/>
        <v>1</v>
      </c>
      <c r="V52" s="18">
        <f t="shared" si="3"/>
        <v>0.29420985030872598</v>
      </c>
      <c r="W52" s="18">
        <f t="shared" si="4"/>
        <v>0.2939938628042546</v>
      </c>
    </row>
    <row r="53" spans="1:23" x14ac:dyDescent="0.25">
      <c r="A53" s="12" t="b">
        <v>1</v>
      </c>
      <c r="B53" s="44">
        <v>0.75677222714851999</v>
      </c>
      <c r="C53" s="45">
        <v>0.65529186776050941</v>
      </c>
      <c r="D53" s="45">
        <v>0.84536915060404427</v>
      </c>
      <c r="E53" s="45">
        <v>0.79121959866679037</v>
      </c>
      <c r="F53" s="45">
        <v>0.38659875518240505</v>
      </c>
      <c r="G53" s="45">
        <v>0.83323312902885116</v>
      </c>
      <c r="H53" s="45">
        <v>0.85036969427555176</v>
      </c>
      <c r="I53" s="45">
        <v>1.0297835932007169</v>
      </c>
      <c r="J53" s="45">
        <v>1.2768737772999437</v>
      </c>
      <c r="K53" s="46">
        <v>0.62076512146664997</v>
      </c>
      <c r="M53" s="18" t="b">
        <f t="shared" si="0"/>
        <v>1</v>
      </c>
      <c r="N53" s="17" t="b">
        <f t="shared" si="1"/>
        <v>1</v>
      </c>
      <c r="U53" s="18" t="b">
        <f t="shared" si="2"/>
        <v>1</v>
      </c>
      <c r="V53" s="18">
        <f t="shared" si="3"/>
        <v>0.38659875518240505</v>
      </c>
      <c r="W53" s="18">
        <f t="shared" si="4"/>
        <v>0.23416636628424492</v>
      </c>
    </row>
    <row r="54" spans="1:23" ht="15.75" thickBot="1" x14ac:dyDescent="0.3">
      <c r="A54" s="12" t="b">
        <v>1</v>
      </c>
      <c r="B54" s="44">
        <v>0.68020874579029966</v>
      </c>
      <c r="C54" s="45">
        <v>0.5709713018133955</v>
      </c>
      <c r="D54" s="45">
        <v>0.77817040031733731</v>
      </c>
      <c r="E54" s="45">
        <v>0.70161194657108372</v>
      </c>
      <c r="F54" s="45">
        <v>0.18784300150474131</v>
      </c>
      <c r="G54" s="45">
        <v>0.81625073584462826</v>
      </c>
      <c r="H54" s="45">
        <v>0.70108135553258222</v>
      </c>
      <c r="I54" s="45">
        <v>1.1208565229060068</v>
      </c>
      <c r="J54" s="45">
        <v>1.1285415589391572</v>
      </c>
      <c r="K54" s="46">
        <v>0.6195028147795334</v>
      </c>
      <c r="M54" s="18" t="b">
        <f t="shared" si="0"/>
        <v>1</v>
      </c>
      <c r="N54" s="17" t="b">
        <f t="shared" si="1"/>
        <v>1</v>
      </c>
      <c r="U54" s="18" t="b">
        <f t="shared" si="2"/>
        <v>1</v>
      </c>
      <c r="V54" s="18">
        <f t="shared" si="3"/>
        <v>0.18784300150474131</v>
      </c>
      <c r="W54" s="18">
        <f t="shared" si="4"/>
        <v>0.38312830030865419</v>
      </c>
    </row>
    <row r="55" spans="1:23" ht="15.75" thickBot="1" x14ac:dyDescent="0.3">
      <c r="A55" s="13" t="b">
        <v>1</v>
      </c>
      <c r="B55" s="47">
        <v>0.62841448962978541</v>
      </c>
      <c r="C55" s="48">
        <v>0.52256552375268328</v>
      </c>
      <c r="D55" s="48">
        <v>0.68163035816271067</v>
      </c>
      <c r="E55" s="48">
        <v>0.57382211861636556</v>
      </c>
      <c r="F55" s="48">
        <v>0.18508831385148336</v>
      </c>
      <c r="G55" s="48">
        <v>0.7425375245094662</v>
      </c>
      <c r="H55" s="48">
        <v>0.68790750757361374</v>
      </c>
      <c r="I55" s="48">
        <v>1.0771878488011331</v>
      </c>
      <c r="J55" s="48">
        <v>1.0827148443182484</v>
      </c>
      <c r="K55" s="49">
        <v>0.57446709210022884</v>
      </c>
      <c r="M55" s="19" t="b">
        <f t="shared" si="0"/>
        <v>1</v>
      </c>
      <c r="N55" s="21" t="b">
        <f t="shared" si="1"/>
        <v>1</v>
      </c>
      <c r="O55" s="30">
        <f>COUNTIF($N46:$N55,TRUE)/(10 - COUNTIF($N46:$N55,"#N/A"))</f>
        <v>1</v>
      </c>
      <c r="U55" s="19" t="b">
        <f t="shared" si="2"/>
        <v>1</v>
      </c>
      <c r="V55" s="19">
        <f t="shared" si="3"/>
        <v>0.18508831385148336</v>
      </c>
      <c r="W55" s="19">
        <f t="shared" si="4"/>
        <v>0.33747720990119989</v>
      </c>
    </row>
    <row r="56" spans="1:23" x14ac:dyDescent="0.25">
      <c r="A56" s="11" t="s">
        <v>67</v>
      </c>
      <c r="B56" s="41">
        <v>0.41557130422400085</v>
      </c>
      <c r="C56" s="42">
        <v>0.73406718138425142</v>
      </c>
      <c r="D56" s="42">
        <v>0.83819552132529107</v>
      </c>
      <c r="E56" s="42">
        <v>0.70181075167310625</v>
      </c>
      <c r="F56" s="42">
        <v>0.73535943228374978</v>
      </c>
      <c r="G56" s="42">
        <v>0.4705275361295384</v>
      </c>
      <c r="H56" s="42">
        <v>0.79466276709212391</v>
      </c>
      <c r="I56" s="42">
        <v>0.73918487200938865</v>
      </c>
      <c r="J56" s="42">
        <v>1.298016069042554</v>
      </c>
      <c r="K56" s="43">
        <v>0.46708035357882283</v>
      </c>
      <c r="M56" s="16" t="str">
        <f t="shared" si="0"/>
        <v>BANANAS</v>
      </c>
      <c r="N56" s="20" t="b">
        <f t="shared" si="1"/>
        <v>0</v>
      </c>
      <c r="U56" s="16" t="str">
        <f t="shared" si="2"/>
        <v>BANANAS</v>
      </c>
      <c r="V56" s="16">
        <f t="shared" si="3"/>
        <v>0.41557130422400085</v>
      </c>
      <c r="W56" s="16">
        <f t="shared" si="4"/>
        <v>5.1509049354821979E-2</v>
      </c>
    </row>
    <row r="57" spans="1:23" x14ac:dyDescent="0.25">
      <c r="A57" s="12" t="s">
        <v>67</v>
      </c>
      <c r="B57" s="44">
        <v>0.38285501345833745</v>
      </c>
      <c r="C57" s="45">
        <v>0.84322770667096791</v>
      </c>
      <c r="D57" s="45">
        <v>0.79462981057561155</v>
      </c>
      <c r="E57" s="45">
        <v>0.67897504143797283</v>
      </c>
      <c r="F57" s="45">
        <v>0.73483971461873765</v>
      </c>
      <c r="G57" s="45">
        <v>0.39850731112701154</v>
      </c>
      <c r="H57" s="45">
        <v>0.92631281132370036</v>
      </c>
      <c r="I57" s="45">
        <v>0.61611325759108559</v>
      </c>
      <c r="J57" s="45">
        <v>1.3884464879538745</v>
      </c>
      <c r="K57" s="46">
        <v>0.51610658428274891</v>
      </c>
      <c r="M57" s="18" t="str">
        <f t="shared" si="0"/>
        <v>BANANAS</v>
      </c>
      <c r="N57" s="17" t="b">
        <f t="shared" si="1"/>
        <v>0</v>
      </c>
      <c r="U57" s="18" t="str">
        <f t="shared" si="2"/>
        <v>BANANAS</v>
      </c>
      <c r="V57" s="18">
        <f t="shared" si="3"/>
        <v>0.38285501345833745</v>
      </c>
      <c r="W57" s="18">
        <f t="shared" si="4"/>
        <v>1.5652297668674098E-2</v>
      </c>
    </row>
    <row r="58" spans="1:23" x14ac:dyDescent="0.25">
      <c r="A58" s="12" t="s">
        <v>67</v>
      </c>
      <c r="B58" s="44">
        <v>0.37162827116717639</v>
      </c>
      <c r="C58" s="45">
        <v>0.73634777344506253</v>
      </c>
      <c r="D58" s="45">
        <v>0.83745367839173901</v>
      </c>
      <c r="E58" s="45">
        <v>0.7572086891505565</v>
      </c>
      <c r="F58" s="45">
        <v>0.71801604916476069</v>
      </c>
      <c r="G58" s="45">
        <v>0.57523992852253747</v>
      </c>
      <c r="H58" s="45">
        <v>0.7433498805057609</v>
      </c>
      <c r="I58" s="45">
        <v>0.79442596256640263</v>
      </c>
      <c r="J58" s="45">
        <v>1.2410976558061901</v>
      </c>
      <c r="K58" s="46">
        <v>0.37686895427506895</v>
      </c>
      <c r="M58" s="18" t="str">
        <f t="shared" si="0"/>
        <v>BANANAS</v>
      </c>
      <c r="N58" s="17" t="b">
        <f t="shared" si="1"/>
        <v>0</v>
      </c>
      <c r="U58" s="18" t="str">
        <f t="shared" si="2"/>
        <v>BANANAS</v>
      </c>
      <c r="V58" s="18">
        <f t="shared" si="3"/>
        <v>0.37162827116717639</v>
      </c>
      <c r="W58" s="18">
        <f t="shared" si="4"/>
        <v>5.240683107892552E-3</v>
      </c>
    </row>
    <row r="59" spans="1:23" x14ac:dyDescent="0.25">
      <c r="A59" s="12" t="s">
        <v>67</v>
      </c>
      <c r="B59" s="44">
        <v>0.41134702932719996</v>
      </c>
      <c r="C59" s="45">
        <v>0.7436416487298303</v>
      </c>
      <c r="D59" s="45">
        <v>0.85623761557181721</v>
      </c>
      <c r="E59" s="45">
        <v>0.72452275650228115</v>
      </c>
      <c r="F59" s="45">
        <v>0.65442695423170405</v>
      </c>
      <c r="G59" s="45">
        <v>0.52795496366169381</v>
      </c>
      <c r="H59" s="45">
        <v>0.89167552133975536</v>
      </c>
      <c r="I59" s="45">
        <v>0.64353964655713569</v>
      </c>
      <c r="J59" s="45">
        <v>1.4048840552907096</v>
      </c>
      <c r="K59" s="46">
        <v>0.50185551850225973</v>
      </c>
      <c r="M59" s="18" t="str">
        <f t="shared" si="0"/>
        <v>BANANAS</v>
      </c>
      <c r="N59" s="17" t="b">
        <f t="shared" si="1"/>
        <v>0</v>
      </c>
      <c r="U59" s="18" t="str">
        <f t="shared" si="2"/>
        <v>BANANAS</v>
      </c>
      <c r="V59" s="18">
        <f t="shared" si="3"/>
        <v>0.41134702932719996</v>
      </c>
      <c r="W59" s="18">
        <f t="shared" si="4"/>
        <v>9.050848917505977E-2</v>
      </c>
    </row>
    <row r="60" spans="1:23" x14ac:dyDescent="0.25">
      <c r="A60" s="12" t="s">
        <v>67</v>
      </c>
      <c r="B60" s="44">
        <v>0.38656878744458884</v>
      </c>
      <c r="C60" s="45">
        <v>0.78208684694019082</v>
      </c>
      <c r="D60" s="45">
        <v>0.71105173128846411</v>
      </c>
      <c r="E60" s="45">
        <v>0.58578127431332694</v>
      </c>
      <c r="F60" s="45">
        <v>0.64813957177802417</v>
      </c>
      <c r="G60" s="45">
        <v>0.40610435043291038</v>
      </c>
      <c r="H60" s="45">
        <v>0.83012705965050693</v>
      </c>
      <c r="I60" s="45">
        <v>0.76767539194605372</v>
      </c>
      <c r="J60" s="45">
        <v>1.2650770270307901</v>
      </c>
      <c r="K60" s="46">
        <v>0.53497223460711274</v>
      </c>
      <c r="M60" s="18" t="str">
        <f t="shared" si="0"/>
        <v>BANANAS</v>
      </c>
      <c r="N60" s="17" t="b">
        <f t="shared" si="1"/>
        <v>0</v>
      </c>
      <c r="U60" s="18" t="str">
        <f t="shared" si="2"/>
        <v>BANANAS</v>
      </c>
      <c r="V60" s="18">
        <f t="shared" si="3"/>
        <v>0.38656878744458884</v>
      </c>
      <c r="W60" s="18">
        <f t="shared" si="4"/>
        <v>1.9535562988321542E-2</v>
      </c>
    </row>
    <row r="61" spans="1:23" x14ac:dyDescent="0.25">
      <c r="A61" s="12" t="s">
        <v>67</v>
      </c>
      <c r="B61" s="44">
        <v>0.39481891629874682</v>
      </c>
      <c r="C61" s="45">
        <v>0.80963767957401811</v>
      </c>
      <c r="D61" s="45">
        <v>0.88939745908295509</v>
      </c>
      <c r="E61" s="45">
        <v>0.76305268223306844</v>
      </c>
      <c r="F61" s="45">
        <v>0.73346715885456748</v>
      </c>
      <c r="G61" s="45">
        <v>0.50975092679420897</v>
      </c>
      <c r="H61" s="45">
        <v>0.9068937343603708</v>
      </c>
      <c r="I61" s="45">
        <v>0.60499224423419706</v>
      </c>
      <c r="J61" s="45">
        <v>1.4055257740500842</v>
      </c>
      <c r="K61" s="46">
        <v>0.50959005764543808</v>
      </c>
      <c r="M61" s="18" t="str">
        <f t="shared" si="0"/>
        <v>BANANAS</v>
      </c>
      <c r="N61" s="17" t="b">
        <f t="shared" si="1"/>
        <v>0</v>
      </c>
      <c r="U61" s="18" t="str">
        <f t="shared" si="2"/>
        <v>BANANAS</v>
      </c>
      <c r="V61" s="18">
        <f t="shared" si="3"/>
        <v>0.39481891629874682</v>
      </c>
      <c r="W61" s="18">
        <f t="shared" si="4"/>
        <v>0.11477114134669125</v>
      </c>
    </row>
    <row r="62" spans="1:23" x14ac:dyDescent="0.25">
      <c r="A62" s="12" t="s">
        <v>67</v>
      </c>
      <c r="B62" s="44">
        <v>0.39964708581441971</v>
      </c>
      <c r="C62" s="45">
        <v>0.68767312957978743</v>
      </c>
      <c r="D62" s="45">
        <v>0.90601786859105748</v>
      </c>
      <c r="E62" s="45">
        <v>0.78513354106753197</v>
      </c>
      <c r="F62" s="45">
        <v>0.67971563165290982</v>
      </c>
      <c r="G62" s="45">
        <v>0.60376104879794823</v>
      </c>
      <c r="H62" s="45">
        <v>0.79287336577245204</v>
      </c>
      <c r="I62" s="45">
        <v>0.79923342160921895</v>
      </c>
      <c r="J62" s="45">
        <v>1.3294667641579705</v>
      </c>
      <c r="K62" s="46">
        <v>0.43976336449053316</v>
      </c>
      <c r="M62" s="18" t="str">
        <f t="shared" si="0"/>
        <v>BANANAS</v>
      </c>
      <c r="N62" s="17" t="b">
        <f t="shared" si="1"/>
        <v>0</v>
      </c>
      <c r="U62" s="18" t="str">
        <f t="shared" si="2"/>
        <v>BANANAS</v>
      </c>
      <c r="V62" s="18">
        <f t="shared" si="3"/>
        <v>0.39964708581441971</v>
      </c>
      <c r="W62" s="18">
        <f t="shared" si="4"/>
        <v>4.0116278676113448E-2</v>
      </c>
    </row>
    <row r="63" spans="1:23" x14ac:dyDescent="0.25">
      <c r="A63" s="12" t="s">
        <v>67</v>
      </c>
      <c r="B63" s="44">
        <v>0.36660907258857572</v>
      </c>
      <c r="C63" s="45">
        <v>0.68401119438813973</v>
      </c>
      <c r="D63" s="45">
        <v>0.77060088640389235</v>
      </c>
      <c r="E63" s="45">
        <v>0.64490483640533558</v>
      </c>
      <c r="F63" s="45">
        <v>0.61560725605051303</v>
      </c>
      <c r="G63" s="45">
        <v>0.49927149740887661</v>
      </c>
      <c r="H63" s="45">
        <v>0.76806742056882704</v>
      </c>
      <c r="I63" s="45">
        <v>0.80603735468058935</v>
      </c>
      <c r="J63" s="45">
        <v>1.259676537849199</v>
      </c>
      <c r="K63" s="46">
        <v>0.47287675971732435</v>
      </c>
      <c r="M63" s="18" t="str">
        <f t="shared" si="0"/>
        <v>BANANAS</v>
      </c>
      <c r="N63" s="17" t="b">
        <f t="shared" si="1"/>
        <v>0</v>
      </c>
      <c r="U63" s="18" t="str">
        <f t="shared" si="2"/>
        <v>BANANAS</v>
      </c>
      <c r="V63" s="18">
        <f t="shared" si="3"/>
        <v>0.36660907258857572</v>
      </c>
      <c r="W63" s="18">
        <f t="shared" si="4"/>
        <v>0.10626768712874862</v>
      </c>
    </row>
    <row r="64" spans="1:23" ht="15.75" thickBot="1" x14ac:dyDescent="0.3">
      <c r="A64" s="12" t="s">
        <v>67</v>
      </c>
      <c r="B64" s="44">
        <v>0.43407940145340201</v>
      </c>
      <c r="C64" s="45">
        <v>0.7731168568272474</v>
      </c>
      <c r="D64" s="45">
        <v>0.7831303030162734</v>
      </c>
      <c r="E64" s="45">
        <v>0.64040331769533232</v>
      </c>
      <c r="F64" s="45">
        <v>0.61897619418371586</v>
      </c>
      <c r="G64" s="45">
        <v>0.46746662436018543</v>
      </c>
      <c r="H64" s="45">
        <v>0.92309093577311607</v>
      </c>
      <c r="I64" s="45">
        <v>0.65184985798165096</v>
      </c>
      <c r="J64" s="45">
        <v>1.3817413027339414</v>
      </c>
      <c r="K64" s="46">
        <v>0.52174497729132063</v>
      </c>
      <c r="M64" s="18" t="str">
        <f t="shared" si="0"/>
        <v>BANANAS</v>
      </c>
      <c r="N64" s="17" t="b">
        <f t="shared" si="1"/>
        <v>0</v>
      </c>
      <c r="U64" s="18" t="str">
        <f t="shared" si="2"/>
        <v>BANANAS</v>
      </c>
      <c r="V64" s="18">
        <f t="shared" si="3"/>
        <v>0.43407940145340201</v>
      </c>
      <c r="W64" s="18">
        <f t="shared" si="4"/>
        <v>3.338722290678342E-2</v>
      </c>
    </row>
    <row r="65" spans="1:23" ht="15.75" thickBot="1" x14ac:dyDescent="0.3">
      <c r="A65" s="13" t="s">
        <v>67</v>
      </c>
      <c r="B65" s="47">
        <v>0.42055812751710903</v>
      </c>
      <c r="C65" s="48">
        <v>0.8002770241344459</v>
      </c>
      <c r="D65" s="48">
        <v>0.82628968247200729</v>
      </c>
      <c r="E65" s="48">
        <v>0.66982390738995656</v>
      </c>
      <c r="F65" s="48">
        <v>0.63743843921425714</v>
      </c>
      <c r="G65" s="48">
        <v>0.4690189728594249</v>
      </c>
      <c r="H65" s="48">
        <v>0.85303666306218484</v>
      </c>
      <c r="I65" s="48">
        <v>0.65211162042354864</v>
      </c>
      <c r="J65" s="48">
        <v>1.3108625371487601</v>
      </c>
      <c r="K65" s="49">
        <v>0.46635932007209735</v>
      </c>
      <c r="M65" s="19" t="str">
        <f t="shared" si="0"/>
        <v>BANANAS</v>
      </c>
      <c r="N65" s="21" t="b">
        <f t="shared" si="1"/>
        <v>0</v>
      </c>
      <c r="O65" s="30">
        <f>COUNTIF($N56:$N65,TRUE)/(10 - COUNTIF($N56:$N65,"#N/A"))</f>
        <v>0</v>
      </c>
      <c r="U65" s="19" t="str">
        <f t="shared" si="2"/>
        <v>BANANAS</v>
      </c>
      <c r="V65" s="19">
        <f t="shared" si="3"/>
        <v>0.42055812751710903</v>
      </c>
      <c r="W65" s="19">
        <f t="shared" si="4"/>
        <v>4.5801192554988324E-2</v>
      </c>
    </row>
    <row r="66" spans="1:23" x14ac:dyDescent="0.25">
      <c r="A66" s="11" t="s">
        <v>68</v>
      </c>
      <c r="B66" s="41">
        <v>0.61882765387930516</v>
      </c>
      <c r="C66" s="42">
        <v>0.40617434519502588</v>
      </c>
      <c r="D66" s="42">
        <v>0.86768519971235236</v>
      </c>
      <c r="E66" s="42">
        <v>0.76918487353405751</v>
      </c>
      <c r="F66" s="42">
        <v>0.68988169727546833</v>
      </c>
      <c r="G66" s="42">
        <v>0.87376701940432711</v>
      </c>
      <c r="H66" s="42">
        <v>0.20312133996534798</v>
      </c>
      <c r="I66" s="42">
        <v>1.2094092091538309</v>
      </c>
      <c r="J66" s="42">
        <v>0.86842771107272609</v>
      </c>
      <c r="K66" s="43">
        <v>0.54164682022881205</v>
      </c>
      <c r="M66" s="16" t="str">
        <f t="shared" si="0"/>
        <v>JASON</v>
      </c>
      <c r="N66" s="20" t="b">
        <f t="shared" si="1"/>
        <v>1</v>
      </c>
      <c r="U66" s="16" t="str">
        <f t="shared" si="2"/>
        <v>JASON</v>
      </c>
      <c r="V66" s="16">
        <f t="shared" si="3"/>
        <v>0.20312133996534798</v>
      </c>
      <c r="W66" s="16">
        <f t="shared" si="4"/>
        <v>0.2030530052296779</v>
      </c>
    </row>
    <row r="67" spans="1:23" x14ac:dyDescent="0.25">
      <c r="A67" s="12" t="s">
        <v>68</v>
      </c>
      <c r="B67" s="44">
        <v>0.71581058669457986</v>
      </c>
      <c r="C67" s="45">
        <v>0.65627859898034169</v>
      </c>
      <c r="D67" s="45">
        <v>0.79881167654594165</v>
      </c>
      <c r="E67" s="45">
        <v>0.69546817191864607</v>
      </c>
      <c r="F67" s="45">
        <v>0.74274137393888462</v>
      </c>
      <c r="G67" s="45">
        <v>0.84462273248378195</v>
      </c>
      <c r="H67" s="45">
        <v>0.21952671941720772</v>
      </c>
      <c r="I67" s="45">
        <v>1.2484962510478814</v>
      </c>
      <c r="J67" s="45">
        <v>0.69551033235576087</v>
      </c>
      <c r="K67" s="46">
        <v>0.64082716008695195</v>
      </c>
      <c r="M67" s="18" t="str">
        <f t="shared" si="0"/>
        <v>JASON</v>
      </c>
      <c r="N67" s="17" t="b">
        <f t="shared" si="1"/>
        <v>1</v>
      </c>
      <c r="U67" s="18" t="str">
        <f t="shared" si="2"/>
        <v>JASON</v>
      </c>
      <c r="V67" s="18">
        <f t="shared" si="3"/>
        <v>0.21952671941720772</v>
      </c>
      <c r="W67" s="18">
        <f t="shared" si="4"/>
        <v>0.42130044066974426</v>
      </c>
    </row>
    <row r="68" spans="1:23" x14ac:dyDescent="0.25">
      <c r="A68" s="12" t="s">
        <v>68</v>
      </c>
      <c r="B68" s="44">
        <v>0.84181165591696572</v>
      </c>
      <c r="C68" s="45">
        <v>0.78897164886331139</v>
      </c>
      <c r="D68" s="45">
        <v>0.83674192297451566</v>
      </c>
      <c r="E68" s="45">
        <v>0.80240406432210809</v>
      </c>
      <c r="F68" s="45">
        <v>0.79291254878569206</v>
      </c>
      <c r="G68" s="45">
        <v>1.0296493880799646</v>
      </c>
      <c r="H68" s="45">
        <v>0.48341137846533488</v>
      </c>
      <c r="I68" s="45">
        <v>1.3164267519077126</v>
      </c>
      <c r="J68" s="45">
        <v>0.595616974666626</v>
      </c>
      <c r="K68" s="46">
        <v>0.73151088732213654</v>
      </c>
      <c r="M68" s="18" t="str">
        <f t="shared" si="0"/>
        <v>JASON</v>
      </c>
      <c r="N68" s="17" t="b">
        <f t="shared" si="1"/>
        <v>1</v>
      </c>
      <c r="U68" s="18" t="str">
        <f t="shared" si="2"/>
        <v>JASON</v>
      </c>
      <c r="V68" s="18">
        <f t="shared" si="3"/>
        <v>0.48341137846533488</v>
      </c>
      <c r="W68" s="18">
        <f t="shared" si="4"/>
        <v>0.11220559620129111</v>
      </c>
    </row>
    <row r="69" spans="1:23" x14ac:dyDescent="0.25">
      <c r="A69" s="12" t="s">
        <v>68</v>
      </c>
      <c r="B69" s="44">
        <v>0.72572983616017395</v>
      </c>
      <c r="C69" s="45">
        <v>0.55817383698362333</v>
      </c>
      <c r="D69" s="45">
        <v>0.93515209543033473</v>
      </c>
      <c r="E69" s="45">
        <v>0.86052811605425228</v>
      </c>
      <c r="F69" s="45">
        <v>0.80178644811203714</v>
      </c>
      <c r="G69" s="45">
        <v>0.97329368611574252</v>
      </c>
      <c r="H69" s="45">
        <v>0.14878983483484426</v>
      </c>
      <c r="I69" s="45">
        <v>1.274835512560009</v>
      </c>
      <c r="J69" s="45">
        <v>0.75498453180304859</v>
      </c>
      <c r="K69" s="46">
        <v>0.58925486519196346</v>
      </c>
      <c r="M69" s="18" t="str">
        <f t="shared" si="0"/>
        <v>JASON</v>
      </c>
      <c r="N69" s="17" t="b">
        <f t="shared" si="1"/>
        <v>1</v>
      </c>
      <c r="U69" s="18" t="str">
        <f t="shared" si="2"/>
        <v>JASON</v>
      </c>
      <c r="V69" s="18">
        <f t="shared" si="3"/>
        <v>0.14878983483484426</v>
      </c>
      <c r="W69" s="18">
        <f t="shared" si="4"/>
        <v>0.40938400214877907</v>
      </c>
    </row>
    <row r="70" spans="1:23" x14ac:dyDescent="0.25">
      <c r="A70" s="12" t="s">
        <v>68</v>
      </c>
      <c r="B70" s="44">
        <v>0.62040490928751335</v>
      </c>
      <c r="C70" s="45">
        <v>0.49512236554278649</v>
      </c>
      <c r="D70" s="45">
        <v>0.90045673132835657</v>
      </c>
      <c r="E70" s="45">
        <v>0.8119828444866114</v>
      </c>
      <c r="F70" s="45">
        <v>0.70342981011721339</v>
      </c>
      <c r="G70" s="45">
        <v>0.89318943246994209</v>
      </c>
      <c r="H70" s="45">
        <v>0.24051137908744882</v>
      </c>
      <c r="I70" s="45">
        <v>1.1797172258872535</v>
      </c>
      <c r="J70" s="45">
        <v>0.88399124908535642</v>
      </c>
      <c r="K70" s="46">
        <v>0.5542552457098443</v>
      </c>
      <c r="M70" s="18" t="str">
        <f t="shared" ref="M70:M105" si="5">INDEX($B$5:$K$5,MATCH(MIN($B70:$K70),$B70:$K70,0))</f>
        <v>JASON</v>
      </c>
      <c r="N70" s="17" t="b">
        <f t="shared" ref="N70:N105" si="6">$M70 = $A70</f>
        <v>1</v>
      </c>
      <c r="U70" s="18" t="str">
        <f t="shared" ref="U70:U105" si="7">INDEX($B$5:$K$5,MATCH(MIN($B70:$K70),$B70:$K70,0))</f>
        <v>JASON</v>
      </c>
      <c r="V70" s="18">
        <f t="shared" si="3"/>
        <v>0.24051137908744882</v>
      </c>
      <c r="W70" s="18">
        <f t="shared" si="4"/>
        <v>0.25461098645533764</v>
      </c>
    </row>
    <row r="71" spans="1:23" x14ac:dyDescent="0.25">
      <c r="A71" s="12" t="s">
        <v>68</v>
      </c>
      <c r="B71" s="44">
        <v>0.87425517331342084</v>
      </c>
      <c r="C71" s="45">
        <v>0.7434655354615195</v>
      </c>
      <c r="D71" s="45">
        <v>0.89170517100056246</v>
      </c>
      <c r="E71" s="45">
        <v>0.8641850674754582</v>
      </c>
      <c r="F71" s="45">
        <v>0.88770267739206465</v>
      </c>
      <c r="G71" s="45">
        <v>1.0963562849233801</v>
      </c>
      <c r="H71" s="45">
        <v>0.35513692172385608</v>
      </c>
      <c r="I71" s="45">
        <v>1.4118989982199599</v>
      </c>
      <c r="J71" s="45">
        <v>0.4532987423825327</v>
      </c>
      <c r="K71" s="46">
        <v>0.77751823971070955</v>
      </c>
      <c r="M71" s="18" t="str">
        <f t="shared" si="5"/>
        <v>JASON</v>
      </c>
      <c r="N71" s="17" t="b">
        <f t="shared" si="6"/>
        <v>1</v>
      </c>
      <c r="U71" s="18" t="str">
        <f t="shared" si="7"/>
        <v>JASON</v>
      </c>
      <c r="V71" s="18">
        <f t="shared" ref="V71:V105" si="8">MIN(B71:K71)</f>
        <v>0.35513692172385608</v>
      </c>
      <c r="W71" s="18">
        <f t="shared" ref="W71:W105" si="9">SMALL(B71:K71,2)-V71</f>
        <v>9.8161820658676624E-2</v>
      </c>
    </row>
    <row r="72" spans="1:23" x14ac:dyDescent="0.25">
      <c r="A72" s="12" t="s">
        <v>68</v>
      </c>
      <c r="B72" s="44">
        <v>0.64425960898538015</v>
      </c>
      <c r="C72" s="45">
        <v>0.60235121008660686</v>
      </c>
      <c r="D72" s="45">
        <v>0.93879084694284443</v>
      </c>
      <c r="E72" s="45">
        <v>0.83600290770100605</v>
      </c>
      <c r="F72" s="45">
        <v>0.77737292086321441</v>
      </c>
      <c r="G72" s="45">
        <v>0.92857857090926565</v>
      </c>
      <c r="H72" s="45">
        <v>0.19751467142268991</v>
      </c>
      <c r="I72" s="45">
        <v>1.2001619678093836</v>
      </c>
      <c r="J72" s="45">
        <v>0.78482844864940438</v>
      </c>
      <c r="K72" s="46">
        <v>0.55470637690004398</v>
      </c>
      <c r="M72" s="18" t="str">
        <f t="shared" si="5"/>
        <v>JASON</v>
      </c>
      <c r="N72" s="17" t="b">
        <f t="shared" si="6"/>
        <v>1</v>
      </c>
      <c r="U72" s="18" t="str">
        <f t="shared" si="7"/>
        <v>JASON</v>
      </c>
      <c r="V72" s="18">
        <f t="shared" si="8"/>
        <v>0.19751467142268991</v>
      </c>
      <c r="W72" s="18">
        <f t="shared" si="9"/>
        <v>0.35719170547735407</v>
      </c>
    </row>
    <row r="73" spans="1:23" x14ac:dyDescent="0.25">
      <c r="A73" s="12" t="s">
        <v>68</v>
      </c>
      <c r="B73" s="44">
        <v>0.59100210938300002</v>
      </c>
      <c r="C73" s="45">
        <v>0.52472000020922749</v>
      </c>
      <c r="D73" s="45">
        <v>0.9091668374648928</v>
      </c>
      <c r="E73" s="45">
        <v>0.80928678172924284</v>
      </c>
      <c r="F73" s="45">
        <v>0.72962261650297111</v>
      </c>
      <c r="G73" s="45">
        <v>0.87030008580569651</v>
      </c>
      <c r="H73" s="45">
        <v>0.2427902264250012</v>
      </c>
      <c r="I73" s="45">
        <v>1.1751815923935063</v>
      </c>
      <c r="J73" s="45">
        <v>0.89748637871281567</v>
      </c>
      <c r="K73" s="46">
        <v>0.51541808751961371</v>
      </c>
      <c r="M73" s="18" t="str">
        <f t="shared" si="5"/>
        <v>JASON</v>
      </c>
      <c r="N73" s="17" t="b">
        <f t="shared" si="6"/>
        <v>1</v>
      </c>
      <c r="U73" s="18" t="str">
        <f t="shared" si="7"/>
        <v>JASON</v>
      </c>
      <c r="V73" s="18">
        <f t="shared" si="8"/>
        <v>0.2427902264250012</v>
      </c>
      <c r="W73" s="18">
        <f t="shared" si="9"/>
        <v>0.27262786109461251</v>
      </c>
    </row>
    <row r="74" spans="1:23" ht="15.75" thickBot="1" x14ac:dyDescent="0.3">
      <c r="A74" s="12" t="s">
        <v>68</v>
      </c>
      <c r="B74" s="44">
        <v>0.90042255470550558</v>
      </c>
      <c r="C74" s="45">
        <v>0.74868367977891404</v>
      </c>
      <c r="D74" s="45">
        <v>0.92354080264820204</v>
      </c>
      <c r="E74" s="45">
        <v>0.88312276344062701</v>
      </c>
      <c r="F74" s="45">
        <v>0.92576220559445288</v>
      </c>
      <c r="G74" s="45">
        <v>1.0916088856405026</v>
      </c>
      <c r="H74" s="45">
        <v>0.39116103700195748</v>
      </c>
      <c r="I74" s="45">
        <v>1.395858445130034</v>
      </c>
      <c r="J74" s="45">
        <v>0.59161912244573689</v>
      </c>
      <c r="K74" s="46">
        <v>0.82196378216813171</v>
      </c>
      <c r="M74" s="18" t="str">
        <f t="shared" si="5"/>
        <v>JASON</v>
      </c>
      <c r="N74" s="17" t="b">
        <f t="shared" si="6"/>
        <v>1</v>
      </c>
      <c r="U74" s="18" t="str">
        <f t="shared" si="7"/>
        <v>JASON</v>
      </c>
      <c r="V74" s="18">
        <f t="shared" si="8"/>
        <v>0.39116103700195748</v>
      </c>
      <c r="W74" s="18">
        <f t="shared" si="9"/>
        <v>0.20045808544377941</v>
      </c>
    </row>
    <row r="75" spans="1:23" ht="15.75" thickBot="1" x14ac:dyDescent="0.3">
      <c r="A75" s="13" t="s">
        <v>68</v>
      </c>
      <c r="B75" s="47">
        <v>1.2800429278326355</v>
      </c>
      <c r="C75" s="48">
        <v>1.1731857445897922</v>
      </c>
      <c r="D75" s="48">
        <v>1.0976993753178463</v>
      </c>
      <c r="E75" s="48">
        <v>1.1259375902598296</v>
      </c>
      <c r="F75" s="48">
        <v>1.1989931922684893</v>
      </c>
      <c r="G75" s="48">
        <v>1.396633565974555</v>
      </c>
      <c r="H75" s="48">
        <v>0.80712827654436481</v>
      </c>
      <c r="I75" s="48">
        <v>1.7790383195087238</v>
      </c>
      <c r="J75" s="48">
        <v>0.38827617974890255</v>
      </c>
      <c r="K75" s="49">
        <v>1.1735945559327752</v>
      </c>
      <c r="M75" s="19" t="str">
        <f t="shared" si="5"/>
        <v>DAVE</v>
      </c>
      <c r="N75" s="21" t="b">
        <f t="shared" si="6"/>
        <v>0</v>
      </c>
      <c r="O75" s="30">
        <f>COUNTIF($N66:$N75,TRUE)/(10 - COUNTIF($N66:$N75,"#N/A"))</f>
        <v>0.9</v>
      </c>
      <c r="U75" s="19" t="str">
        <f t="shared" si="7"/>
        <v>DAVE</v>
      </c>
      <c r="V75" s="19">
        <f t="shared" si="8"/>
        <v>0.38827617974890255</v>
      </c>
      <c r="W75" s="19">
        <f t="shared" si="9"/>
        <v>0.41885209679546226</v>
      </c>
    </row>
    <row r="76" spans="1:23" x14ac:dyDescent="0.25">
      <c r="A76" s="11" t="s">
        <v>69</v>
      </c>
      <c r="B76" s="41">
        <v>0.85174731926206015</v>
      </c>
      <c r="C76" s="42">
        <v>1.2676618201519001</v>
      </c>
      <c r="D76" s="42">
        <v>1.2707761207290587</v>
      </c>
      <c r="E76" s="42">
        <v>1.1444427661740495</v>
      </c>
      <c r="F76" s="42">
        <v>1.112322998989028</v>
      </c>
      <c r="G76" s="42">
        <v>0.86974877975526987</v>
      </c>
      <c r="H76" s="42">
        <v>1.380149515154167</v>
      </c>
      <c r="I76" s="42">
        <v>0.34426512046303553</v>
      </c>
      <c r="J76" s="42">
        <v>1.8036655874841674</v>
      </c>
      <c r="K76" s="43">
        <v>0.92232788808211652</v>
      </c>
      <c r="M76" s="16" t="str">
        <f t="shared" si="5"/>
        <v>SCOTT</v>
      </c>
      <c r="N76" s="20" t="b">
        <f t="shared" si="6"/>
        <v>1</v>
      </c>
      <c r="U76" s="16" t="str">
        <f t="shared" si="7"/>
        <v>SCOTT</v>
      </c>
      <c r="V76" s="16">
        <f t="shared" si="8"/>
        <v>0.34426512046303553</v>
      </c>
      <c r="W76" s="16">
        <f t="shared" si="9"/>
        <v>0.50748219879902456</v>
      </c>
    </row>
    <row r="77" spans="1:23" x14ac:dyDescent="0.25">
      <c r="A77" s="12" t="s">
        <v>69</v>
      </c>
      <c r="B77" s="44">
        <v>0.84522246157596093</v>
      </c>
      <c r="C77" s="45">
        <v>1.2242442760931307</v>
      </c>
      <c r="D77" s="45">
        <v>1.2369164557552332</v>
      </c>
      <c r="E77" s="45">
        <v>1.0977365664167764</v>
      </c>
      <c r="F77" s="45">
        <v>1.032561548085231</v>
      </c>
      <c r="G77" s="45">
        <v>0.82942236503060807</v>
      </c>
      <c r="H77" s="45">
        <v>1.3635627390877008</v>
      </c>
      <c r="I77" s="45">
        <v>0.41960227008232398</v>
      </c>
      <c r="J77" s="45">
        <v>1.8083529497941044</v>
      </c>
      <c r="K77" s="46">
        <v>0.90847833994861371</v>
      </c>
      <c r="M77" s="18" t="str">
        <f t="shared" si="5"/>
        <v>SCOTT</v>
      </c>
      <c r="N77" s="17" t="b">
        <f t="shared" si="6"/>
        <v>1</v>
      </c>
      <c r="U77" s="18" t="str">
        <f t="shared" si="7"/>
        <v>SCOTT</v>
      </c>
      <c r="V77" s="18">
        <f t="shared" si="8"/>
        <v>0.41960227008232398</v>
      </c>
      <c r="W77" s="18">
        <f t="shared" si="9"/>
        <v>0.40982009494828409</v>
      </c>
    </row>
    <row r="78" spans="1:23" x14ac:dyDescent="0.25">
      <c r="A78" s="12" t="s">
        <v>69</v>
      </c>
      <c r="B78" s="44">
        <v>0.7143638582969799</v>
      </c>
      <c r="C78" s="45">
        <v>1.2330932535207579</v>
      </c>
      <c r="D78" s="45">
        <v>1.2335708481275545</v>
      </c>
      <c r="E78" s="45">
        <v>1.1243278848293945</v>
      </c>
      <c r="F78" s="45">
        <v>1.030353515687612</v>
      </c>
      <c r="G78" s="45">
        <v>0.81868934555573369</v>
      </c>
      <c r="H78" s="45">
        <v>1.2850439326923941</v>
      </c>
      <c r="I78" s="45">
        <v>0.21052335890900173</v>
      </c>
      <c r="J78" s="45">
        <v>1.708194346909965</v>
      </c>
      <c r="K78" s="46">
        <v>0.73155724799706057</v>
      </c>
      <c r="M78" s="18" t="str">
        <f t="shared" si="5"/>
        <v>SCOTT</v>
      </c>
      <c r="N78" s="17" t="b">
        <f t="shared" si="6"/>
        <v>1</v>
      </c>
      <c r="U78" s="18" t="str">
        <f t="shared" si="7"/>
        <v>SCOTT</v>
      </c>
      <c r="V78" s="18">
        <f t="shared" si="8"/>
        <v>0.21052335890900173</v>
      </c>
      <c r="W78" s="18">
        <f t="shared" si="9"/>
        <v>0.50384049938797815</v>
      </c>
    </row>
    <row r="79" spans="1:23" x14ac:dyDescent="0.25">
      <c r="A79" s="12" t="s">
        <v>69</v>
      </c>
      <c r="B79" s="44">
        <v>0.73937052590621477</v>
      </c>
      <c r="C79" s="45">
        <v>1.1766030894828252</v>
      </c>
      <c r="D79" s="45">
        <v>1.1627085191089386</v>
      </c>
      <c r="E79" s="45">
        <v>1.0334714953770796</v>
      </c>
      <c r="F79" s="45">
        <v>1.0442883171554427</v>
      </c>
      <c r="G79" s="45">
        <v>0.77750011437587407</v>
      </c>
      <c r="H79" s="45">
        <v>1.2732133132061636</v>
      </c>
      <c r="I79" s="45">
        <v>0.42051283267658157</v>
      </c>
      <c r="J79" s="45">
        <v>1.6995254770581656</v>
      </c>
      <c r="K79" s="46">
        <v>0.85485999429249548</v>
      </c>
      <c r="M79" s="18" t="str">
        <f t="shared" si="5"/>
        <v>SCOTT</v>
      </c>
      <c r="N79" s="17" t="b">
        <f t="shared" si="6"/>
        <v>1</v>
      </c>
      <c r="U79" s="18" t="str">
        <f t="shared" si="7"/>
        <v>SCOTT</v>
      </c>
      <c r="V79" s="18">
        <f t="shared" si="8"/>
        <v>0.42051283267658157</v>
      </c>
      <c r="W79" s="18">
        <f t="shared" si="9"/>
        <v>0.3188576932296332</v>
      </c>
    </row>
    <row r="80" spans="1:23" x14ac:dyDescent="0.25">
      <c r="A80" s="12" t="s">
        <v>69</v>
      </c>
      <c r="B80" s="44">
        <v>0.81327338778200264</v>
      </c>
      <c r="C80" s="45">
        <v>1.228760080837265</v>
      </c>
      <c r="D80" s="45">
        <v>1.2820342296065388</v>
      </c>
      <c r="E80" s="45">
        <v>1.1381153699194542</v>
      </c>
      <c r="F80" s="45">
        <v>1.0389894513221691</v>
      </c>
      <c r="G80" s="45">
        <v>0.86381670806348276</v>
      </c>
      <c r="H80" s="45">
        <v>1.3119543658256312</v>
      </c>
      <c r="I80" s="45">
        <v>0.34454374240500613</v>
      </c>
      <c r="J80" s="45">
        <v>1.7556117676979683</v>
      </c>
      <c r="K80" s="46">
        <v>0.8539704701062153</v>
      </c>
      <c r="M80" s="18" t="str">
        <f t="shared" si="5"/>
        <v>SCOTT</v>
      </c>
      <c r="N80" s="17" t="b">
        <f t="shared" si="6"/>
        <v>1</v>
      </c>
      <c r="U80" s="18" t="str">
        <f t="shared" si="7"/>
        <v>SCOTT</v>
      </c>
      <c r="V80" s="18">
        <f t="shared" si="8"/>
        <v>0.34454374240500613</v>
      </c>
      <c r="W80" s="18">
        <f t="shared" si="9"/>
        <v>0.46872964537699652</v>
      </c>
    </row>
    <row r="81" spans="1:23" x14ac:dyDescent="0.25">
      <c r="A81" s="12" t="s">
        <v>69</v>
      </c>
      <c r="B81" s="44">
        <v>0.82227467573572899</v>
      </c>
      <c r="C81" s="45">
        <v>1.0771506177205727</v>
      </c>
      <c r="D81" s="45">
        <v>0.99478558240552439</v>
      </c>
      <c r="E81" s="45">
        <v>0.99430758178233036</v>
      </c>
      <c r="F81" s="45">
        <v>0.86722870811558961</v>
      </c>
      <c r="G81" s="45">
        <v>0.89532447051596442</v>
      </c>
      <c r="H81" s="45">
        <v>1.0337902060710682</v>
      </c>
      <c r="I81" s="45">
        <v>1.1757383695891177</v>
      </c>
      <c r="J81" s="45">
        <v>1.3278633093507868</v>
      </c>
      <c r="K81" s="46">
        <v>0.74402878529712679</v>
      </c>
      <c r="M81" s="18" t="str">
        <f t="shared" si="5"/>
        <v>ANTONIA</v>
      </c>
      <c r="N81" s="17" t="b">
        <f t="shared" si="6"/>
        <v>0</v>
      </c>
      <c r="U81" s="18" t="str">
        <f t="shared" si="7"/>
        <v>ANTONIA</v>
      </c>
      <c r="V81" s="18">
        <f t="shared" si="8"/>
        <v>0.74402878529712679</v>
      </c>
      <c r="W81" s="18">
        <f t="shared" si="9"/>
        <v>7.8245890438602195E-2</v>
      </c>
    </row>
    <row r="82" spans="1:23" x14ac:dyDescent="0.25">
      <c r="A82" s="12" t="s">
        <v>69</v>
      </c>
      <c r="B82" s="44">
        <v>0.75048800357930023</v>
      </c>
      <c r="C82" s="45">
        <v>1.1897923384436981</v>
      </c>
      <c r="D82" s="45">
        <v>1.2001008961063548</v>
      </c>
      <c r="E82" s="45">
        <v>1.0994356235562013</v>
      </c>
      <c r="F82" s="45">
        <v>1.0087212280533251</v>
      </c>
      <c r="G82" s="45">
        <v>0.84639542242240362</v>
      </c>
      <c r="H82" s="45">
        <v>1.332690231420171</v>
      </c>
      <c r="I82" s="45">
        <v>0.33427798611703202</v>
      </c>
      <c r="J82" s="45">
        <v>1.7559030986485407</v>
      </c>
      <c r="K82" s="46">
        <v>0.84014327952499324</v>
      </c>
      <c r="M82" s="18" t="str">
        <f t="shared" si="5"/>
        <v>SCOTT</v>
      </c>
      <c r="N82" s="17" t="b">
        <f t="shared" si="6"/>
        <v>1</v>
      </c>
      <c r="U82" s="18" t="str">
        <f t="shared" si="7"/>
        <v>SCOTT</v>
      </c>
      <c r="V82" s="18">
        <f t="shared" si="8"/>
        <v>0.33427798611703202</v>
      </c>
      <c r="W82" s="18">
        <f t="shared" si="9"/>
        <v>0.41621001746226821</v>
      </c>
    </row>
    <row r="83" spans="1:23" x14ac:dyDescent="0.25">
      <c r="A83" s="12" t="s">
        <v>69</v>
      </c>
      <c r="B83" s="44">
        <v>0.89025001310907681</v>
      </c>
      <c r="C83" s="45">
        <v>1.315779152903066</v>
      </c>
      <c r="D83" s="45">
        <v>1.3079427161015209</v>
      </c>
      <c r="E83" s="45">
        <v>1.2055872701892638</v>
      </c>
      <c r="F83" s="45">
        <v>1.1335284055194321</v>
      </c>
      <c r="G83" s="45">
        <v>0.92823217299810634</v>
      </c>
      <c r="H83" s="45">
        <v>1.4763209949226825</v>
      </c>
      <c r="I83" s="45">
        <v>0.45436597900468872</v>
      </c>
      <c r="J83" s="45">
        <v>1.9087461190917581</v>
      </c>
      <c r="K83" s="46">
        <v>0.99711936486654407</v>
      </c>
      <c r="M83" s="18" t="str">
        <f t="shared" si="5"/>
        <v>SCOTT</v>
      </c>
      <c r="N83" s="17" t="b">
        <f t="shared" si="6"/>
        <v>1</v>
      </c>
      <c r="U83" s="18" t="str">
        <f t="shared" si="7"/>
        <v>SCOTT</v>
      </c>
      <c r="V83" s="18">
        <f t="shared" si="8"/>
        <v>0.45436597900468872</v>
      </c>
      <c r="W83" s="18">
        <f t="shared" si="9"/>
        <v>0.43588403410438809</v>
      </c>
    </row>
    <row r="84" spans="1:23" ht="15.75" thickBot="1" x14ac:dyDescent="0.3">
      <c r="A84" s="12" t="s">
        <v>69</v>
      </c>
      <c r="B84" s="44">
        <v>0.76955496442337423</v>
      </c>
      <c r="C84" s="45">
        <v>1.1917012537787959</v>
      </c>
      <c r="D84" s="45">
        <v>1.2147566135016832</v>
      </c>
      <c r="E84" s="45">
        <v>1.1068653572270541</v>
      </c>
      <c r="F84" s="45">
        <v>1.0340186213326941</v>
      </c>
      <c r="G84" s="45">
        <v>0.87207539254472943</v>
      </c>
      <c r="H84" s="45">
        <v>1.3394255491959794</v>
      </c>
      <c r="I84" s="45">
        <v>0.37636758050265634</v>
      </c>
      <c r="J84" s="45">
        <v>1.7616486881422619</v>
      </c>
      <c r="K84" s="46">
        <v>0.87114397744051042</v>
      </c>
      <c r="M84" s="18" t="str">
        <f t="shared" si="5"/>
        <v>SCOTT</v>
      </c>
      <c r="N84" s="17" t="b">
        <f t="shared" si="6"/>
        <v>1</v>
      </c>
      <c r="U84" s="18" t="str">
        <f t="shared" si="7"/>
        <v>SCOTT</v>
      </c>
      <c r="V84" s="18">
        <f t="shared" si="8"/>
        <v>0.37636758050265634</v>
      </c>
      <c r="W84" s="18">
        <f t="shared" si="9"/>
        <v>0.39318738392071789</v>
      </c>
    </row>
    <row r="85" spans="1:23" ht="15.75" thickBot="1" x14ac:dyDescent="0.3">
      <c r="A85" s="13" t="s">
        <v>69</v>
      </c>
      <c r="B85" s="47">
        <v>0.69724827265379496</v>
      </c>
      <c r="C85" s="48">
        <v>1.1550366327804338</v>
      </c>
      <c r="D85" s="48">
        <v>1.1281935121021514</v>
      </c>
      <c r="E85" s="48">
        <v>1.0231227803225198</v>
      </c>
      <c r="F85" s="48">
        <v>0.90251650641829861</v>
      </c>
      <c r="G85" s="48">
        <v>0.72967627132794588</v>
      </c>
      <c r="H85" s="48">
        <v>1.2826369854410899</v>
      </c>
      <c r="I85" s="48">
        <v>0.33264948920102266</v>
      </c>
      <c r="J85" s="48">
        <v>1.7219211351712447</v>
      </c>
      <c r="K85" s="49">
        <v>0.7691495754777955</v>
      </c>
      <c r="M85" s="19" t="str">
        <f t="shared" si="5"/>
        <v>SCOTT</v>
      </c>
      <c r="N85" s="21" t="b">
        <f t="shared" si="6"/>
        <v>1</v>
      </c>
      <c r="O85" s="30">
        <f>COUNTIF($N76:$N85,TRUE)/(10 - COUNTIF($N76:$N85,"#N/A"))</f>
        <v>0.9</v>
      </c>
      <c r="U85" s="19" t="str">
        <f t="shared" si="7"/>
        <v>SCOTT</v>
      </c>
      <c r="V85" s="19">
        <f t="shared" si="8"/>
        <v>0.33264948920102266</v>
      </c>
      <c r="W85" s="19">
        <f t="shared" si="9"/>
        <v>0.3645987834527723</v>
      </c>
    </row>
    <row r="86" spans="1:23" x14ac:dyDescent="0.25">
      <c r="A86" s="11" t="s">
        <v>70</v>
      </c>
      <c r="B86" s="41">
        <v>1.2828854200053861</v>
      </c>
      <c r="C86" s="42">
        <v>1.1013498507275326</v>
      </c>
      <c r="D86" s="42">
        <v>0.96105089606919503</v>
      </c>
      <c r="E86" s="42">
        <v>0.97854035160050357</v>
      </c>
      <c r="F86" s="42">
        <v>1.1593210704868955</v>
      </c>
      <c r="G86" s="42">
        <v>1.3635621211854958</v>
      </c>
      <c r="H86" s="42">
        <v>0.81795469831525969</v>
      </c>
      <c r="I86" s="42">
        <v>1.7926431230557525</v>
      </c>
      <c r="J86" s="42">
        <v>0.26987175749235781</v>
      </c>
      <c r="K86" s="43">
        <v>1.2365759527900526</v>
      </c>
      <c r="M86" s="16" t="str">
        <f t="shared" si="5"/>
        <v>DAVE</v>
      </c>
      <c r="N86" s="20" t="b">
        <f t="shared" si="6"/>
        <v>1</v>
      </c>
      <c r="U86" s="16" t="str">
        <f t="shared" si="7"/>
        <v>DAVE</v>
      </c>
      <c r="V86" s="16">
        <f t="shared" si="8"/>
        <v>0.26987175749235781</v>
      </c>
      <c r="W86" s="16">
        <f t="shared" si="9"/>
        <v>0.54808294082290188</v>
      </c>
    </row>
    <row r="87" spans="1:23" x14ac:dyDescent="0.25">
      <c r="A87" s="12" t="s">
        <v>70</v>
      </c>
      <c r="B87" s="44">
        <v>1.0663996803044344</v>
      </c>
      <c r="C87" s="45">
        <v>0.94997087290590232</v>
      </c>
      <c r="D87" s="45">
        <v>0.94809228056229966</v>
      </c>
      <c r="E87" s="45">
        <v>0.94538086345922745</v>
      </c>
      <c r="F87" s="45">
        <v>1.0403088238446823</v>
      </c>
      <c r="G87" s="45">
        <v>1.2414846956202521</v>
      </c>
      <c r="H87" s="45">
        <v>0.59674635128991516</v>
      </c>
      <c r="I87" s="45">
        <v>1.5669316355292353</v>
      </c>
      <c r="J87" s="45">
        <v>0.2644875723077178</v>
      </c>
      <c r="K87" s="46">
        <v>0.98499072423114697</v>
      </c>
      <c r="M87" s="18" t="str">
        <f t="shared" si="5"/>
        <v>DAVE</v>
      </c>
      <c r="N87" s="17" t="b">
        <f t="shared" si="6"/>
        <v>1</v>
      </c>
      <c r="U87" s="18" t="str">
        <f t="shared" si="7"/>
        <v>DAVE</v>
      </c>
      <c r="V87" s="18">
        <f t="shared" si="8"/>
        <v>0.2644875723077178</v>
      </c>
      <c r="W87" s="18">
        <f t="shared" si="9"/>
        <v>0.33225877898219736</v>
      </c>
    </row>
    <row r="88" spans="1:23" x14ac:dyDescent="0.25">
      <c r="A88" s="12" t="s">
        <v>70</v>
      </c>
      <c r="B88" s="44">
        <v>1.1147149629068873</v>
      </c>
      <c r="C88" s="45">
        <v>0.99434907210438384</v>
      </c>
      <c r="D88" s="45">
        <v>0.98127580971748785</v>
      </c>
      <c r="E88" s="45">
        <v>1.0127218934249405</v>
      </c>
      <c r="F88" s="45">
        <v>1.0521846951972593</v>
      </c>
      <c r="G88" s="45">
        <v>1.30400559951689</v>
      </c>
      <c r="H88" s="45">
        <v>0.68995607160400951</v>
      </c>
      <c r="I88" s="45">
        <v>1.6082901832147591</v>
      </c>
      <c r="J88" s="45">
        <v>0.31988400678900686</v>
      </c>
      <c r="K88" s="46">
        <v>1.013636960571076</v>
      </c>
      <c r="M88" s="18" t="str">
        <f t="shared" si="5"/>
        <v>DAVE</v>
      </c>
      <c r="N88" s="17" t="b">
        <f t="shared" si="6"/>
        <v>1</v>
      </c>
      <c r="U88" s="18" t="str">
        <f t="shared" si="7"/>
        <v>DAVE</v>
      </c>
      <c r="V88" s="18">
        <f t="shared" si="8"/>
        <v>0.31988400678900686</v>
      </c>
      <c r="W88" s="18">
        <f t="shared" si="9"/>
        <v>0.37007206481500265</v>
      </c>
    </row>
    <row r="89" spans="1:23" x14ac:dyDescent="0.25">
      <c r="A89" s="12" t="s">
        <v>70</v>
      </c>
      <c r="B89" s="44">
        <v>1.2780665002492642</v>
      </c>
      <c r="C89" s="45">
        <v>1.1867730706672948</v>
      </c>
      <c r="D89" s="45">
        <v>1.0351331593553668</v>
      </c>
      <c r="E89" s="45">
        <v>1.0641675785739957</v>
      </c>
      <c r="F89" s="45">
        <v>1.2500762616267935</v>
      </c>
      <c r="G89" s="45">
        <v>1.3999593412497602</v>
      </c>
      <c r="H89" s="45">
        <v>0.81754558155457535</v>
      </c>
      <c r="I89" s="45">
        <v>1.7975341406133718</v>
      </c>
      <c r="J89" s="45">
        <v>0.13685459419138324</v>
      </c>
      <c r="K89" s="46">
        <v>1.2395494234901445</v>
      </c>
      <c r="M89" s="18" t="str">
        <f t="shared" si="5"/>
        <v>DAVE</v>
      </c>
      <c r="N89" s="17" t="b">
        <f t="shared" si="6"/>
        <v>1</v>
      </c>
      <c r="U89" s="18" t="str">
        <f t="shared" si="7"/>
        <v>DAVE</v>
      </c>
      <c r="V89" s="18">
        <f t="shared" si="8"/>
        <v>0.13685459419138324</v>
      </c>
      <c r="W89" s="18">
        <f t="shared" si="9"/>
        <v>0.68069098736319211</v>
      </c>
    </row>
    <row r="90" spans="1:23" x14ac:dyDescent="0.25">
      <c r="A90" s="12" t="s">
        <v>70</v>
      </c>
      <c r="B90" s="44">
        <v>0.97997217787962543</v>
      </c>
      <c r="C90" s="45">
        <v>0.86033329732144059</v>
      </c>
      <c r="D90" s="45">
        <v>0.87055597486189817</v>
      </c>
      <c r="E90" s="45">
        <v>0.89046045021326792</v>
      </c>
      <c r="F90" s="45">
        <v>0.93462400140022661</v>
      </c>
      <c r="G90" s="45">
        <v>1.1982334256296709</v>
      </c>
      <c r="H90" s="45">
        <v>0.57179163928896348</v>
      </c>
      <c r="I90" s="45">
        <v>1.5144168308957433</v>
      </c>
      <c r="J90" s="45">
        <v>0.34010342275885086</v>
      </c>
      <c r="K90" s="46">
        <v>0.90716008074971688</v>
      </c>
      <c r="M90" s="18" t="str">
        <f t="shared" si="5"/>
        <v>DAVE</v>
      </c>
      <c r="N90" s="17" t="b">
        <f t="shared" si="6"/>
        <v>1</v>
      </c>
      <c r="U90" s="18" t="str">
        <f t="shared" si="7"/>
        <v>DAVE</v>
      </c>
      <c r="V90" s="18">
        <f t="shared" si="8"/>
        <v>0.34010342275885086</v>
      </c>
      <c r="W90" s="18">
        <f t="shared" si="9"/>
        <v>0.23168821653011262</v>
      </c>
    </row>
    <row r="91" spans="1:23" x14ac:dyDescent="0.25">
      <c r="A91" s="12" t="s">
        <v>70</v>
      </c>
      <c r="B91" s="44">
        <v>1.0354770584539867</v>
      </c>
      <c r="C91" s="45">
        <v>0.94420269366007581</v>
      </c>
      <c r="D91" s="45">
        <v>0.8288902208402753</v>
      </c>
      <c r="E91" s="45">
        <v>0.87535933562015544</v>
      </c>
      <c r="F91" s="45">
        <v>1.0011226457186151</v>
      </c>
      <c r="G91" s="45">
        <v>1.176956330358125</v>
      </c>
      <c r="H91" s="45">
        <v>0.64655886708742427</v>
      </c>
      <c r="I91" s="45">
        <v>1.5184808573650133</v>
      </c>
      <c r="J91" s="45">
        <v>0.28644886874236092</v>
      </c>
      <c r="K91" s="46">
        <v>0.98608824413138563</v>
      </c>
      <c r="M91" s="18" t="str">
        <f t="shared" si="5"/>
        <v>DAVE</v>
      </c>
      <c r="N91" s="17" t="b">
        <f t="shared" si="6"/>
        <v>1</v>
      </c>
      <c r="U91" s="18" t="str">
        <f t="shared" si="7"/>
        <v>DAVE</v>
      </c>
      <c r="V91" s="18">
        <f t="shared" si="8"/>
        <v>0.28644886874236092</v>
      </c>
      <c r="W91" s="18">
        <f t="shared" si="9"/>
        <v>0.36010999834506335</v>
      </c>
    </row>
    <row r="92" spans="1:23" x14ac:dyDescent="0.25">
      <c r="A92" s="12" t="s">
        <v>70</v>
      </c>
      <c r="B92" s="44">
        <v>1.0549776441186212</v>
      </c>
      <c r="C92" s="45">
        <v>0.94517498441679926</v>
      </c>
      <c r="D92" s="45">
        <v>0.93346848436244134</v>
      </c>
      <c r="E92" s="45">
        <v>0.93995667479570633</v>
      </c>
      <c r="F92" s="45">
        <v>0.9713097581804333</v>
      </c>
      <c r="G92" s="45">
        <v>1.2279156743480537</v>
      </c>
      <c r="H92" s="45">
        <v>0.61382154958388513</v>
      </c>
      <c r="I92" s="45">
        <v>1.5515224299258488</v>
      </c>
      <c r="J92" s="45">
        <v>0.34711981052007318</v>
      </c>
      <c r="K92" s="46">
        <v>0.95399046179531533</v>
      </c>
      <c r="M92" s="18" t="str">
        <f t="shared" si="5"/>
        <v>DAVE</v>
      </c>
      <c r="N92" s="17" t="b">
        <f t="shared" si="6"/>
        <v>1</v>
      </c>
      <c r="U92" s="18" t="str">
        <f t="shared" si="7"/>
        <v>DAVE</v>
      </c>
      <c r="V92" s="18">
        <f t="shared" si="8"/>
        <v>0.34711981052007318</v>
      </c>
      <c r="W92" s="18">
        <f t="shared" si="9"/>
        <v>0.26670173906381195</v>
      </c>
    </row>
    <row r="93" spans="1:23" x14ac:dyDescent="0.25">
      <c r="A93" s="12" t="s">
        <v>70</v>
      </c>
      <c r="B93" s="44">
        <v>1.1341062967453239</v>
      </c>
      <c r="C93" s="45">
        <v>1.0491067123982483</v>
      </c>
      <c r="D93" s="45">
        <v>0.95590186204893313</v>
      </c>
      <c r="E93" s="45">
        <v>0.99963635915577675</v>
      </c>
      <c r="F93" s="45">
        <v>1.1206452863526151</v>
      </c>
      <c r="G93" s="45">
        <v>1.3069194292549422</v>
      </c>
      <c r="H93" s="45">
        <v>0.74254270153389601</v>
      </c>
      <c r="I93" s="45">
        <v>1.6603322735332546</v>
      </c>
      <c r="J93" s="45">
        <v>0.23064581912987567</v>
      </c>
      <c r="K93" s="46">
        <v>1.0760249678183726</v>
      </c>
      <c r="M93" s="18" t="str">
        <f t="shared" si="5"/>
        <v>DAVE</v>
      </c>
      <c r="N93" s="17" t="b">
        <f t="shared" si="6"/>
        <v>1</v>
      </c>
      <c r="U93" s="18" t="str">
        <f t="shared" si="7"/>
        <v>DAVE</v>
      </c>
      <c r="V93" s="18">
        <f t="shared" si="8"/>
        <v>0.23064581912987567</v>
      </c>
      <c r="W93" s="18">
        <f t="shared" si="9"/>
        <v>0.51189688240402031</v>
      </c>
    </row>
    <row r="94" spans="1:23" ht="15.75" thickBot="1" x14ac:dyDescent="0.3">
      <c r="A94" s="12" t="s">
        <v>70</v>
      </c>
      <c r="B94" s="44">
        <v>1.0435346410288433</v>
      </c>
      <c r="C94" s="45">
        <v>0.82481012915833485</v>
      </c>
      <c r="D94" s="45">
        <v>0.90491845707614615</v>
      </c>
      <c r="E94" s="45">
        <v>0.88843021297393954</v>
      </c>
      <c r="F94" s="45">
        <v>0.96885363155650395</v>
      </c>
      <c r="G94" s="45">
        <v>1.2099248460467542</v>
      </c>
      <c r="H94" s="45">
        <v>0.51016656669525817</v>
      </c>
      <c r="I94" s="45">
        <v>1.5798993430473816</v>
      </c>
      <c r="J94" s="45">
        <v>0.31809215218849374</v>
      </c>
      <c r="K94" s="46">
        <v>0.97388041232316869</v>
      </c>
      <c r="M94" s="18" t="str">
        <f t="shared" si="5"/>
        <v>DAVE</v>
      </c>
      <c r="N94" s="17" t="b">
        <f t="shared" si="6"/>
        <v>1</v>
      </c>
      <c r="U94" s="18" t="str">
        <f t="shared" si="7"/>
        <v>DAVE</v>
      </c>
      <c r="V94" s="18">
        <f t="shared" si="8"/>
        <v>0.31809215218849374</v>
      </c>
      <c r="W94" s="18">
        <f t="shared" si="9"/>
        <v>0.19207441450676443</v>
      </c>
    </row>
    <row r="95" spans="1:23" ht="15.75" thickBot="1" x14ac:dyDescent="0.3">
      <c r="A95" s="13" t="s">
        <v>70</v>
      </c>
      <c r="B95" s="47">
        <v>1.259875508274475</v>
      </c>
      <c r="C95" s="48">
        <v>1.1846864402037316</v>
      </c>
      <c r="D95" s="48">
        <v>1.0821267008434166</v>
      </c>
      <c r="E95" s="48">
        <v>1.1014821705807645</v>
      </c>
      <c r="F95" s="48">
        <v>1.2393391048926332</v>
      </c>
      <c r="G95" s="48">
        <v>1.3978596275148754</v>
      </c>
      <c r="H95" s="48">
        <v>0.77774439757308367</v>
      </c>
      <c r="I95" s="48">
        <v>1.7792404402483009</v>
      </c>
      <c r="J95" s="48">
        <v>0.194569216882401</v>
      </c>
      <c r="K95" s="49">
        <v>1.210304451794985</v>
      </c>
      <c r="M95" s="19" t="str">
        <f t="shared" si="5"/>
        <v>DAVE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DAVE</v>
      </c>
      <c r="V95" s="19">
        <f t="shared" si="8"/>
        <v>0.194569216882401</v>
      </c>
      <c r="W95" s="19">
        <f t="shared" si="9"/>
        <v>0.58317518069068264</v>
      </c>
    </row>
    <row r="96" spans="1:23" x14ac:dyDescent="0.25">
      <c r="A96" s="11" t="s">
        <v>71</v>
      </c>
      <c r="B96" s="41">
        <v>0.27953755220968002</v>
      </c>
      <c r="C96" s="42">
        <v>0.68617274285496954</v>
      </c>
      <c r="D96" s="42">
        <v>0.89758095839437613</v>
      </c>
      <c r="E96" s="42">
        <v>0.76701073606706505</v>
      </c>
      <c r="F96" s="42">
        <v>0.67948119778192662</v>
      </c>
      <c r="G96" s="42">
        <v>0.59823071906734893</v>
      </c>
      <c r="H96" s="42">
        <v>0.72601435986519747</v>
      </c>
      <c r="I96" s="42">
        <v>0.69036974463973455</v>
      </c>
      <c r="J96" s="42">
        <v>1.2562341756291124</v>
      </c>
      <c r="K96" s="43">
        <v>0.27316324922108048</v>
      </c>
      <c r="M96" s="16" t="str">
        <f t="shared" si="5"/>
        <v>ANTONIA</v>
      </c>
      <c r="N96" s="20" t="b">
        <f t="shared" si="6"/>
        <v>1</v>
      </c>
      <c r="U96" s="16" t="str">
        <f t="shared" si="7"/>
        <v>ANTONIA</v>
      </c>
      <c r="V96" s="16">
        <f t="shared" si="8"/>
        <v>0.27316324922108048</v>
      </c>
      <c r="W96" s="16">
        <f t="shared" si="9"/>
        <v>6.3743029885995339E-3</v>
      </c>
    </row>
    <row r="97" spans="1:23" x14ac:dyDescent="0.25">
      <c r="A97" s="12" t="s">
        <v>71</v>
      </c>
      <c r="B97" s="44">
        <v>0.33151751743995056</v>
      </c>
      <c r="C97" s="45">
        <v>0.73242324835137163</v>
      </c>
      <c r="D97" s="45">
        <v>0.78987181408302765</v>
      </c>
      <c r="E97" s="45">
        <v>0.66852725902272325</v>
      </c>
      <c r="F97" s="45">
        <v>0.63431279368950444</v>
      </c>
      <c r="G97" s="45">
        <v>0.53690668210347803</v>
      </c>
      <c r="H97" s="45">
        <v>0.77889308703706506</v>
      </c>
      <c r="I97" s="45">
        <v>0.66420732630928614</v>
      </c>
      <c r="J97" s="45">
        <v>1.220993035370288</v>
      </c>
      <c r="K97" s="46">
        <v>0.29559804302177173</v>
      </c>
      <c r="M97" s="18" t="str">
        <f t="shared" si="5"/>
        <v>ANTONIA</v>
      </c>
      <c r="N97" s="17" t="b">
        <f t="shared" si="6"/>
        <v>1</v>
      </c>
      <c r="U97" s="18" t="str">
        <f t="shared" si="7"/>
        <v>ANTONIA</v>
      </c>
      <c r="V97" s="18">
        <f t="shared" si="8"/>
        <v>0.29559804302177173</v>
      </c>
      <c r="W97" s="18">
        <f t="shared" si="9"/>
        <v>3.5919474418178832E-2</v>
      </c>
    </row>
    <row r="98" spans="1:23" x14ac:dyDescent="0.25">
      <c r="A98" s="12" t="s">
        <v>71</v>
      </c>
      <c r="B98" s="44">
        <v>0.23044814074179648</v>
      </c>
      <c r="C98" s="45">
        <v>0.64917436158544028</v>
      </c>
      <c r="D98" s="45">
        <v>0.85814293340875691</v>
      </c>
      <c r="E98" s="45">
        <v>0.78431636775350844</v>
      </c>
      <c r="F98" s="45">
        <v>0.58987581142461809</v>
      </c>
      <c r="G98" s="45">
        <v>0.67654568096023882</v>
      </c>
      <c r="H98" s="45">
        <v>0.75571387280983082</v>
      </c>
      <c r="I98" s="45">
        <v>0.72578869426054449</v>
      </c>
      <c r="J98" s="45">
        <v>1.2442385495241417</v>
      </c>
      <c r="K98" s="46">
        <v>0.20624798474972497</v>
      </c>
      <c r="M98" s="18" t="str">
        <f t="shared" si="5"/>
        <v>ANTONIA</v>
      </c>
      <c r="N98" s="17" t="b">
        <f t="shared" si="6"/>
        <v>1</v>
      </c>
      <c r="U98" s="18" t="str">
        <f t="shared" si="7"/>
        <v>ANTONIA</v>
      </c>
      <c r="V98" s="18">
        <f t="shared" si="8"/>
        <v>0.20624798474972497</v>
      </c>
      <c r="W98" s="18">
        <f t="shared" si="9"/>
        <v>2.4200155992071509E-2</v>
      </c>
    </row>
    <row r="99" spans="1:23" x14ac:dyDescent="0.25">
      <c r="A99" s="12" t="s">
        <v>71</v>
      </c>
      <c r="B99" s="44">
        <v>0.24204213909796224</v>
      </c>
      <c r="C99" s="45">
        <v>0.68577263043931702</v>
      </c>
      <c r="D99" s="45">
        <v>0.78269719150151384</v>
      </c>
      <c r="E99" s="45">
        <v>0.68707313734004127</v>
      </c>
      <c r="F99" s="45">
        <v>0.59940474942347977</v>
      </c>
      <c r="G99" s="45">
        <v>0.57169053379867285</v>
      </c>
      <c r="H99" s="45">
        <v>0.73000098837056182</v>
      </c>
      <c r="I99" s="45">
        <v>0.68074084691545145</v>
      </c>
      <c r="J99" s="45">
        <v>1.1823566758413233</v>
      </c>
      <c r="K99" s="46">
        <v>0.22172866794847379</v>
      </c>
      <c r="M99" s="18" t="str">
        <f t="shared" si="5"/>
        <v>ANTONIA</v>
      </c>
      <c r="N99" s="17" t="b">
        <f t="shared" si="6"/>
        <v>1</v>
      </c>
      <c r="U99" s="18" t="str">
        <f t="shared" si="7"/>
        <v>ANTONIA</v>
      </c>
      <c r="V99" s="18">
        <f t="shared" si="8"/>
        <v>0.22172866794847379</v>
      </c>
      <c r="W99" s="18">
        <f t="shared" si="9"/>
        <v>2.0313471149488449E-2</v>
      </c>
    </row>
    <row r="100" spans="1:23" x14ac:dyDescent="0.25">
      <c r="A100" s="12" t="s">
        <v>71</v>
      </c>
      <c r="B100" s="44">
        <v>0.54145130779430151</v>
      </c>
      <c r="C100" s="45">
        <v>0.75212686969890863</v>
      </c>
      <c r="D100" s="45">
        <v>0.90750950117069329</v>
      </c>
      <c r="E100" s="45">
        <v>0.8744989175610689</v>
      </c>
      <c r="F100" s="45">
        <v>0.86074584367355444</v>
      </c>
      <c r="G100" s="45">
        <v>0.92660560491167454</v>
      </c>
      <c r="H100" s="45">
        <v>0.49297536258045233</v>
      </c>
      <c r="I100" s="45">
        <v>1.1256855865492685</v>
      </c>
      <c r="J100" s="45">
        <v>0.79059369297659499</v>
      </c>
      <c r="K100" s="46">
        <v>0.46495043944852338</v>
      </c>
      <c r="M100" s="18" t="str">
        <f t="shared" si="5"/>
        <v>ANTONIA</v>
      </c>
      <c r="N100" s="17" t="b">
        <f t="shared" si="6"/>
        <v>1</v>
      </c>
      <c r="U100" s="18" t="str">
        <f t="shared" si="7"/>
        <v>ANTONIA</v>
      </c>
      <c r="V100" s="18">
        <f t="shared" si="8"/>
        <v>0.46495043944852338</v>
      </c>
      <c r="W100" s="18">
        <f t="shared" si="9"/>
        <v>2.8024923131928947E-2</v>
      </c>
    </row>
    <row r="101" spans="1:23" x14ac:dyDescent="0.25">
      <c r="A101" s="12" t="s">
        <v>71</v>
      </c>
      <c r="B101" s="44">
        <v>0.15685650026443337</v>
      </c>
      <c r="C101" s="45">
        <v>0.6727912086195561</v>
      </c>
      <c r="D101" s="45">
        <v>0.83172189898601989</v>
      </c>
      <c r="E101" s="45">
        <v>0.74268188070734587</v>
      </c>
      <c r="F101" s="45">
        <v>0.66106549617283084</v>
      </c>
      <c r="G101" s="45">
        <v>0.62511552800818393</v>
      </c>
      <c r="H101" s="45">
        <v>0.65521414158580504</v>
      </c>
      <c r="I101" s="45">
        <v>0.75373411720166583</v>
      </c>
      <c r="J101" s="45">
        <v>1.143226720469642</v>
      </c>
      <c r="K101" s="46">
        <v>0.19185441308525833</v>
      </c>
      <c r="M101" s="18" t="str">
        <f t="shared" si="5"/>
        <v>BANANAS</v>
      </c>
      <c r="N101" s="17" t="b">
        <f t="shared" si="6"/>
        <v>0</v>
      </c>
      <c r="U101" s="18" t="str">
        <f t="shared" si="7"/>
        <v>BANANAS</v>
      </c>
      <c r="V101" s="18">
        <f t="shared" si="8"/>
        <v>0.15685650026443337</v>
      </c>
      <c r="W101" s="18">
        <f t="shared" si="9"/>
        <v>3.4997912820824956E-2</v>
      </c>
    </row>
    <row r="102" spans="1:23" x14ac:dyDescent="0.25">
      <c r="A102" s="12" t="s">
        <v>71</v>
      </c>
      <c r="B102" s="44">
        <v>0.23517299421734006</v>
      </c>
      <c r="C102" s="45">
        <v>0.61700607640738869</v>
      </c>
      <c r="D102" s="45">
        <v>0.79968428265201374</v>
      </c>
      <c r="E102" s="45">
        <v>0.7317637699168128</v>
      </c>
      <c r="F102" s="45">
        <v>0.65468789833534657</v>
      </c>
      <c r="G102" s="45">
        <v>0.65315365713017604</v>
      </c>
      <c r="H102" s="45">
        <v>0.636476321395263</v>
      </c>
      <c r="I102" s="45">
        <v>0.77848185565910322</v>
      </c>
      <c r="J102" s="45">
        <v>1.1003850843899301</v>
      </c>
      <c r="K102" s="46">
        <v>0.14932008038356281</v>
      </c>
      <c r="M102" s="18" t="str">
        <f t="shared" si="5"/>
        <v>ANTONIA</v>
      </c>
      <c r="N102" s="17" t="b">
        <f t="shared" si="6"/>
        <v>1</v>
      </c>
      <c r="U102" s="18" t="str">
        <f t="shared" si="7"/>
        <v>ANTONIA</v>
      </c>
      <c r="V102" s="18">
        <f t="shared" si="8"/>
        <v>0.14932008038356281</v>
      </c>
      <c r="W102" s="18">
        <f t="shared" si="9"/>
        <v>8.5852913833777245E-2</v>
      </c>
    </row>
    <row r="103" spans="1:23" x14ac:dyDescent="0.25">
      <c r="A103" s="12" t="s">
        <v>71</v>
      </c>
      <c r="B103" s="44">
        <v>0.32902777706813091</v>
      </c>
      <c r="C103" s="45">
        <v>0.6402537996714045</v>
      </c>
      <c r="D103" s="45">
        <v>0.81512246050954495</v>
      </c>
      <c r="E103" s="45">
        <v>0.75152726670662873</v>
      </c>
      <c r="F103" s="45">
        <v>0.56236392302769789</v>
      </c>
      <c r="G103" s="45">
        <v>0.7308369842354917</v>
      </c>
      <c r="H103" s="45">
        <v>0.70320802953368255</v>
      </c>
      <c r="I103" s="45">
        <v>0.79164774374452018</v>
      </c>
      <c r="J103" s="45">
        <v>1.1127237736427535</v>
      </c>
      <c r="K103" s="46">
        <v>0.19295755870036052</v>
      </c>
      <c r="M103" s="18" t="str">
        <f t="shared" si="5"/>
        <v>ANTONIA</v>
      </c>
      <c r="N103" s="17" t="b">
        <f t="shared" si="6"/>
        <v>1</v>
      </c>
      <c r="U103" s="18" t="str">
        <f t="shared" si="7"/>
        <v>ANTONIA</v>
      </c>
      <c r="V103" s="18">
        <f t="shared" si="8"/>
        <v>0.19295755870036052</v>
      </c>
      <c r="W103" s="18">
        <f t="shared" si="9"/>
        <v>0.13607021836777039</v>
      </c>
    </row>
    <row r="104" spans="1:23" ht="15.75" thickBot="1" x14ac:dyDescent="0.3">
      <c r="A104" s="12" t="s">
        <v>71</v>
      </c>
      <c r="B104" s="44">
        <v>0.29799802105631557</v>
      </c>
      <c r="C104" s="45">
        <v>0.65310655925162053</v>
      </c>
      <c r="D104" s="45">
        <v>0.84973615177350137</v>
      </c>
      <c r="E104" s="45">
        <v>0.7751000939174113</v>
      </c>
      <c r="F104" s="45">
        <v>0.64176660336290103</v>
      </c>
      <c r="G104" s="45">
        <v>0.70272562632604485</v>
      </c>
      <c r="H104" s="45">
        <v>0.72876277040432813</v>
      </c>
      <c r="I104" s="45">
        <v>0.7216600886621134</v>
      </c>
      <c r="J104" s="45">
        <v>1.1652216519650032</v>
      </c>
      <c r="K104" s="46">
        <v>0.18968279682506442</v>
      </c>
      <c r="M104" s="18" t="str">
        <f t="shared" si="5"/>
        <v>ANTONIA</v>
      </c>
      <c r="N104" s="17" t="b">
        <f t="shared" si="6"/>
        <v>1</v>
      </c>
      <c r="U104" s="18" t="str">
        <f t="shared" si="7"/>
        <v>ANTONIA</v>
      </c>
      <c r="V104" s="18">
        <f t="shared" si="8"/>
        <v>0.18968279682506442</v>
      </c>
      <c r="W104" s="18">
        <f t="shared" si="9"/>
        <v>0.10831522423125114</v>
      </c>
    </row>
    <row r="105" spans="1:23" ht="15.75" thickBot="1" x14ac:dyDescent="0.3">
      <c r="A105" s="13" t="s">
        <v>71</v>
      </c>
      <c r="B105" s="47">
        <v>0.31011004971237816</v>
      </c>
      <c r="C105" s="48">
        <v>0.52935487226506273</v>
      </c>
      <c r="D105" s="48">
        <v>0.86737027419015666</v>
      </c>
      <c r="E105" s="48">
        <v>0.77683716120133239</v>
      </c>
      <c r="F105" s="48">
        <v>0.62279381348736373</v>
      </c>
      <c r="G105" s="48">
        <v>0.73387949923179796</v>
      </c>
      <c r="H105" s="48">
        <v>0.57869328702241329</v>
      </c>
      <c r="I105" s="48">
        <v>0.85958340795664567</v>
      </c>
      <c r="J105" s="48">
        <v>1.1039225208243217</v>
      </c>
      <c r="K105" s="49">
        <v>0.19736442718322283</v>
      </c>
      <c r="M105" s="19" t="str">
        <f t="shared" si="5"/>
        <v>ANTONIA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ANTONIA</v>
      </c>
      <c r="V105" s="19">
        <f t="shared" si="8"/>
        <v>0.19736442718322283</v>
      </c>
      <c r="W105" s="19">
        <f t="shared" si="9"/>
        <v>0.11274562252915532</v>
      </c>
    </row>
  </sheetData>
  <mergeCells count="2">
    <mergeCell ref="B4:K4"/>
    <mergeCell ref="R17:S17"/>
  </mergeCells>
  <conditionalFormatting sqref="B6:K6">
    <cfRule type="top10" dxfId="2719" priority="902" bottom="1" rank="1"/>
    <cfRule type="top10" dxfId="2718" priority="903" bottom="1" rank="2"/>
    <cfRule type="top10" dxfId="2717" priority="904" bottom="1" rank="3"/>
    <cfRule type="top10" dxfId="2716" priority="905" bottom="1" rank="4"/>
  </conditionalFormatting>
  <conditionalFormatting sqref="M6 A6">
    <cfRule type="duplicateValues" dxfId="2715" priority="901"/>
  </conditionalFormatting>
  <conditionalFormatting sqref="N6">
    <cfRule type="duplicateValues" dxfId="2714" priority="900"/>
  </conditionalFormatting>
  <conditionalFormatting sqref="B7:K7">
    <cfRule type="top10" dxfId="2713" priority="896" bottom="1" rank="1"/>
    <cfRule type="top10" dxfId="2712" priority="897" bottom="1" rank="2"/>
    <cfRule type="top10" dxfId="2711" priority="898" bottom="1" rank="3"/>
    <cfRule type="top10" dxfId="2710" priority="899" bottom="1" rank="4"/>
  </conditionalFormatting>
  <conditionalFormatting sqref="M7 A7">
    <cfRule type="duplicateValues" dxfId="2709" priority="895"/>
  </conditionalFormatting>
  <conditionalFormatting sqref="B8:K8">
    <cfRule type="top10" dxfId="2708" priority="891" bottom="1" rank="1"/>
    <cfRule type="top10" dxfId="2707" priority="892" bottom="1" rank="2"/>
    <cfRule type="top10" dxfId="2706" priority="893" bottom="1" rank="3"/>
    <cfRule type="top10" dxfId="2705" priority="894" bottom="1" rank="4"/>
  </conditionalFormatting>
  <conditionalFormatting sqref="M8 A8">
    <cfRule type="duplicateValues" dxfId="2704" priority="890"/>
  </conditionalFormatting>
  <conditionalFormatting sqref="B9:K9">
    <cfRule type="top10" dxfId="2703" priority="886" bottom="1" rank="1"/>
    <cfRule type="top10" dxfId="2702" priority="887" bottom="1" rank="2"/>
    <cfRule type="top10" dxfId="2701" priority="888" bottom="1" rank="3"/>
    <cfRule type="top10" dxfId="2700" priority="889" bottom="1" rank="4"/>
  </conditionalFormatting>
  <conditionalFormatting sqref="M9 A9">
    <cfRule type="duplicateValues" dxfId="2699" priority="885"/>
  </conditionalFormatting>
  <conditionalFormatting sqref="B10:K10">
    <cfRule type="top10" dxfId="2698" priority="881" bottom="1" rank="1"/>
    <cfRule type="top10" dxfId="2697" priority="882" bottom="1" rank="2"/>
    <cfRule type="top10" dxfId="2696" priority="883" bottom="1" rank="3"/>
    <cfRule type="top10" dxfId="2695" priority="884" bottom="1" rank="4"/>
  </conditionalFormatting>
  <conditionalFormatting sqref="M10 A10">
    <cfRule type="duplicateValues" dxfId="2694" priority="880"/>
  </conditionalFormatting>
  <conditionalFormatting sqref="B11:K11">
    <cfRule type="top10" dxfId="2693" priority="876" bottom="1" rank="1"/>
    <cfRule type="top10" dxfId="2692" priority="877" bottom="1" rank="2"/>
    <cfRule type="top10" dxfId="2691" priority="878" bottom="1" rank="3"/>
    <cfRule type="top10" dxfId="2690" priority="879" bottom="1" rank="4"/>
  </conditionalFormatting>
  <conditionalFormatting sqref="M11 A11">
    <cfRule type="duplicateValues" dxfId="2689" priority="875"/>
  </conditionalFormatting>
  <conditionalFormatting sqref="B12:K12">
    <cfRule type="top10" dxfId="2688" priority="871" bottom="1" rank="1"/>
    <cfRule type="top10" dxfId="2687" priority="872" bottom="1" rank="2"/>
    <cfRule type="top10" dxfId="2686" priority="873" bottom="1" rank="3"/>
    <cfRule type="top10" dxfId="2685" priority="874" bottom="1" rank="4"/>
  </conditionalFormatting>
  <conditionalFormatting sqref="M12 A12">
    <cfRule type="duplicateValues" dxfId="2684" priority="870"/>
  </conditionalFormatting>
  <conditionalFormatting sqref="B13:K13">
    <cfRule type="top10" dxfId="2683" priority="866" bottom="1" rank="1"/>
    <cfRule type="top10" dxfId="2682" priority="867" bottom="1" rank="2"/>
    <cfRule type="top10" dxfId="2681" priority="868" bottom="1" rank="3"/>
    <cfRule type="top10" dxfId="2680" priority="869" bottom="1" rank="4"/>
  </conditionalFormatting>
  <conditionalFormatting sqref="M13 A13">
    <cfRule type="duplicateValues" dxfId="2679" priority="865"/>
  </conditionalFormatting>
  <conditionalFormatting sqref="B14:K14">
    <cfRule type="top10" dxfId="2678" priority="861" bottom="1" rank="1"/>
    <cfRule type="top10" dxfId="2677" priority="862" bottom="1" rank="2"/>
    <cfRule type="top10" dxfId="2676" priority="863" bottom="1" rank="3"/>
    <cfRule type="top10" dxfId="2675" priority="864" bottom="1" rank="4"/>
  </conditionalFormatting>
  <conditionalFormatting sqref="M14 A14">
    <cfRule type="duplicateValues" dxfId="2674" priority="860"/>
  </conditionalFormatting>
  <conditionalFormatting sqref="B15:K15">
    <cfRule type="top10" dxfId="2673" priority="856" bottom="1" rank="1"/>
    <cfRule type="top10" dxfId="2672" priority="857" bottom="1" rank="2"/>
    <cfRule type="top10" dxfId="2671" priority="858" bottom="1" rank="3"/>
    <cfRule type="top10" dxfId="2670" priority="859" bottom="1" rank="4"/>
  </conditionalFormatting>
  <conditionalFormatting sqref="M15 A15">
    <cfRule type="duplicateValues" dxfId="2669" priority="855"/>
  </conditionalFormatting>
  <conditionalFormatting sqref="B16:K16">
    <cfRule type="top10" dxfId="2668" priority="851" bottom="1" rank="1"/>
    <cfRule type="top10" dxfId="2667" priority="852" bottom="1" rank="2"/>
    <cfRule type="top10" dxfId="2666" priority="853" bottom="1" rank="3"/>
    <cfRule type="top10" dxfId="2665" priority="854" bottom="1" rank="4"/>
  </conditionalFormatting>
  <conditionalFormatting sqref="M16 A16">
    <cfRule type="duplicateValues" dxfId="2664" priority="850"/>
  </conditionalFormatting>
  <conditionalFormatting sqref="B17:K17">
    <cfRule type="top10" dxfId="2663" priority="846" bottom="1" rank="1"/>
    <cfRule type="top10" dxfId="2662" priority="847" bottom="1" rank="2"/>
    <cfRule type="top10" dxfId="2661" priority="848" bottom="1" rank="3"/>
    <cfRule type="top10" dxfId="2660" priority="849" bottom="1" rank="4"/>
  </conditionalFormatting>
  <conditionalFormatting sqref="M17 A17">
    <cfRule type="duplicateValues" dxfId="2659" priority="845"/>
  </conditionalFormatting>
  <conditionalFormatting sqref="B18:K18">
    <cfRule type="top10" dxfId="2658" priority="841" bottom="1" rank="1"/>
    <cfRule type="top10" dxfId="2657" priority="842" bottom="1" rank="2"/>
    <cfRule type="top10" dxfId="2656" priority="843" bottom="1" rank="3"/>
    <cfRule type="top10" dxfId="2655" priority="844" bottom="1" rank="4"/>
  </conditionalFormatting>
  <conditionalFormatting sqref="M18 A18">
    <cfRule type="duplicateValues" dxfId="2654" priority="840"/>
  </conditionalFormatting>
  <conditionalFormatting sqref="B19:K19">
    <cfRule type="top10" dxfId="2653" priority="836" bottom="1" rank="1"/>
    <cfRule type="top10" dxfId="2652" priority="837" bottom="1" rank="2"/>
    <cfRule type="top10" dxfId="2651" priority="838" bottom="1" rank="3"/>
    <cfRule type="top10" dxfId="2650" priority="839" bottom="1" rank="4"/>
  </conditionalFormatting>
  <conditionalFormatting sqref="M19 A19">
    <cfRule type="duplicateValues" dxfId="2649" priority="835"/>
  </conditionalFormatting>
  <conditionalFormatting sqref="B20:K20">
    <cfRule type="top10" dxfId="2648" priority="831" bottom="1" rank="1"/>
    <cfRule type="top10" dxfId="2647" priority="832" bottom="1" rank="2"/>
    <cfRule type="top10" dxfId="2646" priority="833" bottom="1" rank="3"/>
    <cfRule type="top10" dxfId="2645" priority="834" bottom="1" rank="4"/>
  </conditionalFormatting>
  <conditionalFormatting sqref="M20 A20">
    <cfRule type="duplicateValues" dxfId="2644" priority="830"/>
  </conditionalFormatting>
  <conditionalFormatting sqref="B21:K21">
    <cfRule type="top10" dxfId="2643" priority="826" bottom="1" rank="1"/>
    <cfRule type="top10" dxfId="2642" priority="827" bottom="1" rank="2"/>
    <cfRule type="top10" dxfId="2641" priority="828" bottom="1" rank="3"/>
    <cfRule type="top10" dxfId="2640" priority="829" bottom="1" rank="4"/>
  </conditionalFormatting>
  <conditionalFormatting sqref="M21 A21">
    <cfRule type="duplicateValues" dxfId="2639" priority="825"/>
  </conditionalFormatting>
  <conditionalFormatting sqref="B22:K22">
    <cfRule type="top10" dxfId="2638" priority="821" bottom="1" rank="1"/>
    <cfRule type="top10" dxfId="2637" priority="822" bottom="1" rank="2"/>
    <cfRule type="top10" dxfId="2636" priority="823" bottom="1" rank="3"/>
    <cfRule type="top10" dxfId="2635" priority="824" bottom="1" rank="4"/>
  </conditionalFormatting>
  <conditionalFormatting sqref="M22 A22">
    <cfRule type="duplicateValues" dxfId="2634" priority="820"/>
  </conditionalFormatting>
  <conditionalFormatting sqref="B23:K23">
    <cfRule type="top10" dxfId="2633" priority="816" bottom="1" rank="1"/>
    <cfRule type="top10" dxfId="2632" priority="817" bottom="1" rank="2"/>
    <cfRule type="top10" dxfId="2631" priority="818" bottom="1" rank="3"/>
    <cfRule type="top10" dxfId="2630" priority="819" bottom="1" rank="4"/>
  </conditionalFormatting>
  <conditionalFormatting sqref="M23 A23">
    <cfRule type="duplicateValues" dxfId="2629" priority="815"/>
  </conditionalFormatting>
  <conditionalFormatting sqref="B24:K24">
    <cfRule type="top10" dxfId="2628" priority="811" bottom="1" rank="1"/>
    <cfRule type="top10" dxfId="2627" priority="812" bottom="1" rank="2"/>
    <cfRule type="top10" dxfId="2626" priority="813" bottom="1" rank="3"/>
    <cfRule type="top10" dxfId="2625" priority="814" bottom="1" rank="4"/>
  </conditionalFormatting>
  <conditionalFormatting sqref="M24 A24">
    <cfRule type="duplicateValues" dxfId="2624" priority="810"/>
  </conditionalFormatting>
  <conditionalFormatting sqref="B25:K25">
    <cfRule type="top10" dxfId="2623" priority="806" bottom="1" rank="1"/>
    <cfRule type="top10" dxfId="2622" priority="807" bottom="1" rank="2"/>
    <cfRule type="top10" dxfId="2621" priority="808" bottom="1" rank="3"/>
    <cfRule type="top10" dxfId="2620" priority="809" bottom="1" rank="4"/>
  </conditionalFormatting>
  <conditionalFormatting sqref="M25 A25">
    <cfRule type="duplicateValues" dxfId="2619" priority="805"/>
  </conditionalFormatting>
  <conditionalFormatting sqref="B26:K26">
    <cfRule type="top10" dxfId="2618" priority="801" bottom="1" rank="1"/>
    <cfRule type="top10" dxfId="2617" priority="802" bottom="1" rank="2"/>
    <cfRule type="top10" dxfId="2616" priority="803" bottom="1" rank="3"/>
    <cfRule type="top10" dxfId="2615" priority="804" bottom="1" rank="4"/>
  </conditionalFormatting>
  <conditionalFormatting sqref="M26 A26">
    <cfRule type="duplicateValues" dxfId="2614" priority="800"/>
  </conditionalFormatting>
  <conditionalFormatting sqref="B27:K27">
    <cfRule type="top10" dxfId="2613" priority="796" bottom="1" rank="1"/>
    <cfRule type="top10" dxfId="2612" priority="797" bottom="1" rank="2"/>
    <cfRule type="top10" dxfId="2611" priority="798" bottom="1" rank="3"/>
    <cfRule type="top10" dxfId="2610" priority="799" bottom="1" rank="4"/>
  </conditionalFormatting>
  <conditionalFormatting sqref="M27 A27">
    <cfRule type="duplicateValues" dxfId="2609" priority="795"/>
  </conditionalFormatting>
  <conditionalFormatting sqref="B28:K28">
    <cfRule type="top10" dxfId="2608" priority="791" bottom="1" rank="1"/>
    <cfRule type="top10" dxfId="2607" priority="792" bottom="1" rank="2"/>
    <cfRule type="top10" dxfId="2606" priority="793" bottom="1" rank="3"/>
    <cfRule type="top10" dxfId="2605" priority="794" bottom="1" rank="4"/>
  </conditionalFormatting>
  <conditionalFormatting sqref="M28 A28">
    <cfRule type="duplicateValues" dxfId="2604" priority="790"/>
  </conditionalFormatting>
  <conditionalFormatting sqref="B29:K29">
    <cfRule type="top10" dxfId="2603" priority="786" bottom="1" rank="1"/>
    <cfRule type="top10" dxfId="2602" priority="787" bottom="1" rank="2"/>
    <cfRule type="top10" dxfId="2601" priority="788" bottom="1" rank="3"/>
    <cfRule type="top10" dxfId="2600" priority="789" bottom="1" rank="4"/>
  </conditionalFormatting>
  <conditionalFormatting sqref="M29 A29">
    <cfRule type="duplicateValues" dxfId="2599" priority="785"/>
  </conditionalFormatting>
  <conditionalFormatting sqref="B30:K30">
    <cfRule type="top10" dxfId="2598" priority="781" bottom="1" rank="1"/>
    <cfRule type="top10" dxfId="2597" priority="782" bottom="1" rank="2"/>
    <cfRule type="top10" dxfId="2596" priority="783" bottom="1" rank="3"/>
    <cfRule type="top10" dxfId="2595" priority="784" bottom="1" rank="4"/>
  </conditionalFormatting>
  <conditionalFormatting sqref="M30 A30">
    <cfRule type="duplicateValues" dxfId="2594" priority="780"/>
  </conditionalFormatting>
  <conditionalFormatting sqref="B31:K31">
    <cfRule type="top10" dxfId="2593" priority="776" bottom="1" rank="1"/>
    <cfRule type="top10" dxfId="2592" priority="777" bottom="1" rank="2"/>
    <cfRule type="top10" dxfId="2591" priority="778" bottom="1" rank="3"/>
    <cfRule type="top10" dxfId="2590" priority="779" bottom="1" rank="4"/>
  </conditionalFormatting>
  <conditionalFormatting sqref="M31 A31">
    <cfRule type="duplicateValues" dxfId="2589" priority="775"/>
  </conditionalFormatting>
  <conditionalFormatting sqref="B32:K32">
    <cfRule type="top10" dxfId="2588" priority="771" bottom="1" rank="1"/>
    <cfRule type="top10" dxfId="2587" priority="772" bottom="1" rank="2"/>
    <cfRule type="top10" dxfId="2586" priority="773" bottom="1" rank="3"/>
    <cfRule type="top10" dxfId="2585" priority="774" bottom="1" rank="4"/>
  </conditionalFormatting>
  <conditionalFormatting sqref="M32 A32">
    <cfRule type="duplicateValues" dxfId="2584" priority="770"/>
  </conditionalFormatting>
  <conditionalFormatting sqref="B33:K33">
    <cfRule type="top10" dxfId="2583" priority="766" bottom="1" rank="1"/>
    <cfRule type="top10" dxfId="2582" priority="767" bottom="1" rank="2"/>
    <cfRule type="top10" dxfId="2581" priority="768" bottom="1" rank="3"/>
    <cfRule type="top10" dxfId="2580" priority="769" bottom="1" rank="4"/>
  </conditionalFormatting>
  <conditionalFormatting sqref="M33 A33">
    <cfRule type="duplicateValues" dxfId="2579" priority="765"/>
  </conditionalFormatting>
  <conditionalFormatting sqref="B34:K34">
    <cfRule type="top10" dxfId="2578" priority="761" bottom="1" rank="1"/>
    <cfRule type="top10" dxfId="2577" priority="762" bottom="1" rank="2"/>
    <cfRule type="top10" dxfId="2576" priority="763" bottom="1" rank="3"/>
    <cfRule type="top10" dxfId="2575" priority="764" bottom="1" rank="4"/>
  </conditionalFormatting>
  <conditionalFormatting sqref="M34 A34">
    <cfRule type="duplicateValues" dxfId="2574" priority="760"/>
  </conditionalFormatting>
  <conditionalFormatting sqref="B35:K35">
    <cfRule type="top10" dxfId="2573" priority="756" bottom="1" rank="1"/>
    <cfRule type="top10" dxfId="2572" priority="757" bottom="1" rank="2"/>
    <cfRule type="top10" dxfId="2571" priority="758" bottom="1" rank="3"/>
    <cfRule type="top10" dxfId="2570" priority="759" bottom="1" rank="4"/>
  </conditionalFormatting>
  <conditionalFormatting sqref="M35 A35">
    <cfRule type="duplicateValues" dxfId="2569" priority="755"/>
  </conditionalFormatting>
  <conditionalFormatting sqref="B36:K36">
    <cfRule type="top10" dxfId="2568" priority="751" bottom="1" rank="1"/>
    <cfRule type="top10" dxfId="2567" priority="752" bottom="1" rank="2"/>
    <cfRule type="top10" dxfId="2566" priority="753" bottom="1" rank="3"/>
    <cfRule type="top10" dxfId="2565" priority="754" bottom="1" rank="4"/>
  </conditionalFormatting>
  <conditionalFormatting sqref="M36 A36">
    <cfRule type="duplicateValues" dxfId="2564" priority="750"/>
  </conditionalFormatting>
  <conditionalFormatting sqref="B37:K37">
    <cfRule type="top10" dxfId="2563" priority="746" bottom="1" rank="1"/>
    <cfRule type="top10" dxfId="2562" priority="747" bottom="1" rank="2"/>
    <cfRule type="top10" dxfId="2561" priority="748" bottom="1" rank="3"/>
    <cfRule type="top10" dxfId="2560" priority="749" bottom="1" rank="4"/>
  </conditionalFormatting>
  <conditionalFormatting sqref="M37 A37">
    <cfRule type="duplicateValues" dxfId="2559" priority="745"/>
  </conditionalFormatting>
  <conditionalFormatting sqref="B38:K38">
    <cfRule type="top10" dxfId="2558" priority="741" bottom="1" rank="1"/>
    <cfRule type="top10" dxfId="2557" priority="742" bottom="1" rank="2"/>
    <cfRule type="top10" dxfId="2556" priority="743" bottom="1" rank="3"/>
    <cfRule type="top10" dxfId="2555" priority="744" bottom="1" rank="4"/>
  </conditionalFormatting>
  <conditionalFormatting sqref="M38 A38">
    <cfRule type="duplicateValues" dxfId="2554" priority="740"/>
  </conditionalFormatting>
  <conditionalFormatting sqref="B39:K39">
    <cfRule type="top10" dxfId="2553" priority="736" bottom="1" rank="1"/>
    <cfRule type="top10" dxfId="2552" priority="737" bottom="1" rank="2"/>
    <cfRule type="top10" dxfId="2551" priority="738" bottom="1" rank="3"/>
    <cfRule type="top10" dxfId="2550" priority="739" bottom="1" rank="4"/>
  </conditionalFormatting>
  <conditionalFormatting sqref="M39 A39">
    <cfRule type="duplicateValues" dxfId="2549" priority="735"/>
  </conditionalFormatting>
  <conditionalFormatting sqref="B40:K40">
    <cfRule type="top10" dxfId="2548" priority="731" bottom="1" rank="1"/>
    <cfRule type="top10" dxfId="2547" priority="732" bottom="1" rank="2"/>
    <cfRule type="top10" dxfId="2546" priority="733" bottom="1" rank="3"/>
    <cfRule type="top10" dxfId="2545" priority="734" bottom="1" rank="4"/>
  </conditionalFormatting>
  <conditionalFormatting sqref="M40 A40">
    <cfRule type="duplicateValues" dxfId="2544" priority="730"/>
  </conditionalFormatting>
  <conditionalFormatting sqref="B41:K41">
    <cfRule type="top10" dxfId="2543" priority="726" bottom="1" rank="1"/>
    <cfRule type="top10" dxfId="2542" priority="727" bottom="1" rank="2"/>
    <cfRule type="top10" dxfId="2541" priority="728" bottom="1" rank="3"/>
    <cfRule type="top10" dxfId="2540" priority="729" bottom="1" rank="4"/>
  </conditionalFormatting>
  <conditionalFormatting sqref="M41 A41">
    <cfRule type="duplicateValues" dxfId="2539" priority="725"/>
  </conditionalFormatting>
  <conditionalFormatting sqref="B42:K42">
    <cfRule type="top10" dxfId="2538" priority="721" bottom="1" rank="1"/>
    <cfRule type="top10" dxfId="2537" priority="722" bottom="1" rank="2"/>
    <cfRule type="top10" dxfId="2536" priority="723" bottom="1" rank="3"/>
    <cfRule type="top10" dxfId="2535" priority="724" bottom="1" rank="4"/>
  </conditionalFormatting>
  <conditionalFormatting sqref="M42 A42">
    <cfRule type="duplicateValues" dxfId="2534" priority="720"/>
  </conditionalFormatting>
  <conditionalFormatting sqref="B43:K43">
    <cfRule type="top10" dxfId="2533" priority="716" bottom="1" rank="1"/>
    <cfRule type="top10" dxfId="2532" priority="717" bottom="1" rank="2"/>
    <cfRule type="top10" dxfId="2531" priority="718" bottom="1" rank="3"/>
    <cfRule type="top10" dxfId="2530" priority="719" bottom="1" rank="4"/>
  </conditionalFormatting>
  <conditionalFormatting sqref="M43 A43">
    <cfRule type="duplicateValues" dxfId="2529" priority="715"/>
  </conditionalFormatting>
  <conditionalFormatting sqref="B44:K44">
    <cfRule type="top10" dxfId="2528" priority="711" bottom="1" rank="1"/>
    <cfRule type="top10" dxfId="2527" priority="712" bottom="1" rank="2"/>
    <cfRule type="top10" dxfId="2526" priority="713" bottom="1" rank="3"/>
    <cfRule type="top10" dxfId="2525" priority="714" bottom="1" rank="4"/>
  </conditionalFormatting>
  <conditionalFormatting sqref="M44 A44">
    <cfRule type="duplicateValues" dxfId="2524" priority="710"/>
  </conditionalFormatting>
  <conditionalFormatting sqref="B45:K45">
    <cfRule type="top10" dxfId="2523" priority="706" bottom="1" rank="1"/>
    <cfRule type="top10" dxfId="2522" priority="707" bottom="1" rank="2"/>
    <cfRule type="top10" dxfId="2521" priority="708" bottom="1" rank="3"/>
    <cfRule type="top10" dxfId="2520" priority="709" bottom="1" rank="4"/>
  </conditionalFormatting>
  <conditionalFormatting sqref="M45 A45">
    <cfRule type="duplicateValues" dxfId="2519" priority="705"/>
  </conditionalFormatting>
  <conditionalFormatting sqref="B46:K46">
    <cfRule type="top10" dxfId="2518" priority="701" bottom="1" rank="1"/>
    <cfRule type="top10" dxfId="2517" priority="702" bottom="1" rank="2"/>
    <cfRule type="top10" dxfId="2516" priority="703" bottom="1" rank="3"/>
    <cfRule type="top10" dxfId="2515" priority="704" bottom="1" rank="4"/>
  </conditionalFormatting>
  <conditionalFormatting sqref="M46 A46">
    <cfRule type="duplicateValues" dxfId="2514" priority="700"/>
  </conditionalFormatting>
  <conditionalFormatting sqref="B47:K47">
    <cfRule type="top10" dxfId="2513" priority="696" bottom="1" rank="1"/>
    <cfRule type="top10" dxfId="2512" priority="697" bottom="1" rank="2"/>
    <cfRule type="top10" dxfId="2511" priority="698" bottom="1" rank="3"/>
    <cfRule type="top10" dxfId="2510" priority="699" bottom="1" rank="4"/>
  </conditionalFormatting>
  <conditionalFormatting sqref="M47 A47">
    <cfRule type="duplicateValues" dxfId="2509" priority="695"/>
  </conditionalFormatting>
  <conditionalFormatting sqref="B48:K48">
    <cfRule type="top10" dxfId="2508" priority="691" bottom="1" rank="1"/>
    <cfRule type="top10" dxfId="2507" priority="692" bottom="1" rank="2"/>
    <cfRule type="top10" dxfId="2506" priority="693" bottom="1" rank="3"/>
    <cfRule type="top10" dxfId="2505" priority="694" bottom="1" rank="4"/>
  </conditionalFormatting>
  <conditionalFormatting sqref="M48 A48">
    <cfRule type="duplicateValues" dxfId="2504" priority="690"/>
  </conditionalFormatting>
  <conditionalFormatting sqref="B49:K49">
    <cfRule type="top10" dxfId="2503" priority="686" bottom="1" rank="1"/>
    <cfRule type="top10" dxfId="2502" priority="687" bottom="1" rank="2"/>
    <cfRule type="top10" dxfId="2501" priority="688" bottom="1" rank="3"/>
    <cfRule type="top10" dxfId="2500" priority="689" bottom="1" rank="4"/>
  </conditionalFormatting>
  <conditionalFormatting sqref="M49 A49">
    <cfRule type="duplicateValues" dxfId="2499" priority="685"/>
  </conditionalFormatting>
  <conditionalFormatting sqref="B50:K50">
    <cfRule type="top10" dxfId="2498" priority="681" bottom="1" rank="1"/>
    <cfRule type="top10" dxfId="2497" priority="682" bottom="1" rank="2"/>
    <cfRule type="top10" dxfId="2496" priority="683" bottom="1" rank="3"/>
    <cfRule type="top10" dxfId="2495" priority="684" bottom="1" rank="4"/>
  </conditionalFormatting>
  <conditionalFormatting sqref="M50 A50">
    <cfRule type="duplicateValues" dxfId="2494" priority="680"/>
  </conditionalFormatting>
  <conditionalFormatting sqref="B51:K51">
    <cfRule type="top10" dxfId="2493" priority="676" bottom="1" rank="1"/>
    <cfRule type="top10" dxfId="2492" priority="677" bottom="1" rank="2"/>
    <cfRule type="top10" dxfId="2491" priority="678" bottom="1" rank="3"/>
    <cfRule type="top10" dxfId="2490" priority="679" bottom="1" rank="4"/>
  </conditionalFormatting>
  <conditionalFormatting sqref="M51 A51">
    <cfRule type="duplicateValues" dxfId="2489" priority="675"/>
  </conditionalFormatting>
  <conditionalFormatting sqref="B52:K52">
    <cfRule type="top10" dxfId="2488" priority="671" bottom="1" rank="1"/>
    <cfRule type="top10" dxfId="2487" priority="672" bottom="1" rank="2"/>
    <cfRule type="top10" dxfId="2486" priority="673" bottom="1" rank="3"/>
    <cfRule type="top10" dxfId="2485" priority="674" bottom="1" rank="4"/>
  </conditionalFormatting>
  <conditionalFormatting sqref="M52 A52">
    <cfRule type="duplicateValues" dxfId="2484" priority="670"/>
  </conditionalFormatting>
  <conditionalFormatting sqref="B53:K53">
    <cfRule type="top10" dxfId="2483" priority="666" bottom="1" rank="1"/>
    <cfRule type="top10" dxfId="2482" priority="667" bottom="1" rank="2"/>
    <cfRule type="top10" dxfId="2481" priority="668" bottom="1" rank="3"/>
    <cfRule type="top10" dxfId="2480" priority="669" bottom="1" rank="4"/>
  </conditionalFormatting>
  <conditionalFormatting sqref="M53 A53">
    <cfRule type="duplicateValues" dxfId="2479" priority="665"/>
  </conditionalFormatting>
  <conditionalFormatting sqref="B54:K54">
    <cfRule type="top10" dxfId="2478" priority="661" bottom="1" rank="1"/>
    <cfRule type="top10" dxfId="2477" priority="662" bottom="1" rank="2"/>
    <cfRule type="top10" dxfId="2476" priority="663" bottom="1" rank="3"/>
    <cfRule type="top10" dxfId="2475" priority="664" bottom="1" rank="4"/>
  </conditionalFormatting>
  <conditionalFormatting sqref="M54 A54">
    <cfRule type="duplicateValues" dxfId="2474" priority="660"/>
  </conditionalFormatting>
  <conditionalFormatting sqref="B55:K55">
    <cfRule type="top10" dxfId="2473" priority="656" bottom="1" rank="1"/>
    <cfRule type="top10" dxfId="2472" priority="657" bottom="1" rank="2"/>
    <cfRule type="top10" dxfId="2471" priority="658" bottom="1" rank="3"/>
    <cfRule type="top10" dxfId="2470" priority="659" bottom="1" rank="4"/>
  </conditionalFormatting>
  <conditionalFormatting sqref="M55 A55">
    <cfRule type="duplicateValues" dxfId="2469" priority="655"/>
  </conditionalFormatting>
  <conditionalFormatting sqref="B56:K56">
    <cfRule type="top10" dxfId="2468" priority="651" bottom="1" rank="1"/>
    <cfRule type="top10" dxfId="2467" priority="652" bottom="1" rank="2"/>
    <cfRule type="top10" dxfId="2466" priority="653" bottom="1" rank="3"/>
    <cfRule type="top10" dxfId="2465" priority="654" bottom="1" rank="4"/>
  </conditionalFormatting>
  <conditionalFormatting sqref="M56 A56">
    <cfRule type="duplicateValues" dxfId="2464" priority="650"/>
  </conditionalFormatting>
  <conditionalFormatting sqref="B57:K57">
    <cfRule type="top10" dxfId="2463" priority="646" bottom="1" rank="1"/>
    <cfRule type="top10" dxfId="2462" priority="647" bottom="1" rank="2"/>
    <cfRule type="top10" dxfId="2461" priority="648" bottom="1" rank="3"/>
    <cfRule type="top10" dxfId="2460" priority="649" bottom="1" rank="4"/>
  </conditionalFormatting>
  <conditionalFormatting sqref="M57 A57">
    <cfRule type="duplicateValues" dxfId="2459" priority="645"/>
  </conditionalFormatting>
  <conditionalFormatting sqref="B58:K58">
    <cfRule type="top10" dxfId="2458" priority="641" bottom="1" rank="1"/>
    <cfRule type="top10" dxfId="2457" priority="642" bottom="1" rank="2"/>
    <cfRule type="top10" dxfId="2456" priority="643" bottom="1" rank="3"/>
    <cfRule type="top10" dxfId="2455" priority="644" bottom="1" rank="4"/>
  </conditionalFormatting>
  <conditionalFormatting sqref="M58 A58">
    <cfRule type="duplicateValues" dxfId="2454" priority="640"/>
  </conditionalFormatting>
  <conditionalFormatting sqref="B59:K59">
    <cfRule type="top10" dxfId="2453" priority="636" bottom="1" rank="1"/>
    <cfRule type="top10" dxfId="2452" priority="637" bottom="1" rank="2"/>
    <cfRule type="top10" dxfId="2451" priority="638" bottom="1" rank="3"/>
    <cfRule type="top10" dxfId="2450" priority="639" bottom="1" rank="4"/>
  </conditionalFormatting>
  <conditionalFormatting sqref="M59 A59">
    <cfRule type="duplicateValues" dxfId="2449" priority="635"/>
  </conditionalFormatting>
  <conditionalFormatting sqref="B60:K60">
    <cfRule type="top10" dxfId="2448" priority="631" bottom="1" rank="1"/>
    <cfRule type="top10" dxfId="2447" priority="632" bottom="1" rank="2"/>
    <cfRule type="top10" dxfId="2446" priority="633" bottom="1" rank="3"/>
    <cfRule type="top10" dxfId="2445" priority="634" bottom="1" rank="4"/>
  </conditionalFormatting>
  <conditionalFormatting sqref="M60 A60">
    <cfRule type="duplicateValues" dxfId="2444" priority="630"/>
  </conditionalFormatting>
  <conditionalFormatting sqref="B61:K61">
    <cfRule type="top10" dxfId="2443" priority="626" bottom="1" rank="1"/>
    <cfRule type="top10" dxfId="2442" priority="627" bottom="1" rank="2"/>
    <cfRule type="top10" dxfId="2441" priority="628" bottom="1" rank="3"/>
    <cfRule type="top10" dxfId="2440" priority="629" bottom="1" rank="4"/>
  </conditionalFormatting>
  <conditionalFormatting sqref="M61 A61">
    <cfRule type="duplicateValues" dxfId="2439" priority="625"/>
  </conditionalFormatting>
  <conditionalFormatting sqref="B62:K62">
    <cfRule type="top10" dxfId="2438" priority="621" bottom="1" rank="1"/>
    <cfRule type="top10" dxfId="2437" priority="622" bottom="1" rank="2"/>
    <cfRule type="top10" dxfId="2436" priority="623" bottom="1" rank="3"/>
    <cfRule type="top10" dxfId="2435" priority="624" bottom="1" rank="4"/>
  </conditionalFormatting>
  <conditionalFormatting sqref="M62 A62">
    <cfRule type="duplicateValues" dxfId="2434" priority="620"/>
  </conditionalFormatting>
  <conditionalFormatting sqref="B63:K63">
    <cfRule type="top10" dxfId="2433" priority="616" bottom="1" rank="1"/>
    <cfRule type="top10" dxfId="2432" priority="617" bottom="1" rank="2"/>
    <cfRule type="top10" dxfId="2431" priority="618" bottom="1" rank="3"/>
    <cfRule type="top10" dxfId="2430" priority="619" bottom="1" rank="4"/>
  </conditionalFormatting>
  <conditionalFormatting sqref="M63 A63">
    <cfRule type="duplicateValues" dxfId="2429" priority="615"/>
  </conditionalFormatting>
  <conditionalFormatting sqref="B64:K64">
    <cfRule type="top10" dxfId="2428" priority="611" bottom="1" rank="1"/>
    <cfRule type="top10" dxfId="2427" priority="612" bottom="1" rank="2"/>
    <cfRule type="top10" dxfId="2426" priority="613" bottom="1" rank="3"/>
    <cfRule type="top10" dxfId="2425" priority="614" bottom="1" rank="4"/>
  </conditionalFormatting>
  <conditionalFormatting sqref="M64 A64">
    <cfRule type="duplicateValues" dxfId="2424" priority="610"/>
  </conditionalFormatting>
  <conditionalFormatting sqref="B65:K65">
    <cfRule type="top10" dxfId="2423" priority="606" bottom="1" rank="1"/>
    <cfRule type="top10" dxfId="2422" priority="607" bottom="1" rank="2"/>
    <cfRule type="top10" dxfId="2421" priority="608" bottom="1" rank="3"/>
    <cfRule type="top10" dxfId="2420" priority="609" bottom="1" rank="4"/>
  </conditionalFormatting>
  <conditionalFormatting sqref="M65 A65">
    <cfRule type="duplicateValues" dxfId="2419" priority="605"/>
  </conditionalFormatting>
  <conditionalFormatting sqref="B66:K66">
    <cfRule type="top10" dxfId="2418" priority="601" bottom="1" rank="1"/>
    <cfRule type="top10" dxfId="2417" priority="602" bottom="1" rank="2"/>
    <cfRule type="top10" dxfId="2416" priority="603" bottom="1" rank="3"/>
    <cfRule type="top10" dxfId="2415" priority="604" bottom="1" rank="4"/>
  </conditionalFormatting>
  <conditionalFormatting sqref="M66 A66">
    <cfRule type="duplicateValues" dxfId="2414" priority="600"/>
  </conditionalFormatting>
  <conditionalFormatting sqref="B67:K67">
    <cfRule type="top10" dxfId="2413" priority="596" bottom="1" rank="1"/>
    <cfRule type="top10" dxfId="2412" priority="597" bottom="1" rank="2"/>
    <cfRule type="top10" dxfId="2411" priority="598" bottom="1" rank="3"/>
    <cfRule type="top10" dxfId="2410" priority="599" bottom="1" rank="4"/>
  </conditionalFormatting>
  <conditionalFormatting sqref="M67 A67">
    <cfRule type="duplicateValues" dxfId="2409" priority="595"/>
  </conditionalFormatting>
  <conditionalFormatting sqref="B68:K68">
    <cfRule type="top10" dxfId="2408" priority="591" bottom="1" rank="1"/>
    <cfRule type="top10" dxfId="2407" priority="592" bottom="1" rank="2"/>
    <cfRule type="top10" dxfId="2406" priority="593" bottom="1" rank="3"/>
    <cfRule type="top10" dxfId="2405" priority="594" bottom="1" rank="4"/>
  </conditionalFormatting>
  <conditionalFormatting sqref="M68 A68">
    <cfRule type="duplicateValues" dxfId="2404" priority="590"/>
  </conditionalFormatting>
  <conditionalFormatting sqref="B69:K69">
    <cfRule type="top10" dxfId="2403" priority="586" bottom="1" rank="1"/>
    <cfRule type="top10" dxfId="2402" priority="587" bottom="1" rank="2"/>
    <cfRule type="top10" dxfId="2401" priority="588" bottom="1" rank="3"/>
    <cfRule type="top10" dxfId="2400" priority="589" bottom="1" rank="4"/>
  </conditionalFormatting>
  <conditionalFormatting sqref="M69 A69">
    <cfRule type="duplicateValues" dxfId="2399" priority="585"/>
  </conditionalFormatting>
  <conditionalFormatting sqref="B70:K70">
    <cfRule type="top10" dxfId="2398" priority="581" bottom="1" rank="1"/>
    <cfRule type="top10" dxfId="2397" priority="582" bottom="1" rank="2"/>
    <cfRule type="top10" dxfId="2396" priority="583" bottom="1" rank="3"/>
    <cfRule type="top10" dxfId="2395" priority="584" bottom="1" rank="4"/>
  </conditionalFormatting>
  <conditionalFormatting sqref="M70 A70">
    <cfRule type="duplicateValues" dxfId="2394" priority="580"/>
  </conditionalFormatting>
  <conditionalFormatting sqref="B71:K71">
    <cfRule type="top10" dxfId="2393" priority="576" bottom="1" rank="1"/>
    <cfRule type="top10" dxfId="2392" priority="577" bottom="1" rank="2"/>
    <cfRule type="top10" dxfId="2391" priority="578" bottom="1" rank="3"/>
    <cfRule type="top10" dxfId="2390" priority="579" bottom="1" rank="4"/>
  </conditionalFormatting>
  <conditionalFormatting sqref="M71 A71">
    <cfRule type="duplicateValues" dxfId="2389" priority="575"/>
  </conditionalFormatting>
  <conditionalFormatting sqref="B72:K72">
    <cfRule type="top10" dxfId="2388" priority="571" bottom="1" rank="1"/>
    <cfRule type="top10" dxfId="2387" priority="572" bottom="1" rank="2"/>
    <cfRule type="top10" dxfId="2386" priority="573" bottom="1" rank="3"/>
    <cfRule type="top10" dxfId="2385" priority="574" bottom="1" rank="4"/>
  </conditionalFormatting>
  <conditionalFormatting sqref="M72 A72">
    <cfRule type="duplicateValues" dxfId="2384" priority="570"/>
  </conditionalFormatting>
  <conditionalFormatting sqref="B73:K73">
    <cfRule type="top10" dxfId="2383" priority="566" bottom="1" rank="1"/>
    <cfRule type="top10" dxfId="2382" priority="567" bottom="1" rank="2"/>
    <cfRule type="top10" dxfId="2381" priority="568" bottom="1" rank="3"/>
    <cfRule type="top10" dxfId="2380" priority="569" bottom="1" rank="4"/>
  </conditionalFormatting>
  <conditionalFormatting sqref="M73 A73">
    <cfRule type="duplicateValues" dxfId="2379" priority="565"/>
  </conditionalFormatting>
  <conditionalFormatting sqref="B74:K74">
    <cfRule type="top10" dxfId="2378" priority="561" bottom="1" rank="1"/>
    <cfRule type="top10" dxfId="2377" priority="562" bottom="1" rank="2"/>
    <cfRule type="top10" dxfId="2376" priority="563" bottom="1" rank="3"/>
    <cfRule type="top10" dxfId="2375" priority="564" bottom="1" rank="4"/>
  </conditionalFormatting>
  <conditionalFormatting sqref="M74 A74">
    <cfRule type="duplicateValues" dxfId="2374" priority="560"/>
  </conditionalFormatting>
  <conditionalFormatting sqref="B75:K75">
    <cfRule type="top10" dxfId="2373" priority="556" bottom="1" rank="1"/>
    <cfRule type="top10" dxfId="2372" priority="557" bottom="1" rank="2"/>
    <cfRule type="top10" dxfId="2371" priority="558" bottom="1" rank="3"/>
    <cfRule type="top10" dxfId="2370" priority="559" bottom="1" rank="4"/>
  </conditionalFormatting>
  <conditionalFormatting sqref="M75 A75">
    <cfRule type="duplicateValues" dxfId="2369" priority="555"/>
  </conditionalFormatting>
  <conditionalFormatting sqref="B76:K76">
    <cfRule type="top10" dxfId="2368" priority="551" bottom="1" rank="1"/>
    <cfRule type="top10" dxfId="2367" priority="552" bottom="1" rank="2"/>
    <cfRule type="top10" dxfId="2366" priority="553" bottom="1" rank="3"/>
    <cfRule type="top10" dxfId="2365" priority="554" bottom="1" rank="4"/>
  </conditionalFormatting>
  <conditionalFormatting sqref="M76 A76">
    <cfRule type="duplicateValues" dxfId="2364" priority="550"/>
  </conditionalFormatting>
  <conditionalFormatting sqref="B77:K77">
    <cfRule type="top10" dxfId="2363" priority="546" bottom="1" rank="1"/>
    <cfRule type="top10" dxfId="2362" priority="547" bottom="1" rank="2"/>
    <cfRule type="top10" dxfId="2361" priority="548" bottom="1" rank="3"/>
    <cfRule type="top10" dxfId="2360" priority="549" bottom="1" rank="4"/>
  </conditionalFormatting>
  <conditionalFormatting sqref="M77 A77">
    <cfRule type="duplicateValues" dxfId="2359" priority="545"/>
  </conditionalFormatting>
  <conditionalFormatting sqref="B78:K78">
    <cfRule type="top10" dxfId="2358" priority="541" bottom="1" rank="1"/>
    <cfRule type="top10" dxfId="2357" priority="542" bottom="1" rank="2"/>
    <cfRule type="top10" dxfId="2356" priority="543" bottom="1" rank="3"/>
    <cfRule type="top10" dxfId="2355" priority="544" bottom="1" rank="4"/>
  </conditionalFormatting>
  <conditionalFormatting sqref="M78 A78">
    <cfRule type="duplicateValues" dxfId="2354" priority="540"/>
  </conditionalFormatting>
  <conditionalFormatting sqref="B79:K79">
    <cfRule type="top10" dxfId="2353" priority="536" bottom="1" rank="1"/>
    <cfRule type="top10" dxfId="2352" priority="537" bottom="1" rank="2"/>
    <cfRule type="top10" dxfId="2351" priority="538" bottom="1" rank="3"/>
    <cfRule type="top10" dxfId="2350" priority="539" bottom="1" rank="4"/>
  </conditionalFormatting>
  <conditionalFormatting sqref="M79 A79">
    <cfRule type="duplicateValues" dxfId="2349" priority="535"/>
  </conditionalFormatting>
  <conditionalFormatting sqref="B80:K80">
    <cfRule type="top10" dxfId="2348" priority="531" bottom="1" rank="1"/>
    <cfRule type="top10" dxfId="2347" priority="532" bottom="1" rank="2"/>
    <cfRule type="top10" dxfId="2346" priority="533" bottom="1" rank="3"/>
    <cfRule type="top10" dxfId="2345" priority="534" bottom="1" rank="4"/>
  </conditionalFormatting>
  <conditionalFormatting sqref="M80 A80">
    <cfRule type="duplicateValues" dxfId="2344" priority="530"/>
  </conditionalFormatting>
  <conditionalFormatting sqref="B81:K81">
    <cfRule type="top10" dxfId="2343" priority="526" bottom="1" rank="1"/>
    <cfRule type="top10" dxfId="2342" priority="527" bottom="1" rank="2"/>
    <cfRule type="top10" dxfId="2341" priority="528" bottom="1" rank="3"/>
    <cfRule type="top10" dxfId="2340" priority="529" bottom="1" rank="4"/>
  </conditionalFormatting>
  <conditionalFormatting sqref="M81 A81">
    <cfRule type="duplicateValues" dxfId="2339" priority="525"/>
  </conditionalFormatting>
  <conditionalFormatting sqref="B82:K82">
    <cfRule type="top10" dxfId="2338" priority="521" bottom="1" rank="1"/>
    <cfRule type="top10" dxfId="2337" priority="522" bottom="1" rank="2"/>
    <cfRule type="top10" dxfId="2336" priority="523" bottom="1" rank="3"/>
    <cfRule type="top10" dxfId="2335" priority="524" bottom="1" rank="4"/>
  </conditionalFormatting>
  <conditionalFormatting sqref="M82 A82">
    <cfRule type="duplicateValues" dxfId="2334" priority="520"/>
  </conditionalFormatting>
  <conditionalFormatting sqref="B83:K83">
    <cfRule type="top10" dxfId="2333" priority="516" bottom="1" rank="1"/>
    <cfRule type="top10" dxfId="2332" priority="517" bottom="1" rank="2"/>
    <cfRule type="top10" dxfId="2331" priority="518" bottom="1" rank="3"/>
    <cfRule type="top10" dxfId="2330" priority="519" bottom="1" rank="4"/>
  </conditionalFormatting>
  <conditionalFormatting sqref="M83 A83">
    <cfRule type="duplicateValues" dxfId="2329" priority="515"/>
  </conditionalFormatting>
  <conditionalFormatting sqref="B84:K84">
    <cfRule type="top10" dxfId="2328" priority="511" bottom="1" rank="1"/>
    <cfRule type="top10" dxfId="2327" priority="512" bottom="1" rank="2"/>
    <cfRule type="top10" dxfId="2326" priority="513" bottom="1" rank="3"/>
    <cfRule type="top10" dxfId="2325" priority="514" bottom="1" rank="4"/>
  </conditionalFormatting>
  <conditionalFormatting sqref="M84 A84">
    <cfRule type="duplicateValues" dxfId="2324" priority="510"/>
  </conditionalFormatting>
  <conditionalFormatting sqref="B85:K85">
    <cfRule type="top10" dxfId="2323" priority="506" bottom="1" rank="1"/>
    <cfRule type="top10" dxfId="2322" priority="507" bottom="1" rank="2"/>
    <cfRule type="top10" dxfId="2321" priority="508" bottom="1" rank="3"/>
    <cfRule type="top10" dxfId="2320" priority="509" bottom="1" rank="4"/>
  </conditionalFormatting>
  <conditionalFormatting sqref="M85 A85">
    <cfRule type="duplicateValues" dxfId="2319" priority="505"/>
  </conditionalFormatting>
  <conditionalFormatting sqref="B86:K86">
    <cfRule type="top10" dxfId="2318" priority="501" bottom="1" rank="1"/>
    <cfRule type="top10" dxfId="2317" priority="502" bottom="1" rank="2"/>
    <cfRule type="top10" dxfId="2316" priority="503" bottom="1" rank="3"/>
    <cfRule type="top10" dxfId="2315" priority="504" bottom="1" rank="4"/>
  </conditionalFormatting>
  <conditionalFormatting sqref="M86 A86">
    <cfRule type="duplicateValues" dxfId="2314" priority="500"/>
  </conditionalFormatting>
  <conditionalFormatting sqref="B87:K87">
    <cfRule type="top10" dxfId="2313" priority="496" bottom="1" rank="1"/>
    <cfRule type="top10" dxfId="2312" priority="497" bottom="1" rank="2"/>
    <cfRule type="top10" dxfId="2311" priority="498" bottom="1" rank="3"/>
    <cfRule type="top10" dxfId="2310" priority="499" bottom="1" rank="4"/>
  </conditionalFormatting>
  <conditionalFormatting sqref="M87 A87">
    <cfRule type="duplicateValues" dxfId="2309" priority="495"/>
  </conditionalFormatting>
  <conditionalFormatting sqref="B88:K88">
    <cfRule type="top10" dxfId="2308" priority="491" bottom="1" rank="1"/>
    <cfRule type="top10" dxfId="2307" priority="492" bottom="1" rank="2"/>
    <cfRule type="top10" dxfId="2306" priority="493" bottom="1" rank="3"/>
    <cfRule type="top10" dxfId="2305" priority="494" bottom="1" rank="4"/>
  </conditionalFormatting>
  <conditionalFormatting sqref="M88 A88">
    <cfRule type="duplicateValues" dxfId="2304" priority="490"/>
  </conditionalFormatting>
  <conditionalFormatting sqref="B89:K89">
    <cfRule type="top10" dxfId="2303" priority="486" bottom="1" rank="1"/>
    <cfRule type="top10" dxfId="2302" priority="487" bottom="1" rank="2"/>
    <cfRule type="top10" dxfId="2301" priority="488" bottom="1" rank="3"/>
    <cfRule type="top10" dxfId="2300" priority="489" bottom="1" rank="4"/>
  </conditionalFormatting>
  <conditionalFormatting sqref="M89 A89">
    <cfRule type="duplicateValues" dxfId="2299" priority="485"/>
  </conditionalFormatting>
  <conditionalFormatting sqref="B90:K90">
    <cfRule type="top10" dxfId="2298" priority="481" bottom="1" rank="1"/>
    <cfRule type="top10" dxfId="2297" priority="482" bottom="1" rank="2"/>
    <cfRule type="top10" dxfId="2296" priority="483" bottom="1" rank="3"/>
    <cfRule type="top10" dxfId="2295" priority="484" bottom="1" rank="4"/>
  </conditionalFormatting>
  <conditionalFormatting sqref="M90 A90">
    <cfRule type="duplicateValues" dxfId="2294" priority="480"/>
  </conditionalFormatting>
  <conditionalFormatting sqref="B91:K91">
    <cfRule type="top10" dxfId="2293" priority="476" bottom="1" rank="1"/>
    <cfRule type="top10" dxfId="2292" priority="477" bottom="1" rank="2"/>
    <cfRule type="top10" dxfId="2291" priority="478" bottom="1" rank="3"/>
    <cfRule type="top10" dxfId="2290" priority="479" bottom="1" rank="4"/>
  </conditionalFormatting>
  <conditionalFormatting sqref="M91 A91">
    <cfRule type="duplicateValues" dxfId="2289" priority="475"/>
  </conditionalFormatting>
  <conditionalFormatting sqref="B92:K92">
    <cfRule type="top10" dxfId="2288" priority="471" bottom="1" rank="1"/>
    <cfRule type="top10" dxfId="2287" priority="472" bottom="1" rank="2"/>
    <cfRule type="top10" dxfId="2286" priority="473" bottom="1" rank="3"/>
    <cfRule type="top10" dxfId="2285" priority="474" bottom="1" rank="4"/>
  </conditionalFormatting>
  <conditionalFormatting sqref="M92 A92">
    <cfRule type="duplicateValues" dxfId="2284" priority="470"/>
  </conditionalFormatting>
  <conditionalFormatting sqref="B93:K93">
    <cfRule type="top10" dxfId="2283" priority="466" bottom="1" rank="1"/>
    <cfRule type="top10" dxfId="2282" priority="467" bottom="1" rank="2"/>
    <cfRule type="top10" dxfId="2281" priority="468" bottom="1" rank="3"/>
    <cfRule type="top10" dxfId="2280" priority="469" bottom="1" rank="4"/>
  </conditionalFormatting>
  <conditionalFormatting sqref="M93 A93">
    <cfRule type="duplicateValues" dxfId="2279" priority="465"/>
  </conditionalFormatting>
  <conditionalFormatting sqref="B94:K94">
    <cfRule type="top10" dxfId="2278" priority="461" bottom="1" rank="1"/>
    <cfRule type="top10" dxfId="2277" priority="462" bottom="1" rank="2"/>
    <cfRule type="top10" dxfId="2276" priority="463" bottom="1" rank="3"/>
    <cfRule type="top10" dxfId="2275" priority="464" bottom="1" rank="4"/>
  </conditionalFormatting>
  <conditionalFormatting sqref="M94 A94">
    <cfRule type="duplicateValues" dxfId="2274" priority="460"/>
  </conditionalFormatting>
  <conditionalFormatting sqref="B95:K95">
    <cfRule type="top10" dxfId="2273" priority="456" bottom="1" rank="1"/>
    <cfRule type="top10" dxfId="2272" priority="457" bottom="1" rank="2"/>
    <cfRule type="top10" dxfId="2271" priority="458" bottom="1" rank="3"/>
    <cfRule type="top10" dxfId="2270" priority="459" bottom="1" rank="4"/>
  </conditionalFormatting>
  <conditionalFormatting sqref="M95 A95">
    <cfRule type="duplicateValues" dxfId="2269" priority="455"/>
  </conditionalFormatting>
  <conditionalFormatting sqref="B96:K96">
    <cfRule type="top10" dxfId="2268" priority="451" bottom="1" rank="1"/>
    <cfRule type="top10" dxfId="2267" priority="452" bottom="1" rank="2"/>
    <cfRule type="top10" dxfId="2266" priority="453" bottom="1" rank="3"/>
    <cfRule type="top10" dxfId="2265" priority="454" bottom="1" rank="4"/>
  </conditionalFormatting>
  <conditionalFormatting sqref="M96 A96">
    <cfRule type="duplicateValues" dxfId="2264" priority="450"/>
  </conditionalFormatting>
  <conditionalFormatting sqref="B97:K97">
    <cfRule type="top10" dxfId="2263" priority="446" bottom="1" rank="1"/>
    <cfRule type="top10" dxfId="2262" priority="447" bottom="1" rank="2"/>
    <cfRule type="top10" dxfId="2261" priority="448" bottom="1" rank="3"/>
    <cfRule type="top10" dxfId="2260" priority="449" bottom="1" rank="4"/>
  </conditionalFormatting>
  <conditionalFormatting sqref="M97 A97">
    <cfRule type="duplicateValues" dxfId="2259" priority="445"/>
  </conditionalFormatting>
  <conditionalFormatting sqref="B98:K98">
    <cfRule type="top10" dxfId="2258" priority="441" bottom="1" rank="1"/>
    <cfRule type="top10" dxfId="2257" priority="442" bottom="1" rank="2"/>
    <cfRule type="top10" dxfId="2256" priority="443" bottom="1" rank="3"/>
    <cfRule type="top10" dxfId="2255" priority="444" bottom="1" rank="4"/>
  </conditionalFormatting>
  <conditionalFormatting sqref="M98 A98">
    <cfRule type="duplicateValues" dxfId="2254" priority="440"/>
  </conditionalFormatting>
  <conditionalFormatting sqref="B99:K99">
    <cfRule type="top10" dxfId="2253" priority="436" bottom="1" rank="1"/>
    <cfRule type="top10" dxfId="2252" priority="437" bottom="1" rank="2"/>
    <cfRule type="top10" dxfId="2251" priority="438" bottom="1" rank="3"/>
    <cfRule type="top10" dxfId="2250" priority="439" bottom="1" rank="4"/>
  </conditionalFormatting>
  <conditionalFormatting sqref="M99 A99">
    <cfRule type="duplicateValues" dxfId="2249" priority="435"/>
  </conditionalFormatting>
  <conditionalFormatting sqref="B100:K100">
    <cfRule type="top10" dxfId="2248" priority="431" bottom="1" rank="1"/>
    <cfRule type="top10" dxfId="2247" priority="432" bottom="1" rank="2"/>
    <cfRule type="top10" dxfId="2246" priority="433" bottom="1" rank="3"/>
    <cfRule type="top10" dxfId="2245" priority="434" bottom="1" rank="4"/>
  </conditionalFormatting>
  <conditionalFormatting sqref="M100 A100">
    <cfRule type="duplicateValues" dxfId="2244" priority="430"/>
  </conditionalFormatting>
  <conditionalFormatting sqref="B101:K101">
    <cfRule type="top10" dxfId="2243" priority="426" bottom="1" rank="1"/>
    <cfRule type="top10" dxfId="2242" priority="427" bottom="1" rank="2"/>
    <cfRule type="top10" dxfId="2241" priority="428" bottom="1" rank="3"/>
    <cfRule type="top10" dxfId="2240" priority="429" bottom="1" rank="4"/>
  </conditionalFormatting>
  <conditionalFormatting sqref="M101 A101">
    <cfRule type="duplicateValues" dxfId="2239" priority="425"/>
  </conditionalFormatting>
  <conditionalFormatting sqref="B102:K102">
    <cfRule type="top10" dxfId="2238" priority="421" bottom="1" rank="1"/>
    <cfRule type="top10" dxfId="2237" priority="422" bottom="1" rank="2"/>
    <cfRule type="top10" dxfId="2236" priority="423" bottom="1" rank="3"/>
    <cfRule type="top10" dxfId="2235" priority="424" bottom="1" rank="4"/>
  </conditionalFormatting>
  <conditionalFormatting sqref="M102 A102">
    <cfRule type="duplicateValues" dxfId="2234" priority="420"/>
  </conditionalFormatting>
  <conditionalFormatting sqref="B103:K103">
    <cfRule type="top10" dxfId="2233" priority="416" bottom="1" rank="1"/>
    <cfRule type="top10" dxfId="2232" priority="417" bottom="1" rank="2"/>
    <cfRule type="top10" dxfId="2231" priority="418" bottom="1" rank="3"/>
    <cfRule type="top10" dxfId="2230" priority="419" bottom="1" rank="4"/>
  </conditionalFormatting>
  <conditionalFormatting sqref="M103 A103">
    <cfRule type="duplicateValues" dxfId="2229" priority="415"/>
  </conditionalFormatting>
  <conditionalFormatting sqref="B104:K104">
    <cfRule type="top10" dxfId="2228" priority="411" bottom="1" rank="1"/>
    <cfRule type="top10" dxfId="2227" priority="412" bottom="1" rank="2"/>
    <cfRule type="top10" dxfId="2226" priority="413" bottom="1" rank="3"/>
    <cfRule type="top10" dxfId="2225" priority="414" bottom="1" rank="4"/>
  </conditionalFormatting>
  <conditionalFormatting sqref="M104 A104">
    <cfRule type="duplicateValues" dxfId="2224" priority="410"/>
  </conditionalFormatting>
  <conditionalFormatting sqref="B105:K105">
    <cfRule type="top10" dxfId="2223" priority="406" bottom="1" rank="1"/>
    <cfRule type="top10" dxfId="2222" priority="407" bottom="1" rank="2"/>
    <cfRule type="top10" dxfId="2221" priority="408" bottom="1" rank="3"/>
    <cfRule type="top10" dxfId="2220" priority="409" bottom="1" rank="4"/>
  </conditionalFormatting>
  <conditionalFormatting sqref="M105 A105">
    <cfRule type="duplicateValues" dxfId="2219" priority="405"/>
  </conditionalFormatting>
  <conditionalFormatting sqref="N7">
    <cfRule type="duplicateValues" dxfId="2218" priority="404"/>
  </conditionalFormatting>
  <conditionalFormatting sqref="N8">
    <cfRule type="duplicateValues" dxfId="2217" priority="403"/>
  </conditionalFormatting>
  <conditionalFormatting sqref="N9">
    <cfRule type="duplicateValues" dxfId="2216" priority="402"/>
  </conditionalFormatting>
  <conditionalFormatting sqref="N10">
    <cfRule type="duplicateValues" dxfId="2215" priority="401"/>
  </conditionalFormatting>
  <conditionalFormatting sqref="N11">
    <cfRule type="duplicateValues" dxfId="2214" priority="400"/>
  </conditionalFormatting>
  <conditionalFormatting sqref="N12">
    <cfRule type="duplicateValues" dxfId="2213" priority="399"/>
  </conditionalFormatting>
  <conditionalFormatting sqref="N13">
    <cfRule type="duplicateValues" dxfId="2212" priority="398"/>
  </conditionalFormatting>
  <conditionalFormatting sqref="N14">
    <cfRule type="duplicateValues" dxfId="2211" priority="397"/>
  </conditionalFormatting>
  <conditionalFormatting sqref="N15">
    <cfRule type="duplicateValues" dxfId="2210" priority="396"/>
  </conditionalFormatting>
  <conditionalFormatting sqref="N16">
    <cfRule type="duplicateValues" dxfId="2209" priority="395"/>
  </conditionalFormatting>
  <conditionalFormatting sqref="N17">
    <cfRule type="duplicateValues" dxfId="2208" priority="394"/>
  </conditionalFormatting>
  <conditionalFormatting sqref="N18">
    <cfRule type="duplicateValues" dxfId="2207" priority="393"/>
  </conditionalFormatting>
  <conditionalFormatting sqref="N19">
    <cfRule type="duplicateValues" dxfId="2206" priority="392"/>
  </conditionalFormatting>
  <conditionalFormatting sqref="N20">
    <cfRule type="duplicateValues" dxfId="2205" priority="391"/>
  </conditionalFormatting>
  <conditionalFormatting sqref="N21">
    <cfRule type="duplicateValues" dxfId="2204" priority="390"/>
  </conditionalFormatting>
  <conditionalFormatting sqref="N22">
    <cfRule type="duplicateValues" dxfId="2203" priority="389"/>
  </conditionalFormatting>
  <conditionalFormatting sqref="N23">
    <cfRule type="duplicateValues" dxfId="2202" priority="388"/>
  </conditionalFormatting>
  <conditionalFormatting sqref="N24">
    <cfRule type="duplicateValues" dxfId="2201" priority="387"/>
  </conditionalFormatting>
  <conditionalFormatting sqref="N25">
    <cfRule type="duplicateValues" dxfId="2200" priority="386"/>
  </conditionalFormatting>
  <conditionalFormatting sqref="N26">
    <cfRule type="duplicateValues" dxfId="2199" priority="385"/>
  </conditionalFormatting>
  <conditionalFormatting sqref="N27">
    <cfRule type="duplicateValues" dxfId="2198" priority="384"/>
  </conditionalFormatting>
  <conditionalFormatting sqref="N28">
    <cfRule type="duplicateValues" dxfId="2197" priority="383"/>
  </conditionalFormatting>
  <conditionalFormatting sqref="N29">
    <cfRule type="duplicateValues" dxfId="2196" priority="382"/>
  </conditionalFormatting>
  <conditionalFormatting sqref="N30">
    <cfRule type="duplicateValues" dxfId="2195" priority="381"/>
  </conditionalFormatting>
  <conditionalFormatting sqref="N31">
    <cfRule type="duplicateValues" dxfId="2194" priority="380"/>
  </conditionalFormatting>
  <conditionalFormatting sqref="N32">
    <cfRule type="duplicateValues" dxfId="2193" priority="379"/>
  </conditionalFormatting>
  <conditionalFormatting sqref="N33">
    <cfRule type="duplicateValues" dxfId="2192" priority="378"/>
  </conditionalFormatting>
  <conditionalFormatting sqref="N34">
    <cfRule type="duplicateValues" dxfId="2191" priority="377"/>
  </conditionalFormatting>
  <conditionalFormatting sqref="N35">
    <cfRule type="duplicateValues" dxfId="2190" priority="376"/>
  </conditionalFormatting>
  <conditionalFormatting sqref="N36">
    <cfRule type="duplicateValues" dxfId="2189" priority="375"/>
  </conditionalFormatting>
  <conditionalFormatting sqref="N37">
    <cfRule type="duplicateValues" dxfId="2188" priority="374"/>
  </conditionalFormatting>
  <conditionalFormatting sqref="N38">
    <cfRule type="duplicateValues" dxfId="2187" priority="373"/>
  </conditionalFormatting>
  <conditionalFormatting sqref="N39">
    <cfRule type="duplicateValues" dxfId="2186" priority="372"/>
  </conditionalFormatting>
  <conditionalFormatting sqref="N40">
    <cfRule type="duplicateValues" dxfId="2185" priority="371"/>
  </conditionalFormatting>
  <conditionalFormatting sqref="N41">
    <cfRule type="duplicateValues" dxfId="2184" priority="370"/>
  </conditionalFormatting>
  <conditionalFormatting sqref="N42">
    <cfRule type="duplicateValues" dxfId="2183" priority="369"/>
  </conditionalFormatting>
  <conditionalFormatting sqref="N43">
    <cfRule type="duplicateValues" dxfId="2182" priority="368"/>
  </conditionalFormatting>
  <conditionalFormatting sqref="N44">
    <cfRule type="duplicateValues" dxfId="2181" priority="367"/>
  </conditionalFormatting>
  <conditionalFormatting sqref="N45">
    <cfRule type="duplicateValues" dxfId="2180" priority="366"/>
  </conditionalFormatting>
  <conditionalFormatting sqref="N46">
    <cfRule type="duplicateValues" dxfId="2179" priority="365"/>
  </conditionalFormatting>
  <conditionalFormatting sqref="N47">
    <cfRule type="duplicateValues" dxfId="2178" priority="364"/>
  </conditionalFormatting>
  <conditionalFormatting sqref="N48">
    <cfRule type="duplicateValues" dxfId="2177" priority="363"/>
  </conditionalFormatting>
  <conditionalFormatting sqref="N49">
    <cfRule type="duplicateValues" dxfId="2176" priority="362"/>
  </conditionalFormatting>
  <conditionalFormatting sqref="N50">
    <cfRule type="duplicateValues" dxfId="2175" priority="361"/>
  </conditionalFormatting>
  <conditionalFormatting sqref="N51">
    <cfRule type="duplicateValues" dxfId="2174" priority="360"/>
  </conditionalFormatting>
  <conditionalFormatting sqref="N52">
    <cfRule type="duplicateValues" dxfId="2173" priority="359"/>
  </conditionalFormatting>
  <conditionalFormatting sqref="N53">
    <cfRule type="duplicateValues" dxfId="2172" priority="358"/>
  </conditionalFormatting>
  <conditionalFormatting sqref="N54">
    <cfRule type="duplicateValues" dxfId="2171" priority="357"/>
  </conditionalFormatting>
  <conditionalFormatting sqref="N55">
    <cfRule type="duplicateValues" dxfId="2170" priority="356"/>
  </conditionalFormatting>
  <conditionalFormatting sqref="N56">
    <cfRule type="duplicateValues" dxfId="2169" priority="355"/>
  </conditionalFormatting>
  <conditionalFormatting sqref="N57">
    <cfRule type="duplicateValues" dxfId="2168" priority="354"/>
  </conditionalFormatting>
  <conditionalFormatting sqref="N58">
    <cfRule type="duplicateValues" dxfId="2167" priority="353"/>
  </conditionalFormatting>
  <conditionalFormatting sqref="N59">
    <cfRule type="duplicateValues" dxfId="2166" priority="352"/>
  </conditionalFormatting>
  <conditionalFormatting sqref="N60">
    <cfRule type="duplicateValues" dxfId="2165" priority="351"/>
  </conditionalFormatting>
  <conditionalFormatting sqref="N61">
    <cfRule type="duplicateValues" dxfId="2164" priority="350"/>
  </conditionalFormatting>
  <conditionalFormatting sqref="N62">
    <cfRule type="duplicateValues" dxfId="2163" priority="349"/>
  </conditionalFormatting>
  <conditionalFormatting sqref="N63">
    <cfRule type="duplicateValues" dxfId="2162" priority="348"/>
  </conditionalFormatting>
  <conditionalFormatting sqref="N64">
    <cfRule type="duplicateValues" dxfId="2161" priority="347"/>
  </conditionalFormatting>
  <conditionalFormatting sqref="N65">
    <cfRule type="duplicateValues" dxfId="2160" priority="346"/>
  </conditionalFormatting>
  <conditionalFormatting sqref="N66">
    <cfRule type="duplicateValues" dxfId="2159" priority="345"/>
  </conditionalFormatting>
  <conditionalFormatting sqref="N67">
    <cfRule type="duplicateValues" dxfId="2158" priority="344"/>
  </conditionalFormatting>
  <conditionalFormatting sqref="N68">
    <cfRule type="duplicateValues" dxfId="2157" priority="343"/>
  </conditionalFormatting>
  <conditionalFormatting sqref="N69">
    <cfRule type="duplicateValues" dxfId="2156" priority="342"/>
  </conditionalFormatting>
  <conditionalFormatting sqref="N70">
    <cfRule type="duplicateValues" dxfId="2155" priority="341"/>
  </conditionalFormatting>
  <conditionalFormatting sqref="N71">
    <cfRule type="duplicateValues" dxfId="2154" priority="340"/>
  </conditionalFormatting>
  <conditionalFormatting sqref="N72">
    <cfRule type="duplicateValues" dxfId="2153" priority="339"/>
  </conditionalFormatting>
  <conditionalFormatting sqref="N73">
    <cfRule type="duplicateValues" dxfId="2152" priority="338"/>
  </conditionalFormatting>
  <conditionalFormatting sqref="N74">
    <cfRule type="duplicateValues" dxfId="2151" priority="337"/>
  </conditionalFormatting>
  <conditionalFormatting sqref="N75">
    <cfRule type="duplicateValues" dxfId="2150" priority="336"/>
  </conditionalFormatting>
  <conditionalFormatting sqref="N76">
    <cfRule type="duplicateValues" dxfId="2149" priority="335"/>
  </conditionalFormatting>
  <conditionalFormatting sqref="N77">
    <cfRule type="duplicateValues" dxfId="2148" priority="334"/>
  </conditionalFormatting>
  <conditionalFormatting sqref="N78">
    <cfRule type="duplicateValues" dxfId="2147" priority="333"/>
  </conditionalFormatting>
  <conditionalFormatting sqref="N79">
    <cfRule type="duplicateValues" dxfId="2146" priority="332"/>
  </conditionalFormatting>
  <conditionalFormatting sqref="N80">
    <cfRule type="duplicateValues" dxfId="2145" priority="331"/>
  </conditionalFormatting>
  <conditionalFormatting sqref="N81">
    <cfRule type="duplicateValues" dxfId="2144" priority="330"/>
  </conditionalFormatting>
  <conditionalFormatting sqref="N82">
    <cfRule type="duplicateValues" dxfId="2143" priority="329"/>
  </conditionalFormatting>
  <conditionalFormatting sqref="N83">
    <cfRule type="duplicateValues" dxfId="2142" priority="328"/>
  </conditionalFormatting>
  <conditionalFormatting sqref="N84">
    <cfRule type="duplicateValues" dxfId="2141" priority="327"/>
  </conditionalFormatting>
  <conditionalFormatting sqref="N85">
    <cfRule type="duplicateValues" dxfId="2140" priority="326"/>
  </conditionalFormatting>
  <conditionalFormatting sqref="N86">
    <cfRule type="duplicateValues" dxfId="2139" priority="325"/>
  </conditionalFormatting>
  <conditionalFormatting sqref="N87">
    <cfRule type="duplicateValues" dxfId="2138" priority="324"/>
  </conditionalFormatting>
  <conditionalFormatting sqref="N88">
    <cfRule type="duplicateValues" dxfId="2137" priority="323"/>
  </conditionalFormatting>
  <conditionalFormatting sqref="N89">
    <cfRule type="duplicateValues" dxfId="2136" priority="322"/>
  </conditionalFormatting>
  <conditionalFormatting sqref="N90">
    <cfRule type="duplicateValues" dxfId="2135" priority="321"/>
  </conditionalFormatting>
  <conditionalFormatting sqref="N91">
    <cfRule type="duplicateValues" dxfId="2134" priority="320"/>
  </conditionalFormatting>
  <conditionalFormatting sqref="N92">
    <cfRule type="duplicateValues" dxfId="2133" priority="319"/>
  </conditionalFormatting>
  <conditionalFormatting sqref="N93">
    <cfRule type="duplicateValues" dxfId="2132" priority="318"/>
  </conditionalFormatting>
  <conditionalFormatting sqref="N94">
    <cfRule type="duplicateValues" dxfId="2131" priority="317"/>
  </conditionalFormatting>
  <conditionalFormatting sqref="N95">
    <cfRule type="duplicateValues" dxfId="2130" priority="316"/>
  </conditionalFormatting>
  <conditionalFormatting sqref="N96">
    <cfRule type="duplicateValues" dxfId="2129" priority="315"/>
  </conditionalFormatting>
  <conditionalFormatting sqref="N97">
    <cfRule type="duplicateValues" dxfId="2128" priority="314"/>
  </conditionalFormatting>
  <conditionalFormatting sqref="N98">
    <cfRule type="duplicateValues" dxfId="2127" priority="313"/>
  </conditionalFormatting>
  <conditionalFormatting sqref="N99">
    <cfRule type="duplicateValues" dxfId="2126" priority="312"/>
  </conditionalFormatting>
  <conditionalFormatting sqref="N100">
    <cfRule type="duplicateValues" dxfId="2125" priority="311"/>
  </conditionalFormatting>
  <conditionalFormatting sqref="N101">
    <cfRule type="duplicateValues" dxfId="2124" priority="310"/>
  </conditionalFormatting>
  <conditionalFormatting sqref="N102">
    <cfRule type="duplicateValues" dxfId="2123" priority="309"/>
  </conditionalFormatting>
  <conditionalFormatting sqref="N103">
    <cfRule type="duplicateValues" dxfId="2122" priority="308"/>
  </conditionalFormatting>
  <conditionalFormatting sqref="N104">
    <cfRule type="duplicateValues" dxfId="2121" priority="307"/>
  </conditionalFormatting>
  <conditionalFormatting sqref="N105">
    <cfRule type="duplicateValues" dxfId="2120" priority="306"/>
  </conditionalFormatting>
  <conditionalFormatting sqref="M6:N105">
    <cfRule type="expression" dxfId="2119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2118" priority="303"/>
  </conditionalFormatting>
  <conditionalFormatting sqref="U7">
    <cfRule type="duplicateValues" dxfId="2117" priority="302"/>
  </conditionalFormatting>
  <conditionalFormatting sqref="U8">
    <cfRule type="duplicateValues" dxfId="2116" priority="301"/>
  </conditionalFormatting>
  <conditionalFormatting sqref="U9">
    <cfRule type="duplicateValues" dxfId="2115" priority="300"/>
  </conditionalFormatting>
  <conditionalFormatting sqref="U10">
    <cfRule type="duplicateValues" dxfId="2114" priority="299"/>
  </conditionalFormatting>
  <conditionalFormatting sqref="U11">
    <cfRule type="duplicateValues" dxfId="2113" priority="298"/>
  </conditionalFormatting>
  <conditionalFormatting sqref="U12">
    <cfRule type="duplicateValues" dxfId="2112" priority="297"/>
  </conditionalFormatting>
  <conditionalFormatting sqref="U13">
    <cfRule type="duplicateValues" dxfId="2111" priority="296"/>
  </conditionalFormatting>
  <conditionalFormatting sqref="U14">
    <cfRule type="duplicateValues" dxfId="2110" priority="295"/>
  </conditionalFormatting>
  <conditionalFormatting sqref="U15">
    <cfRule type="duplicateValues" dxfId="2109" priority="294"/>
  </conditionalFormatting>
  <conditionalFormatting sqref="U16">
    <cfRule type="duplicateValues" dxfId="2108" priority="293"/>
  </conditionalFormatting>
  <conditionalFormatting sqref="U17">
    <cfRule type="duplicateValues" dxfId="2107" priority="292"/>
  </conditionalFormatting>
  <conditionalFormatting sqref="U18">
    <cfRule type="duplicateValues" dxfId="2106" priority="291"/>
  </conditionalFormatting>
  <conditionalFormatting sqref="U19">
    <cfRule type="duplicateValues" dxfId="2105" priority="290"/>
  </conditionalFormatting>
  <conditionalFormatting sqref="U20">
    <cfRule type="duplicateValues" dxfId="2104" priority="289"/>
  </conditionalFormatting>
  <conditionalFormatting sqref="U21">
    <cfRule type="duplicateValues" dxfId="2103" priority="288"/>
  </conditionalFormatting>
  <conditionalFormatting sqref="U22">
    <cfRule type="duplicateValues" dxfId="2102" priority="287"/>
  </conditionalFormatting>
  <conditionalFormatting sqref="U23">
    <cfRule type="duplicateValues" dxfId="2101" priority="286"/>
  </conditionalFormatting>
  <conditionalFormatting sqref="U24">
    <cfRule type="duplicateValues" dxfId="2100" priority="285"/>
  </conditionalFormatting>
  <conditionalFormatting sqref="U25">
    <cfRule type="duplicateValues" dxfId="2099" priority="284"/>
  </conditionalFormatting>
  <conditionalFormatting sqref="U26">
    <cfRule type="duplicateValues" dxfId="2098" priority="283"/>
  </conditionalFormatting>
  <conditionalFormatting sqref="U27">
    <cfRule type="duplicateValues" dxfId="2097" priority="282"/>
  </conditionalFormatting>
  <conditionalFormatting sqref="U28">
    <cfRule type="duplicateValues" dxfId="2096" priority="281"/>
  </conditionalFormatting>
  <conditionalFormatting sqref="U29">
    <cfRule type="duplicateValues" dxfId="2095" priority="280"/>
  </conditionalFormatting>
  <conditionalFormatting sqref="U30">
    <cfRule type="duplicateValues" dxfId="2094" priority="279"/>
  </conditionalFormatting>
  <conditionalFormatting sqref="U31">
    <cfRule type="duplicateValues" dxfId="2093" priority="278"/>
  </conditionalFormatting>
  <conditionalFormatting sqref="U32">
    <cfRule type="duplicateValues" dxfId="2092" priority="277"/>
  </conditionalFormatting>
  <conditionalFormatting sqref="U33">
    <cfRule type="duplicateValues" dxfId="2091" priority="276"/>
  </conditionalFormatting>
  <conditionalFormatting sqref="U34">
    <cfRule type="duplicateValues" dxfId="2090" priority="275"/>
  </conditionalFormatting>
  <conditionalFormatting sqref="U35">
    <cfRule type="duplicateValues" dxfId="2089" priority="274"/>
  </conditionalFormatting>
  <conditionalFormatting sqref="U36">
    <cfRule type="duplicateValues" dxfId="2088" priority="273"/>
  </conditionalFormatting>
  <conditionalFormatting sqref="U37">
    <cfRule type="duplicateValues" dxfId="2087" priority="272"/>
  </conditionalFormatting>
  <conditionalFormatting sqref="U38">
    <cfRule type="duplicateValues" dxfId="2086" priority="271"/>
  </conditionalFormatting>
  <conditionalFormatting sqref="U39">
    <cfRule type="duplicateValues" dxfId="2085" priority="270"/>
  </conditionalFormatting>
  <conditionalFormatting sqref="U40">
    <cfRule type="duplicateValues" dxfId="2084" priority="269"/>
  </conditionalFormatting>
  <conditionalFormatting sqref="U41">
    <cfRule type="duplicateValues" dxfId="2083" priority="268"/>
  </conditionalFormatting>
  <conditionalFormatting sqref="U42">
    <cfRule type="duplicateValues" dxfId="2082" priority="267"/>
  </conditionalFormatting>
  <conditionalFormatting sqref="U43">
    <cfRule type="duplicateValues" dxfId="2081" priority="266"/>
  </conditionalFormatting>
  <conditionalFormatting sqref="U44">
    <cfRule type="duplicateValues" dxfId="2080" priority="265"/>
  </conditionalFormatting>
  <conditionalFormatting sqref="U45">
    <cfRule type="duplicateValues" dxfId="2079" priority="264"/>
  </conditionalFormatting>
  <conditionalFormatting sqref="U46">
    <cfRule type="duplicateValues" dxfId="2078" priority="263"/>
  </conditionalFormatting>
  <conditionalFormatting sqref="U47">
    <cfRule type="duplicateValues" dxfId="2077" priority="262"/>
  </conditionalFormatting>
  <conditionalFormatting sqref="U48">
    <cfRule type="duplicateValues" dxfId="2076" priority="261"/>
  </conditionalFormatting>
  <conditionalFormatting sqref="U49">
    <cfRule type="duplicateValues" dxfId="2075" priority="260"/>
  </conditionalFormatting>
  <conditionalFormatting sqref="U50">
    <cfRule type="duplicateValues" dxfId="2074" priority="259"/>
  </conditionalFormatting>
  <conditionalFormatting sqref="U51">
    <cfRule type="duplicateValues" dxfId="2073" priority="258"/>
  </conditionalFormatting>
  <conditionalFormatting sqref="U52">
    <cfRule type="duplicateValues" dxfId="2072" priority="257"/>
  </conditionalFormatting>
  <conditionalFormatting sqref="U53">
    <cfRule type="duplicateValues" dxfId="2071" priority="256"/>
  </conditionalFormatting>
  <conditionalFormatting sqref="U54">
    <cfRule type="duplicateValues" dxfId="2070" priority="255"/>
  </conditionalFormatting>
  <conditionalFormatting sqref="U55">
    <cfRule type="duplicateValues" dxfId="2069" priority="254"/>
  </conditionalFormatting>
  <conditionalFormatting sqref="U56">
    <cfRule type="duplicateValues" dxfId="2068" priority="253"/>
  </conditionalFormatting>
  <conditionalFormatting sqref="U57">
    <cfRule type="duplicateValues" dxfId="2067" priority="252"/>
  </conditionalFormatting>
  <conditionalFormatting sqref="U58">
    <cfRule type="duplicateValues" dxfId="2066" priority="251"/>
  </conditionalFormatting>
  <conditionalFormatting sqref="U59">
    <cfRule type="duplicateValues" dxfId="2065" priority="250"/>
  </conditionalFormatting>
  <conditionalFormatting sqref="U60">
    <cfRule type="duplicateValues" dxfId="2064" priority="249"/>
  </conditionalFormatting>
  <conditionalFormatting sqref="U61">
    <cfRule type="duplicateValues" dxfId="2063" priority="248"/>
  </conditionalFormatting>
  <conditionalFormatting sqref="U62">
    <cfRule type="duplicateValues" dxfId="2062" priority="247"/>
  </conditionalFormatting>
  <conditionalFormatting sqref="U63">
    <cfRule type="duplicateValues" dxfId="2061" priority="246"/>
  </conditionalFormatting>
  <conditionalFormatting sqref="U64">
    <cfRule type="duplicateValues" dxfId="2060" priority="245"/>
  </conditionalFormatting>
  <conditionalFormatting sqref="U65">
    <cfRule type="duplicateValues" dxfId="2059" priority="244"/>
  </conditionalFormatting>
  <conditionalFormatting sqref="U66">
    <cfRule type="duplicateValues" dxfId="2058" priority="243"/>
  </conditionalFormatting>
  <conditionalFormatting sqref="U67">
    <cfRule type="duplicateValues" dxfId="2057" priority="242"/>
  </conditionalFormatting>
  <conditionalFormatting sqref="U68">
    <cfRule type="duplicateValues" dxfId="2056" priority="241"/>
  </conditionalFormatting>
  <conditionalFormatting sqref="U69">
    <cfRule type="duplicateValues" dxfId="2055" priority="240"/>
  </conditionalFormatting>
  <conditionalFormatting sqref="U70">
    <cfRule type="duplicateValues" dxfId="2054" priority="239"/>
  </conditionalFormatting>
  <conditionalFormatting sqref="U71">
    <cfRule type="duplicateValues" dxfId="2053" priority="238"/>
  </conditionalFormatting>
  <conditionalFormatting sqref="U72">
    <cfRule type="duplicateValues" dxfId="2052" priority="237"/>
  </conditionalFormatting>
  <conditionalFormatting sqref="U73">
    <cfRule type="duplicateValues" dxfId="2051" priority="236"/>
  </conditionalFormatting>
  <conditionalFormatting sqref="U74">
    <cfRule type="duplicateValues" dxfId="2050" priority="235"/>
  </conditionalFormatting>
  <conditionalFormatting sqref="U75">
    <cfRule type="duplicateValues" dxfId="2049" priority="234"/>
  </conditionalFormatting>
  <conditionalFormatting sqref="U76">
    <cfRule type="duplicateValues" dxfId="2048" priority="233"/>
  </conditionalFormatting>
  <conditionalFormatting sqref="U77">
    <cfRule type="duplicateValues" dxfId="2047" priority="232"/>
  </conditionalFormatting>
  <conditionalFormatting sqref="U78">
    <cfRule type="duplicateValues" dxfId="2046" priority="231"/>
  </conditionalFormatting>
  <conditionalFormatting sqref="U79">
    <cfRule type="duplicateValues" dxfId="2045" priority="230"/>
  </conditionalFormatting>
  <conditionalFormatting sqref="U80">
    <cfRule type="duplicateValues" dxfId="2044" priority="229"/>
  </conditionalFormatting>
  <conditionalFormatting sqref="U81">
    <cfRule type="duplicateValues" dxfId="2043" priority="228"/>
  </conditionalFormatting>
  <conditionalFormatting sqref="U82">
    <cfRule type="duplicateValues" dxfId="2042" priority="227"/>
  </conditionalFormatting>
  <conditionalFormatting sqref="U83">
    <cfRule type="duplicateValues" dxfId="2041" priority="226"/>
  </conditionalFormatting>
  <conditionalFormatting sqref="U84">
    <cfRule type="duplicateValues" dxfId="2040" priority="225"/>
  </conditionalFormatting>
  <conditionalFormatting sqref="U85">
    <cfRule type="duplicateValues" dxfId="2039" priority="224"/>
  </conditionalFormatting>
  <conditionalFormatting sqref="U86">
    <cfRule type="duplicateValues" dxfId="2038" priority="223"/>
  </conditionalFormatting>
  <conditionalFormatting sqref="U87">
    <cfRule type="duplicateValues" dxfId="2037" priority="222"/>
  </conditionalFormatting>
  <conditionalFormatting sqref="U88">
    <cfRule type="duplicateValues" dxfId="2036" priority="221"/>
  </conditionalFormatting>
  <conditionalFormatting sqref="U89">
    <cfRule type="duplicateValues" dxfId="2035" priority="220"/>
  </conditionalFormatting>
  <conditionalFormatting sqref="U90">
    <cfRule type="duplicateValues" dxfId="2034" priority="219"/>
  </conditionalFormatting>
  <conditionalFormatting sqref="U91">
    <cfRule type="duplicateValues" dxfId="2033" priority="218"/>
  </conditionalFormatting>
  <conditionalFormatting sqref="U92">
    <cfRule type="duplicateValues" dxfId="2032" priority="217"/>
  </conditionalFormatting>
  <conditionalFormatting sqref="U93">
    <cfRule type="duplicateValues" dxfId="2031" priority="216"/>
  </conditionalFormatting>
  <conditionalFormatting sqref="U94">
    <cfRule type="duplicateValues" dxfId="2030" priority="215"/>
  </conditionalFormatting>
  <conditionalFormatting sqref="U95">
    <cfRule type="duplicateValues" dxfId="2029" priority="214"/>
  </conditionalFormatting>
  <conditionalFormatting sqref="U96">
    <cfRule type="duplicateValues" dxfId="2028" priority="213"/>
  </conditionalFormatting>
  <conditionalFormatting sqref="U97">
    <cfRule type="duplicateValues" dxfId="2027" priority="212"/>
  </conditionalFormatting>
  <conditionalFormatting sqref="U98">
    <cfRule type="duplicateValues" dxfId="2026" priority="211"/>
  </conditionalFormatting>
  <conditionalFormatting sqref="U99">
    <cfRule type="duplicateValues" dxfId="2025" priority="210"/>
  </conditionalFormatting>
  <conditionalFormatting sqref="U100">
    <cfRule type="duplicateValues" dxfId="2024" priority="209"/>
  </conditionalFormatting>
  <conditionalFormatting sqref="U101">
    <cfRule type="duplicateValues" dxfId="2023" priority="208"/>
  </conditionalFormatting>
  <conditionalFormatting sqref="U102">
    <cfRule type="duplicateValues" dxfId="2022" priority="207"/>
  </conditionalFormatting>
  <conditionalFormatting sqref="U103">
    <cfRule type="duplicateValues" dxfId="2021" priority="206"/>
  </conditionalFormatting>
  <conditionalFormatting sqref="U104">
    <cfRule type="duplicateValues" dxfId="2020" priority="205"/>
  </conditionalFormatting>
  <conditionalFormatting sqref="U105">
    <cfRule type="duplicateValues" dxfId="2019" priority="204"/>
  </conditionalFormatting>
  <conditionalFormatting sqref="U6:U105">
    <cfRule type="expression" dxfId="2018" priority="203">
      <formula>ISNA($N6)</formula>
    </cfRule>
  </conditionalFormatting>
  <conditionalFormatting sqref="V6">
    <cfRule type="duplicateValues" dxfId="2017" priority="202"/>
  </conditionalFormatting>
  <conditionalFormatting sqref="V7">
    <cfRule type="duplicateValues" dxfId="2016" priority="201"/>
  </conditionalFormatting>
  <conditionalFormatting sqref="V8">
    <cfRule type="duplicateValues" dxfId="2015" priority="200"/>
  </conditionalFormatting>
  <conditionalFormatting sqref="V9">
    <cfRule type="duplicateValues" dxfId="2014" priority="199"/>
  </conditionalFormatting>
  <conditionalFormatting sqref="V10">
    <cfRule type="duplicateValues" dxfId="2013" priority="198"/>
  </conditionalFormatting>
  <conditionalFormatting sqref="V11">
    <cfRule type="duplicateValues" dxfId="2012" priority="197"/>
  </conditionalFormatting>
  <conditionalFormatting sqref="V12">
    <cfRule type="duplicateValues" dxfId="2011" priority="196"/>
  </conditionalFormatting>
  <conditionalFormatting sqref="V13">
    <cfRule type="duplicateValues" dxfId="2010" priority="195"/>
  </conditionalFormatting>
  <conditionalFormatting sqref="V14">
    <cfRule type="duplicateValues" dxfId="2009" priority="194"/>
  </conditionalFormatting>
  <conditionalFormatting sqref="V15">
    <cfRule type="duplicateValues" dxfId="2008" priority="193"/>
  </conditionalFormatting>
  <conditionalFormatting sqref="V16">
    <cfRule type="duplicateValues" dxfId="2007" priority="192"/>
  </conditionalFormatting>
  <conditionalFormatting sqref="V17">
    <cfRule type="duplicateValues" dxfId="2006" priority="191"/>
  </conditionalFormatting>
  <conditionalFormatting sqref="V18">
    <cfRule type="duplicateValues" dxfId="2005" priority="190"/>
  </conditionalFormatting>
  <conditionalFormatting sqref="V19">
    <cfRule type="duplicateValues" dxfId="2004" priority="189"/>
  </conditionalFormatting>
  <conditionalFormatting sqref="V20">
    <cfRule type="duplicateValues" dxfId="2003" priority="188"/>
  </conditionalFormatting>
  <conditionalFormatting sqref="V21">
    <cfRule type="duplicateValues" dxfId="2002" priority="187"/>
  </conditionalFormatting>
  <conditionalFormatting sqref="V22">
    <cfRule type="duplicateValues" dxfId="2001" priority="186"/>
  </conditionalFormatting>
  <conditionalFormatting sqref="V23">
    <cfRule type="duplicateValues" dxfId="2000" priority="185"/>
  </conditionalFormatting>
  <conditionalFormatting sqref="V24">
    <cfRule type="duplicateValues" dxfId="1999" priority="184"/>
  </conditionalFormatting>
  <conditionalFormatting sqref="V25">
    <cfRule type="duplicateValues" dxfId="1998" priority="183"/>
  </conditionalFormatting>
  <conditionalFormatting sqref="V26">
    <cfRule type="duplicateValues" dxfId="1997" priority="182"/>
  </conditionalFormatting>
  <conditionalFormatting sqref="V27">
    <cfRule type="duplicateValues" dxfId="1996" priority="181"/>
  </conditionalFormatting>
  <conditionalFormatting sqref="V28">
    <cfRule type="duplicateValues" dxfId="1995" priority="180"/>
  </conditionalFormatting>
  <conditionalFormatting sqref="V29">
    <cfRule type="duplicateValues" dxfId="1994" priority="179"/>
  </conditionalFormatting>
  <conditionalFormatting sqref="V30">
    <cfRule type="duplicateValues" dxfId="1993" priority="178"/>
  </conditionalFormatting>
  <conditionalFormatting sqref="V31">
    <cfRule type="duplicateValues" dxfId="1992" priority="177"/>
  </conditionalFormatting>
  <conditionalFormatting sqref="V32">
    <cfRule type="duplicateValues" dxfId="1991" priority="176"/>
  </conditionalFormatting>
  <conditionalFormatting sqref="V33">
    <cfRule type="duplicateValues" dxfId="1990" priority="175"/>
  </conditionalFormatting>
  <conditionalFormatting sqref="V34">
    <cfRule type="duplicateValues" dxfId="1989" priority="174"/>
  </conditionalFormatting>
  <conditionalFormatting sqref="V35">
    <cfRule type="duplicateValues" dxfId="1988" priority="173"/>
  </conditionalFormatting>
  <conditionalFormatting sqref="V36">
    <cfRule type="duplicateValues" dxfId="1987" priority="172"/>
  </conditionalFormatting>
  <conditionalFormatting sqref="V37">
    <cfRule type="duplicateValues" dxfId="1986" priority="171"/>
  </conditionalFormatting>
  <conditionalFormatting sqref="V38">
    <cfRule type="duplicateValues" dxfId="1985" priority="170"/>
  </conditionalFormatting>
  <conditionalFormatting sqref="V39">
    <cfRule type="duplicateValues" dxfId="1984" priority="169"/>
  </conditionalFormatting>
  <conditionalFormatting sqref="V40">
    <cfRule type="duplicateValues" dxfId="1983" priority="168"/>
  </conditionalFormatting>
  <conditionalFormatting sqref="V41">
    <cfRule type="duplicateValues" dxfId="1982" priority="167"/>
  </conditionalFormatting>
  <conditionalFormatting sqref="V42">
    <cfRule type="duplicateValues" dxfId="1981" priority="166"/>
  </conditionalFormatting>
  <conditionalFormatting sqref="V43">
    <cfRule type="duplicateValues" dxfId="1980" priority="165"/>
  </conditionalFormatting>
  <conditionalFormatting sqref="V44">
    <cfRule type="duplicateValues" dxfId="1979" priority="164"/>
  </conditionalFormatting>
  <conditionalFormatting sqref="V45">
    <cfRule type="duplicateValues" dxfId="1978" priority="163"/>
  </conditionalFormatting>
  <conditionalFormatting sqref="V46">
    <cfRule type="duplicateValues" dxfId="1977" priority="162"/>
  </conditionalFormatting>
  <conditionalFormatting sqref="V47">
    <cfRule type="duplicateValues" dxfId="1976" priority="161"/>
  </conditionalFormatting>
  <conditionalFormatting sqref="V48">
    <cfRule type="duplicateValues" dxfId="1975" priority="160"/>
  </conditionalFormatting>
  <conditionalFormatting sqref="V49">
    <cfRule type="duplicateValues" dxfId="1974" priority="159"/>
  </conditionalFormatting>
  <conditionalFormatting sqref="V50">
    <cfRule type="duplicateValues" dxfId="1973" priority="158"/>
  </conditionalFormatting>
  <conditionalFormatting sqref="V51">
    <cfRule type="duplicateValues" dxfId="1972" priority="157"/>
  </conditionalFormatting>
  <conditionalFormatting sqref="V52">
    <cfRule type="duplicateValues" dxfId="1971" priority="156"/>
  </conditionalFormatting>
  <conditionalFormatting sqref="V53">
    <cfRule type="duplicateValues" dxfId="1970" priority="155"/>
  </conditionalFormatting>
  <conditionalFormatting sqref="V54">
    <cfRule type="duplicateValues" dxfId="1969" priority="154"/>
  </conditionalFormatting>
  <conditionalFormatting sqref="V55">
    <cfRule type="duplicateValues" dxfId="1968" priority="153"/>
  </conditionalFormatting>
  <conditionalFormatting sqref="V56">
    <cfRule type="duplicateValues" dxfId="1967" priority="152"/>
  </conditionalFormatting>
  <conditionalFormatting sqref="V57">
    <cfRule type="duplicateValues" dxfId="1966" priority="151"/>
  </conditionalFormatting>
  <conditionalFormatting sqref="V58">
    <cfRule type="duplicateValues" dxfId="1965" priority="150"/>
  </conditionalFormatting>
  <conditionalFormatting sqref="V59">
    <cfRule type="duplicateValues" dxfId="1964" priority="149"/>
  </conditionalFormatting>
  <conditionalFormatting sqref="V60">
    <cfRule type="duplicateValues" dxfId="1963" priority="148"/>
  </conditionalFormatting>
  <conditionalFormatting sqref="V61">
    <cfRule type="duplicateValues" dxfId="1962" priority="147"/>
  </conditionalFormatting>
  <conditionalFormatting sqref="V62">
    <cfRule type="duplicateValues" dxfId="1961" priority="146"/>
  </conditionalFormatting>
  <conditionalFormatting sqref="V63">
    <cfRule type="duplicateValues" dxfId="1960" priority="145"/>
  </conditionalFormatting>
  <conditionalFormatting sqref="V64">
    <cfRule type="duplicateValues" dxfId="1959" priority="144"/>
  </conditionalFormatting>
  <conditionalFormatting sqref="V65">
    <cfRule type="duplicateValues" dxfId="1958" priority="143"/>
  </conditionalFormatting>
  <conditionalFormatting sqref="V66">
    <cfRule type="duplicateValues" dxfId="1957" priority="142"/>
  </conditionalFormatting>
  <conditionalFormatting sqref="V67">
    <cfRule type="duplicateValues" dxfId="1956" priority="141"/>
  </conditionalFormatting>
  <conditionalFormatting sqref="V68">
    <cfRule type="duplicateValues" dxfId="1955" priority="140"/>
  </conditionalFormatting>
  <conditionalFormatting sqref="V69">
    <cfRule type="duplicateValues" dxfId="1954" priority="139"/>
  </conditionalFormatting>
  <conditionalFormatting sqref="V70">
    <cfRule type="duplicateValues" dxfId="1953" priority="138"/>
  </conditionalFormatting>
  <conditionalFormatting sqref="V71">
    <cfRule type="duplicateValues" dxfId="1952" priority="137"/>
  </conditionalFormatting>
  <conditionalFormatting sqref="V72">
    <cfRule type="duplicateValues" dxfId="1951" priority="136"/>
  </conditionalFormatting>
  <conditionalFormatting sqref="V73">
    <cfRule type="duplicateValues" dxfId="1950" priority="135"/>
  </conditionalFormatting>
  <conditionalFormatting sqref="V74">
    <cfRule type="duplicateValues" dxfId="1949" priority="134"/>
  </conditionalFormatting>
  <conditionalFormatting sqref="V75">
    <cfRule type="duplicateValues" dxfId="1948" priority="133"/>
  </conditionalFormatting>
  <conditionalFormatting sqref="V76">
    <cfRule type="duplicateValues" dxfId="1947" priority="132"/>
  </conditionalFormatting>
  <conditionalFormatting sqref="V77">
    <cfRule type="duplicateValues" dxfId="1946" priority="131"/>
  </conditionalFormatting>
  <conditionalFormatting sqref="V78">
    <cfRule type="duplicateValues" dxfId="1945" priority="130"/>
  </conditionalFormatting>
  <conditionalFormatting sqref="V79">
    <cfRule type="duplicateValues" dxfId="1944" priority="129"/>
  </conditionalFormatting>
  <conditionalFormatting sqref="V80">
    <cfRule type="duplicateValues" dxfId="1943" priority="128"/>
  </conditionalFormatting>
  <conditionalFormatting sqref="V81">
    <cfRule type="duplicateValues" dxfId="1942" priority="127"/>
  </conditionalFormatting>
  <conditionalFormatting sqref="V82">
    <cfRule type="duplicateValues" dxfId="1941" priority="126"/>
  </conditionalFormatting>
  <conditionalFormatting sqref="V83">
    <cfRule type="duplicateValues" dxfId="1940" priority="125"/>
  </conditionalFormatting>
  <conditionalFormatting sqref="V84">
    <cfRule type="duplicateValues" dxfId="1939" priority="124"/>
  </conditionalFormatting>
  <conditionalFormatting sqref="V85">
    <cfRule type="duplicateValues" dxfId="1938" priority="123"/>
  </conditionalFormatting>
  <conditionalFormatting sqref="V86">
    <cfRule type="duplicateValues" dxfId="1937" priority="122"/>
  </conditionalFormatting>
  <conditionalFormatting sqref="V87">
    <cfRule type="duplicateValues" dxfId="1936" priority="121"/>
  </conditionalFormatting>
  <conditionalFormatting sqref="V88">
    <cfRule type="duplicateValues" dxfId="1935" priority="120"/>
  </conditionalFormatting>
  <conditionalFormatting sqref="V89">
    <cfRule type="duplicateValues" dxfId="1934" priority="119"/>
  </conditionalFormatting>
  <conditionalFormatting sqref="V90">
    <cfRule type="duplicateValues" dxfId="1933" priority="118"/>
  </conditionalFormatting>
  <conditionalFormatting sqref="V91">
    <cfRule type="duplicateValues" dxfId="1932" priority="117"/>
  </conditionalFormatting>
  <conditionalFormatting sqref="V92">
    <cfRule type="duplicateValues" dxfId="1931" priority="116"/>
  </conditionalFormatting>
  <conditionalFormatting sqref="V93">
    <cfRule type="duplicateValues" dxfId="1930" priority="115"/>
  </conditionalFormatting>
  <conditionalFormatting sqref="V94">
    <cfRule type="duplicateValues" dxfId="1929" priority="114"/>
  </conditionalFormatting>
  <conditionalFormatting sqref="V95">
    <cfRule type="duplicateValues" dxfId="1928" priority="113"/>
  </conditionalFormatting>
  <conditionalFormatting sqref="V96">
    <cfRule type="duplicateValues" dxfId="1927" priority="112"/>
  </conditionalFormatting>
  <conditionalFormatting sqref="V97">
    <cfRule type="duplicateValues" dxfId="1926" priority="111"/>
  </conditionalFormatting>
  <conditionalFormatting sqref="V98">
    <cfRule type="duplicateValues" dxfId="1925" priority="110"/>
  </conditionalFormatting>
  <conditionalFormatting sqref="V99">
    <cfRule type="duplicateValues" dxfId="1924" priority="109"/>
  </conditionalFormatting>
  <conditionalFormatting sqref="V100">
    <cfRule type="duplicateValues" dxfId="1923" priority="108"/>
  </conditionalFormatting>
  <conditionalFormatting sqref="V101">
    <cfRule type="duplicateValues" dxfId="1922" priority="107"/>
  </conditionalFormatting>
  <conditionalFormatting sqref="V102">
    <cfRule type="duplicateValues" dxfId="1921" priority="106"/>
  </conditionalFormatting>
  <conditionalFormatting sqref="V103">
    <cfRule type="duplicateValues" dxfId="1920" priority="105"/>
  </conditionalFormatting>
  <conditionalFormatting sqref="V104">
    <cfRule type="duplicateValues" dxfId="1919" priority="104"/>
  </conditionalFormatting>
  <conditionalFormatting sqref="V105">
    <cfRule type="duplicateValues" dxfId="1918" priority="103"/>
  </conditionalFormatting>
  <conditionalFormatting sqref="V6:V105">
    <cfRule type="expression" dxfId="1917" priority="102">
      <formula>ISNA($N6)</formula>
    </cfRule>
  </conditionalFormatting>
  <conditionalFormatting sqref="W6">
    <cfRule type="duplicateValues" dxfId="1916" priority="101"/>
  </conditionalFormatting>
  <conditionalFormatting sqref="W7">
    <cfRule type="duplicateValues" dxfId="1915" priority="100"/>
  </conditionalFormatting>
  <conditionalFormatting sqref="W8">
    <cfRule type="duplicateValues" dxfId="1914" priority="99"/>
  </conditionalFormatting>
  <conditionalFormatting sqref="W9">
    <cfRule type="duplicateValues" dxfId="1913" priority="98"/>
  </conditionalFormatting>
  <conditionalFormatting sqref="W10">
    <cfRule type="duplicateValues" dxfId="1912" priority="97"/>
  </conditionalFormatting>
  <conditionalFormatting sqref="W11">
    <cfRule type="duplicateValues" dxfId="1911" priority="96"/>
  </conditionalFormatting>
  <conditionalFormatting sqref="W12">
    <cfRule type="duplicateValues" dxfId="1910" priority="95"/>
  </conditionalFormatting>
  <conditionalFormatting sqref="W13">
    <cfRule type="duplicateValues" dxfId="1909" priority="94"/>
  </conditionalFormatting>
  <conditionalFormatting sqref="W14">
    <cfRule type="duplicateValues" dxfId="1908" priority="93"/>
  </conditionalFormatting>
  <conditionalFormatting sqref="W15">
    <cfRule type="duplicateValues" dxfId="1907" priority="92"/>
  </conditionalFormatting>
  <conditionalFormatting sqref="W16">
    <cfRule type="duplicateValues" dxfId="1906" priority="91"/>
  </conditionalFormatting>
  <conditionalFormatting sqref="W17">
    <cfRule type="duplicateValues" dxfId="1905" priority="90"/>
  </conditionalFormatting>
  <conditionalFormatting sqref="W18">
    <cfRule type="duplicateValues" dxfId="1904" priority="89"/>
  </conditionalFormatting>
  <conditionalFormatting sqref="W19">
    <cfRule type="duplicateValues" dxfId="1903" priority="88"/>
  </conditionalFormatting>
  <conditionalFormatting sqref="W20">
    <cfRule type="duplicateValues" dxfId="1902" priority="87"/>
  </conditionalFormatting>
  <conditionalFormatting sqref="W21">
    <cfRule type="duplicateValues" dxfId="1901" priority="86"/>
  </conditionalFormatting>
  <conditionalFormatting sqref="W22">
    <cfRule type="duplicateValues" dxfId="1900" priority="85"/>
  </conditionalFormatting>
  <conditionalFormatting sqref="W23">
    <cfRule type="duplicateValues" dxfId="1899" priority="84"/>
  </conditionalFormatting>
  <conditionalFormatting sqref="W24">
    <cfRule type="duplicateValues" dxfId="1898" priority="83"/>
  </conditionalFormatting>
  <conditionalFormatting sqref="W25">
    <cfRule type="duplicateValues" dxfId="1897" priority="82"/>
  </conditionalFormatting>
  <conditionalFormatting sqref="W26">
    <cfRule type="duplicateValues" dxfId="1896" priority="81"/>
  </conditionalFormatting>
  <conditionalFormatting sqref="W27">
    <cfRule type="duplicateValues" dxfId="1895" priority="80"/>
  </conditionalFormatting>
  <conditionalFormatting sqref="W28">
    <cfRule type="duplicateValues" dxfId="1894" priority="79"/>
  </conditionalFormatting>
  <conditionalFormatting sqref="W29">
    <cfRule type="duplicateValues" dxfId="1893" priority="78"/>
  </conditionalFormatting>
  <conditionalFormatting sqref="W30">
    <cfRule type="duplicateValues" dxfId="1892" priority="77"/>
  </conditionalFormatting>
  <conditionalFormatting sqref="W31">
    <cfRule type="duplicateValues" dxfId="1891" priority="76"/>
  </conditionalFormatting>
  <conditionalFormatting sqref="W32">
    <cfRule type="duplicateValues" dxfId="1890" priority="75"/>
  </conditionalFormatting>
  <conditionalFormatting sqref="W33">
    <cfRule type="duplicateValues" dxfId="1889" priority="74"/>
  </conditionalFormatting>
  <conditionalFormatting sqref="W34">
    <cfRule type="duplicateValues" dxfId="1888" priority="73"/>
  </conditionalFormatting>
  <conditionalFormatting sqref="W35">
    <cfRule type="duplicateValues" dxfId="1887" priority="72"/>
  </conditionalFormatting>
  <conditionalFormatting sqref="W36">
    <cfRule type="duplicateValues" dxfId="1886" priority="71"/>
  </conditionalFormatting>
  <conditionalFormatting sqref="W37">
    <cfRule type="duplicateValues" dxfId="1885" priority="70"/>
  </conditionalFormatting>
  <conditionalFormatting sqref="W38">
    <cfRule type="duplicateValues" dxfId="1884" priority="69"/>
  </conditionalFormatting>
  <conditionalFormatting sqref="W39">
    <cfRule type="duplicateValues" dxfId="1883" priority="68"/>
  </conditionalFormatting>
  <conditionalFormatting sqref="W40">
    <cfRule type="duplicateValues" dxfId="1882" priority="67"/>
  </conditionalFormatting>
  <conditionalFormatting sqref="W41">
    <cfRule type="duplicateValues" dxfId="1881" priority="66"/>
  </conditionalFormatting>
  <conditionalFormatting sqref="W42">
    <cfRule type="duplicateValues" dxfId="1880" priority="65"/>
  </conditionalFormatting>
  <conditionalFormatting sqref="W43">
    <cfRule type="duplicateValues" dxfId="1879" priority="64"/>
  </conditionalFormatting>
  <conditionalFormatting sqref="W44">
    <cfRule type="duplicateValues" dxfId="1878" priority="63"/>
  </conditionalFormatting>
  <conditionalFormatting sqref="W45">
    <cfRule type="duplicateValues" dxfId="1877" priority="62"/>
  </conditionalFormatting>
  <conditionalFormatting sqref="W46">
    <cfRule type="duplicateValues" dxfId="1876" priority="61"/>
  </conditionalFormatting>
  <conditionalFormatting sqref="W47">
    <cfRule type="duplicateValues" dxfId="1875" priority="60"/>
  </conditionalFormatting>
  <conditionalFormatting sqref="W48">
    <cfRule type="duplicateValues" dxfId="1874" priority="59"/>
  </conditionalFormatting>
  <conditionalFormatting sqref="W49">
    <cfRule type="duplicateValues" dxfId="1873" priority="58"/>
  </conditionalFormatting>
  <conditionalFormatting sqref="W50">
    <cfRule type="duplicateValues" dxfId="1872" priority="57"/>
  </conditionalFormatting>
  <conditionalFormatting sqref="W51">
    <cfRule type="duplicateValues" dxfId="1871" priority="56"/>
  </conditionalFormatting>
  <conditionalFormatting sqref="W52">
    <cfRule type="duplicateValues" dxfId="1870" priority="55"/>
  </conditionalFormatting>
  <conditionalFormatting sqref="W53">
    <cfRule type="duplicateValues" dxfId="1869" priority="54"/>
  </conditionalFormatting>
  <conditionalFormatting sqref="W54">
    <cfRule type="duplicateValues" dxfId="1868" priority="53"/>
  </conditionalFormatting>
  <conditionalFormatting sqref="W55">
    <cfRule type="duplicateValues" dxfId="1867" priority="52"/>
  </conditionalFormatting>
  <conditionalFormatting sqref="W56">
    <cfRule type="duplicateValues" dxfId="1866" priority="51"/>
  </conditionalFormatting>
  <conditionalFormatting sqref="W57">
    <cfRule type="duplicateValues" dxfId="1865" priority="50"/>
  </conditionalFormatting>
  <conditionalFormatting sqref="W58">
    <cfRule type="duplicateValues" dxfId="1864" priority="49"/>
  </conditionalFormatting>
  <conditionalFormatting sqref="W59">
    <cfRule type="duplicateValues" dxfId="1863" priority="48"/>
  </conditionalFormatting>
  <conditionalFormatting sqref="W60">
    <cfRule type="duplicateValues" dxfId="1862" priority="47"/>
  </conditionalFormatting>
  <conditionalFormatting sqref="W61">
    <cfRule type="duplicateValues" dxfId="1861" priority="46"/>
  </conditionalFormatting>
  <conditionalFormatting sqref="W62">
    <cfRule type="duplicateValues" dxfId="1860" priority="45"/>
  </conditionalFormatting>
  <conditionalFormatting sqref="W63">
    <cfRule type="duplicateValues" dxfId="1859" priority="44"/>
  </conditionalFormatting>
  <conditionalFormatting sqref="W64">
    <cfRule type="duplicateValues" dxfId="1858" priority="43"/>
  </conditionalFormatting>
  <conditionalFormatting sqref="W65">
    <cfRule type="duplicateValues" dxfId="1857" priority="42"/>
  </conditionalFormatting>
  <conditionalFormatting sqref="W66">
    <cfRule type="duplicateValues" dxfId="1856" priority="41"/>
  </conditionalFormatting>
  <conditionalFormatting sqref="W67">
    <cfRule type="duplicateValues" dxfId="1855" priority="40"/>
  </conditionalFormatting>
  <conditionalFormatting sqref="W68">
    <cfRule type="duplicateValues" dxfId="1854" priority="39"/>
  </conditionalFormatting>
  <conditionalFormatting sqref="W69">
    <cfRule type="duplicateValues" dxfId="1853" priority="38"/>
  </conditionalFormatting>
  <conditionalFormatting sqref="W70">
    <cfRule type="duplicateValues" dxfId="1852" priority="37"/>
  </conditionalFormatting>
  <conditionalFormatting sqref="W71">
    <cfRule type="duplicateValues" dxfId="1851" priority="36"/>
  </conditionalFormatting>
  <conditionalFormatting sqref="W72">
    <cfRule type="duplicateValues" dxfId="1850" priority="35"/>
  </conditionalFormatting>
  <conditionalFormatting sqref="W73">
    <cfRule type="duplicateValues" dxfId="1849" priority="34"/>
  </conditionalFormatting>
  <conditionalFormatting sqref="W74">
    <cfRule type="duplicateValues" dxfId="1848" priority="33"/>
  </conditionalFormatting>
  <conditionalFormatting sqref="W75">
    <cfRule type="duplicateValues" dxfId="1847" priority="32"/>
  </conditionalFormatting>
  <conditionalFormatting sqref="W76">
    <cfRule type="duplicateValues" dxfId="1846" priority="31"/>
  </conditionalFormatting>
  <conditionalFormatting sqref="W77">
    <cfRule type="duplicateValues" dxfId="1845" priority="30"/>
  </conditionalFormatting>
  <conditionalFormatting sqref="W78">
    <cfRule type="duplicateValues" dxfId="1844" priority="29"/>
  </conditionalFormatting>
  <conditionalFormatting sqref="W79">
    <cfRule type="duplicateValues" dxfId="1843" priority="28"/>
  </conditionalFormatting>
  <conditionalFormatting sqref="W80">
    <cfRule type="duplicateValues" dxfId="1842" priority="27"/>
  </conditionalFormatting>
  <conditionalFormatting sqref="W81">
    <cfRule type="duplicateValues" dxfId="1841" priority="26"/>
  </conditionalFormatting>
  <conditionalFormatting sqref="W82">
    <cfRule type="duplicateValues" dxfId="1840" priority="25"/>
  </conditionalFormatting>
  <conditionalFormatting sqref="W83">
    <cfRule type="duplicateValues" dxfId="1839" priority="24"/>
  </conditionalFormatting>
  <conditionalFormatting sqref="W84">
    <cfRule type="duplicateValues" dxfId="1838" priority="23"/>
  </conditionalFormatting>
  <conditionalFormatting sqref="W85">
    <cfRule type="duplicateValues" dxfId="1837" priority="22"/>
  </conditionalFormatting>
  <conditionalFormatting sqref="W86">
    <cfRule type="duplicateValues" dxfId="1836" priority="21"/>
  </conditionalFormatting>
  <conditionalFormatting sqref="W87">
    <cfRule type="duplicateValues" dxfId="1835" priority="20"/>
  </conditionalFormatting>
  <conditionalFormatting sqref="W88">
    <cfRule type="duplicateValues" dxfId="1834" priority="19"/>
  </conditionalFormatting>
  <conditionalFormatting sqref="W89">
    <cfRule type="duplicateValues" dxfId="1833" priority="18"/>
  </conditionalFormatting>
  <conditionalFormatting sqref="W90">
    <cfRule type="duplicateValues" dxfId="1832" priority="17"/>
  </conditionalFormatting>
  <conditionalFormatting sqref="W91">
    <cfRule type="duplicateValues" dxfId="1831" priority="16"/>
  </conditionalFormatting>
  <conditionalFormatting sqref="W92">
    <cfRule type="duplicateValues" dxfId="1830" priority="15"/>
  </conditionalFormatting>
  <conditionalFormatting sqref="W93">
    <cfRule type="duplicateValues" dxfId="1829" priority="14"/>
  </conditionalFormatting>
  <conditionalFormatting sqref="W94">
    <cfRule type="duplicateValues" dxfId="1828" priority="13"/>
  </conditionalFormatting>
  <conditionalFormatting sqref="W95">
    <cfRule type="duplicateValues" dxfId="1827" priority="12"/>
  </conditionalFormatting>
  <conditionalFormatting sqref="W96">
    <cfRule type="duplicateValues" dxfId="1826" priority="11"/>
  </conditionalFormatting>
  <conditionalFormatting sqref="W97">
    <cfRule type="duplicateValues" dxfId="1825" priority="10"/>
  </conditionalFormatting>
  <conditionalFormatting sqref="W98">
    <cfRule type="duplicateValues" dxfId="1824" priority="9"/>
  </conditionalFormatting>
  <conditionalFormatting sqref="W99">
    <cfRule type="duplicateValues" dxfId="1823" priority="8"/>
  </conditionalFormatting>
  <conditionalFormatting sqref="W100">
    <cfRule type="duplicateValues" dxfId="1822" priority="7"/>
  </conditionalFormatting>
  <conditionalFormatting sqref="W101">
    <cfRule type="duplicateValues" dxfId="1821" priority="6"/>
  </conditionalFormatting>
  <conditionalFormatting sqref="W102">
    <cfRule type="duplicateValues" dxfId="1820" priority="5"/>
  </conditionalFormatting>
  <conditionalFormatting sqref="W103">
    <cfRule type="duplicateValues" dxfId="1819" priority="4"/>
  </conditionalFormatting>
  <conditionalFormatting sqref="W104">
    <cfRule type="duplicateValues" dxfId="1818" priority="3"/>
  </conditionalFormatting>
  <conditionalFormatting sqref="W105">
    <cfRule type="duplicateValues" dxfId="1817" priority="2"/>
  </conditionalFormatting>
  <conditionalFormatting sqref="W6:W105">
    <cfRule type="expression" dxfId="1816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b">
        <v>1</v>
      </c>
      <c r="G5" s="1" t="s">
        <v>67</v>
      </c>
      <c r="H5" s="1" t="s">
        <v>68</v>
      </c>
      <c r="I5" s="1" t="s">
        <v>69</v>
      </c>
      <c r="J5" s="1" t="s">
        <v>70</v>
      </c>
      <c r="K5" s="10" t="s">
        <v>71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3.894356974712065</v>
      </c>
      <c r="C6" s="42">
        <v>4.0299703585740314</v>
      </c>
      <c r="D6" s="42">
        <v>5.3061259295131045</v>
      </c>
      <c r="E6" s="42">
        <v>6.8385701355724446</v>
      </c>
      <c r="F6" s="42">
        <v>4.5403477357871687</v>
      </c>
      <c r="G6" s="42">
        <v>3.6949183910031258</v>
      </c>
      <c r="H6" s="42">
        <v>2.3032145433512961</v>
      </c>
      <c r="I6" s="42">
        <v>3.7857825851631826</v>
      </c>
      <c r="J6" s="42">
        <v>3.2479623050501241</v>
      </c>
      <c r="K6" s="43">
        <v>3.6782241293586404</v>
      </c>
      <c r="M6" s="16" t="str">
        <f t="shared" ref="M6:M69" si="0">INDEX($B$5:$K$5,MATCH(MIN($B6:$K6),$B6:$K6,0))</f>
        <v>JASON</v>
      </c>
      <c r="N6" s="20" t="b">
        <f t="shared" ref="N6:N69" si="1">$M6 = $A6</f>
        <v>0</v>
      </c>
      <c r="Q6" s="22" t="s">
        <v>7</v>
      </c>
      <c r="R6" s="25">
        <f>IF(ISERR($O$15)," ",$O$15)</f>
        <v>0.2</v>
      </c>
      <c r="S6" s="20">
        <f>(10 - COUNTIF($N6:$N15,"#N/A"))</f>
        <v>10</v>
      </c>
      <c r="U6" s="16" t="str">
        <f t="shared" ref="U6:U69" si="2">INDEX($B$5:$K$5,MATCH(MIN($B6:$K6),$B6:$K6,0))</f>
        <v>JASON</v>
      </c>
      <c r="V6" s="16">
        <f>MIN(B6:K6)</f>
        <v>2.3032145433512961</v>
      </c>
      <c r="W6" s="16">
        <f>SMALL(B6:K6,2)-V6</f>
        <v>0.94474776169882801</v>
      </c>
    </row>
    <row r="7" spans="1:23" x14ac:dyDescent="0.25">
      <c r="A7" s="12" t="s">
        <v>63</v>
      </c>
      <c r="B7" s="44">
        <v>5.2483443582343297</v>
      </c>
      <c r="C7" s="45">
        <v>4.510833937776507</v>
      </c>
      <c r="D7" s="45">
        <v>5.3307845832230702</v>
      </c>
      <c r="E7" s="45">
        <v>6.5819167279281201</v>
      </c>
      <c r="F7" s="45">
        <v>3.7135094555449539</v>
      </c>
      <c r="G7" s="45">
        <v>3.6279016549943801</v>
      </c>
      <c r="H7" s="45">
        <v>3.6707978433406008</v>
      </c>
      <c r="I7" s="45">
        <v>4.336083736381938</v>
      </c>
      <c r="J7" s="45">
        <v>3.8666235647379206</v>
      </c>
      <c r="K7" s="46">
        <v>4.4641997116515419</v>
      </c>
      <c r="M7" s="18" t="str">
        <f t="shared" si="0"/>
        <v>TRUMPET</v>
      </c>
      <c r="N7" s="17" t="b">
        <f t="shared" si="1"/>
        <v>0</v>
      </c>
      <c r="Q7" s="23" t="s">
        <v>6</v>
      </c>
      <c r="R7" s="26">
        <f>IF(ISERR($O$25)," ",$O$25)</f>
        <v>0.7</v>
      </c>
      <c r="S7" s="17">
        <f>(10 - COUNTIF($N16:$N25,"#N/A"))</f>
        <v>10</v>
      </c>
      <c r="U7" s="18" t="str">
        <f t="shared" si="2"/>
        <v>TRUMPET</v>
      </c>
      <c r="V7" s="18">
        <f t="shared" ref="V7:V70" si="3">MIN(B7:K7)</f>
        <v>3.6279016549943801</v>
      </c>
      <c r="W7" s="18">
        <f t="shared" ref="W7:W70" si="4">SMALL(B7:K7,2)-V7</f>
        <v>4.2896188346220665E-2</v>
      </c>
    </row>
    <row r="8" spans="1:23" x14ac:dyDescent="0.25">
      <c r="A8" s="12" t="s">
        <v>63</v>
      </c>
      <c r="B8" s="44">
        <v>4.0756275266695141</v>
      </c>
      <c r="C8" s="45">
        <v>3.6281529299808124</v>
      </c>
      <c r="D8" s="45">
        <v>4.5711981590941519</v>
      </c>
      <c r="E8" s="45">
        <v>5.4199371697052214</v>
      </c>
      <c r="F8" s="45">
        <v>4.1654439075550123</v>
      </c>
      <c r="G8" s="45">
        <v>3.4678490522169918</v>
      </c>
      <c r="H8" s="45">
        <v>2.052303563220832</v>
      </c>
      <c r="I8" s="45">
        <v>2.8823627968975911</v>
      </c>
      <c r="J8" s="45">
        <v>2.4423960008872334</v>
      </c>
      <c r="K8" s="46">
        <v>2.8620215380886798</v>
      </c>
      <c r="M8" s="18" t="str">
        <f t="shared" si="0"/>
        <v>JASON</v>
      </c>
      <c r="N8" s="17" t="b">
        <f t="shared" si="1"/>
        <v>0</v>
      </c>
      <c r="Q8" s="23" t="s">
        <v>8</v>
      </c>
      <c r="R8" s="26">
        <f>IF(ISERR($O$35)," ",$O$35)</f>
        <v>0.7</v>
      </c>
      <c r="S8" s="17">
        <f>(10 - COUNTIF($N26:$N35,"#N/A"))</f>
        <v>10</v>
      </c>
      <c r="U8" s="18" t="str">
        <f t="shared" si="2"/>
        <v>JASON</v>
      </c>
      <c r="V8" s="18">
        <f t="shared" si="3"/>
        <v>2.052303563220832</v>
      </c>
      <c r="W8" s="18">
        <f t="shared" si="4"/>
        <v>0.39009243766640145</v>
      </c>
    </row>
    <row r="9" spans="1:23" x14ac:dyDescent="0.25">
      <c r="A9" s="12" t="s">
        <v>63</v>
      </c>
      <c r="B9" s="44">
        <v>3.5218612248754795</v>
      </c>
      <c r="C9" s="45">
        <v>4.1266547130583771</v>
      </c>
      <c r="D9" s="45">
        <v>4.5803077313696692</v>
      </c>
      <c r="E9" s="45">
        <v>5.2163197849561067</v>
      </c>
      <c r="F9" s="45">
        <v>4.3099646983067572</v>
      </c>
      <c r="G9" s="45">
        <v>3.9054681166190872</v>
      </c>
      <c r="H9" s="45">
        <v>2.7531035298087527</v>
      </c>
      <c r="I9" s="45">
        <v>3.5052078992547031</v>
      </c>
      <c r="J9" s="45">
        <v>3.442107329733084</v>
      </c>
      <c r="K9" s="46">
        <v>3.1004107401810441</v>
      </c>
      <c r="M9" s="18" t="str">
        <f t="shared" si="0"/>
        <v>JASON</v>
      </c>
      <c r="N9" s="17" t="b">
        <f t="shared" si="1"/>
        <v>0</v>
      </c>
      <c r="Q9" s="23" t="s">
        <v>9</v>
      </c>
      <c r="R9" s="26">
        <f>IF(ISERR($O$45)," ",$O$45)</f>
        <v>0.2</v>
      </c>
      <c r="S9" s="17">
        <f>(10 - COUNTIF($N36:$N45,"#N/A"))</f>
        <v>10</v>
      </c>
      <c r="U9" s="18" t="str">
        <f t="shared" si="2"/>
        <v>JASON</v>
      </c>
      <c r="V9" s="18">
        <f t="shared" si="3"/>
        <v>2.7531035298087527</v>
      </c>
      <c r="W9" s="18">
        <f t="shared" si="4"/>
        <v>0.3473072103722914</v>
      </c>
    </row>
    <row r="10" spans="1:23" x14ac:dyDescent="0.25">
      <c r="A10" s="12" t="s">
        <v>63</v>
      </c>
      <c r="B10" s="44">
        <v>2.9588683306624479</v>
      </c>
      <c r="C10" s="45">
        <v>4.0864995144658849</v>
      </c>
      <c r="D10" s="45">
        <v>4.9641069579132111</v>
      </c>
      <c r="E10" s="45">
        <v>5.494651682694589</v>
      </c>
      <c r="F10" s="45">
        <v>5.0392209370324172</v>
      </c>
      <c r="G10" s="45">
        <v>4.2408975993380906</v>
      </c>
      <c r="H10" s="45">
        <v>3.0343163785240392</v>
      </c>
      <c r="I10" s="45">
        <v>3.8610437129891344</v>
      </c>
      <c r="J10" s="45">
        <v>3.6732587995437891</v>
      </c>
      <c r="K10" s="46">
        <v>3.2390718120717992</v>
      </c>
      <c r="M10" s="18" t="str">
        <f t="shared" si="0"/>
        <v>BANANAS</v>
      </c>
      <c r="N10" s="17" t="b">
        <f t="shared" si="1"/>
        <v>1</v>
      </c>
      <c r="Q10" s="23" t="s">
        <v>10</v>
      </c>
      <c r="R10" s="26">
        <f>IF(ISERR($O$55)," ",$O$55)</f>
        <v>0.9</v>
      </c>
      <c r="S10" s="17">
        <f>(10 - COUNTIF($N46:$N55,"#N/A"))</f>
        <v>10</v>
      </c>
      <c r="U10" s="18" t="str">
        <f t="shared" si="2"/>
        <v>BANANAS</v>
      </c>
      <c r="V10" s="18">
        <f t="shared" si="3"/>
        <v>2.9588683306624479</v>
      </c>
      <c r="W10" s="18">
        <f t="shared" si="4"/>
        <v>7.5448047861591316E-2</v>
      </c>
    </row>
    <row r="11" spans="1:23" x14ac:dyDescent="0.25">
      <c r="A11" s="12" t="s">
        <v>63</v>
      </c>
      <c r="B11" s="44">
        <v>4.1374275558275544</v>
      </c>
      <c r="C11" s="45">
        <v>3.8309681030721259</v>
      </c>
      <c r="D11" s="45">
        <v>4.7877020413139606</v>
      </c>
      <c r="E11" s="45">
        <v>5.4199974266343114</v>
      </c>
      <c r="F11" s="45">
        <v>3.9633062668056911</v>
      </c>
      <c r="G11" s="45">
        <v>3.3394631270192647</v>
      </c>
      <c r="H11" s="45">
        <v>2.4651577570109833</v>
      </c>
      <c r="I11" s="45">
        <v>2.6509184675378998</v>
      </c>
      <c r="J11" s="45">
        <v>3.3849869714279364</v>
      </c>
      <c r="K11" s="46">
        <v>3.365511698068159</v>
      </c>
      <c r="M11" s="18" t="str">
        <f t="shared" si="0"/>
        <v>JASON</v>
      </c>
      <c r="N11" s="17" t="b">
        <f t="shared" si="1"/>
        <v>0</v>
      </c>
      <c r="Q11" s="23" t="s">
        <v>11</v>
      </c>
      <c r="R11" s="26">
        <f>IF(ISERR($O$65)," ",$O$65)</f>
        <v>0.2</v>
      </c>
      <c r="S11" s="17">
        <f>(10 - COUNTIF($N56:$N65,"#N/A"))</f>
        <v>10</v>
      </c>
      <c r="U11" s="18" t="str">
        <f t="shared" si="2"/>
        <v>JASON</v>
      </c>
      <c r="V11" s="18">
        <f t="shared" si="3"/>
        <v>2.4651577570109833</v>
      </c>
      <c r="W11" s="18">
        <f t="shared" si="4"/>
        <v>0.18576071052691656</v>
      </c>
    </row>
    <row r="12" spans="1:23" x14ac:dyDescent="0.25">
      <c r="A12" s="12" t="s">
        <v>63</v>
      </c>
      <c r="B12" s="44">
        <v>4.4537372655863585</v>
      </c>
      <c r="C12" s="45">
        <v>4.6694279983834051</v>
      </c>
      <c r="D12" s="45">
        <v>4.9572307943857554</v>
      </c>
      <c r="E12" s="45">
        <v>5.8831119967908156</v>
      </c>
      <c r="F12" s="45">
        <v>4.5970898390292527</v>
      </c>
      <c r="G12" s="45">
        <v>3.6541449992994863</v>
      </c>
      <c r="H12" s="45">
        <v>2.6616070434753869</v>
      </c>
      <c r="I12" s="45">
        <v>3.5705812609207666</v>
      </c>
      <c r="J12" s="45">
        <v>3.914879193120913</v>
      </c>
      <c r="K12" s="46">
        <v>3.7121842499411084</v>
      </c>
      <c r="M12" s="18" t="str">
        <f t="shared" si="0"/>
        <v>JASON</v>
      </c>
      <c r="N12" s="17" t="b">
        <f t="shared" si="1"/>
        <v>0</v>
      </c>
      <c r="Q12" s="23" t="s">
        <v>12</v>
      </c>
      <c r="R12" s="26">
        <f>IF(ISERR($O$75)," ",$O$75)</f>
        <v>0.8</v>
      </c>
      <c r="S12" s="17">
        <f>(10 - COUNTIF($N66:$N75,"#N/A"))</f>
        <v>10</v>
      </c>
      <c r="U12" s="18" t="str">
        <f t="shared" si="2"/>
        <v>JASON</v>
      </c>
      <c r="V12" s="18">
        <f t="shared" si="3"/>
        <v>2.6616070434753869</v>
      </c>
      <c r="W12" s="18">
        <f t="shared" si="4"/>
        <v>0.90897421744537965</v>
      </c>
    </row>
    <row r="13" spans="1:23" x14ac:dyDescent="0.25">
      <c r="A13" s="12" t="s">
        <v>63</v>
      </c>
      <c r="B13" s="44">
        <v>3.6202132004652761</v>
      </c>
      <c r="C13" s="45">
        <v>4.2048265320828033</v>
      </c>
      <c r="D13" s="45">
        <v>4.8760937864563241</v>
      </c>
      <c r="E13" s="45">
        <v>6.1062569853298347</v>
      </c>
      <c r="F13" s="45">
        <v>4.362002790475362</v>
      </c>
      <c r="G13" s="45">
        <v>3.3137455334269368</v>
      </c>
      <c r="H13" s="45">
        <v>2.4107121450269782</v>
      </c>
      <c r="I13" s="45">
        <v>3.0790493973218815</v>
      </c>
      <c r="J13" s="45">
        <v>3.0808668291170553</v>
      </c>
      <c r="K13" s="46">
        <v>3.4210133931955071</v>
      </c>
      <c r="M13" s="18" t="str">
        <f t="shared" si="0"/>
        <v>JASON</v>
      </c>
      <c r="N13" s="17" t="b">
        <f t="shared" si="1"/>
        <v>0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JASON</v>
      </c>
      <c r="V13" s="18">
        <f t="shared" si="3"/>
        <v>2.4107121450269782</v>
      </c>
      <c r="W13" s="18">
        <f t="shared" si="4"/>
        <v>0.66833725229490337</v>
      </c>
    </row>
    <row r="14" spans="1:23" ht="15.75" thickBot="1" x14ac:dyDescent="0.3">
      <c r="A14" s="12" t="s">
        <v>63</v>
      </c>
      <c r="B14" s="44">
        <v>4.946465523682539</v>
      </c>
      <c r="C14" s="45">
        <v>4.2420513935774977</v>
      </c>
      <c r="D14" s="45">
        <v>6.1220240790705454</v>
      </c>
      <c r="E14" s="45">
        <v>6.7206987695666296</v>
      </c>
      <c r="F14" s="45">
        <v>4.5040278667556004</v>
      </c>
      <c r="G14" s="45">
        <v>4.7831538690707873</v>
      </c>
      <c r="H14" s="45">
        <v>3.2120924345958617</v>
      </c>
      <c r="I14" s="45">
        <v>4.8741601467500075</v>
      </c>
      <c r="J14" s="45">
        <v>4.1277933114838241</v>
      </c>
      <c r="K14" s="46">
        <v>4.1954942007684828</v>
      </c>
      <c r="M14" s="18" t="str">
        <f t="shared" si="0"/>
        <v>JASON</v>
      </c>
      <c r="N14" s="17" t="b">
        <f t="shared" si="1"/>
        <v>0</v>
      </c>
      <c r="Q14" s="23" t="s">
        <v>14</v>
      </c>
      <c r="R14" s="26">
        <f>IF(ISERR($O$95)," ",$O$95)</f>
        <v>0.8</v>
      </c>
      <c r="S14" s="17">
        <f>(10 - COUNTIF($N86:$N95,"#N/A"))</f>
        <v>10</v>
      </c>
      <c r="U14" s="18" t="str">
        <f t="shared" si="2"/>
        <v>JASON</v>
      </c>
      <c r="V14" s="18">
        <f t="shared" si="3"/>
        <v>3.2120924345958617</v>
      </c>
      <c r="W14" s="18">
        <f t="shared" si="4"/>
        <v>0.91570087688796242</v>
      </c>
    </row>
    <row r="15" spans="1:23" ht="15.75" thickBot="1" x14ac:dyDescent="0.3">
      <c r="A15" s="13" t="s">
        <v>63</v>
      </c>
      <c r="B15" s="47">
        <v>2.6201314243377261</v>
      </c>
      <c r="C15" s="48">
        <v>3.6976223244954687</v>
      </c>
      <c r="D15" s="48">
        <v>4.7602761639434954</v>
      </c>
      <c r="E15" s="48">
        <v>5.3856075723422796</v>
      </c>
      <c r="F15" s="48">
        <v>4.7986675481391838</v>
      </c>
      <c r="G15" s="48">
        <v>4.0430156378394173</v>
      </c>
      <c r="H15" s="48">
        <v>2.8152245275987839</v>
      </c>
      <c r="I15" s="48">
        <v>3.7425022324468578</v>
      </c>
      <c r="J15" s="48">
        <v>3.3459256156889468</v>
      </c>
      <c r="K15" s="49">
        <v>3.2164812468825228</v>
      </c>
      <c r="M15" s="19" t="str">
        <f t="shared" si="0"/>
        <v>BANANAS</v>
      </c>
      <c r="N15" s="21" t="b">
        <f t="shared" si="1"/>
        <v>1</v>
      </c>
      <c r="O15" s="30">
        <f>COUNTIF($N6:$N15,TRUE)/(10 - COUNTIF($N6:$N15,"#N/A"))</f>
        <v>0.2</v>
      </c>
      <c r="Q15" s="24" t="s">
        <v>15</v>
      </c>
      <c r="R15" s="27">
        <f>IF(ISERR($O$105)," ",$O$105)</f>
        <v>0.8</v>
      </c>
      <c r="S15" s="21">
        <f>(10 - COUNTIF($N96:$N105,"#N/A"))</f>
        <v>10</v>
      </c>
      <c r="U15" s="19" t="str">
        <f t="shared" si="2"/>
        <v>BANANAS</v>
      </c>
      <c r="V15" s="19">
        <f t="shared" si="3"/>
        <v>2.6201314243377261</v>
      </c>
      <c r="W15" s="19">
        <f t="shared" si="4"/>
        <v>0.19509310326105789</v>
      </c>
    </row>
    <row r="16" spans="1:23" ht="15.75" thickBot="1" x14ac:dyDescent="0.3">
      <c r="A16" s="11" t="s">
        <v>64</v>
      </c>
      <c r="B16" s="41">
        <v>4.9741563656665075</v>
      </c>
      <c r="C16" s="42">
        <v>2.1625105931927235</v>
      </c>
      <c r="D16" s="42">
        <v>5.1869102285570392</v>
      </c>
      <c r="E16" s="42">
        <v>6.346738281558963</v>
      </c>
      <c r="F16" s="42">
        <v>3.8879095536153803</v>
      </c>
      <c r="G16" s="42">
        <v>4.2950150155554638</v>
      </c>
      <c r="H16" s="42">
        <v>2.891063183192669</v>
      </c>
      <c r="I16" s="42">
        <v>3.7095069641831047</v>
      </c>
      <c r="J16" s="42">
        <v>2.8097609871949807</v>
      </c>
      <c r="K16" s="43">
        <v>4.0229341076209204</v>
      </c>
      <c r="M16" s="16" t="str">
        <f t="shared" si="0"/>
        <v>MISSISSIPPI</v>
      </c>
      <c r="N16" s="20" t="b">
        <f t="shared" si="1"/>
        <v>1</v>
      </c>
      <c r="U16" s="16" t="str">
        <f t="shared" si="2"/>
        <v>MISSISSIPPI</v>
      </c>
      <c r="V16" s="16">
        <f t="shared" si="3"/>
        <v>2.1625105931927235</v>
      </c>
      <c r="W16" s="16">
        <f t="shared" si="4"/>
        <v>0.64725039400225715</v>
      </c>
    </row>
    <row r="17" spans="1:23" ht="15.75" thickBot="1" x14ac:dyDescent="0.3">
      <c r="A17" s="12" t="s">
        <v>64</v>
      </c>
      <c r="B17" s="44">
        <v>5.2778920252595425</v>
      </c>
      <c r="C17" s="45">
        <v>2.3903738266480721</v>
      </c>
      <c r="D17" s="45">
        <v>6.057001706096405</v>
      </c>
      <c r="E17" s="45">
        <v>7.1401941348653608</v>
      </c>
      <c r="F17" s="45">
        <v>5.1842125874360132</v>
      </c>
      <c r="G17" s="45">
        <v>5.3583284702449721</v>
      </c>
      <c r="H17" s="45">
        <v>2.9754626341468255</v>
      </c>
      <c r="I17" s="45">
        <v>5.2495096134266781</v>
      </c>
      <c r="J17" s="45">
        <v>2.3053645623227199</v>
      </c>
      <c r="K17" s="46">
        <v>4.3606031786928092</v>
      </c>
      <c r="M17" s="18" t="str">
        <f t="shared" si="0"/>
        <v>DAVE</v>
      </c>
      <c r="N17" s="17" t="b">
        <f t="shared" si="1"/>
        <v>0</v>
      </c>
      <c r="Q17" s="61" t="s">
        <v>21</v>
      </c>
      <c r="R17" s="126">
        <f>COUNTIF($N6:$N105,TRUE)/(100 - COUNTIF($N6:$N105,"#N/A"))</f>
        <v>0.63</v>
      </c>
      <c r="S17" s="127"/>
      <c r="U17" s="18" t="str">
        <f t="shared" si="2"/>
        <v>DAVE</v>
      </c>
      <c r="V17" s="18">
        <f t="shared" si="3"/>
        <v>2.3053645623227199</v>
      </c>
      <c r="W17" s="18">
        <f t="shared" si="4"/>
        <v>8.5009264325352163E-2</v>
      </c>
    </row>
    <row r="18" spans="1:23" x14ac:dyDescent="0.25">
      <c r="A18" s="12" t="s">
        <v>64</v>
      </c>
      <c r="B18" s="44">
        <v>5.1139046365465619</v>
      </c>
      <c r="C18" s="45">
        <v>2.4825525857015842</v>
      </c>
      <c r="D18" s="45">
        <v>4.9974802101798161</v>
      </c>
      <c r="E18" s="45">
        <v>6.8876822955173331</v>
      </c>
      <c r="F18" s="45">
        <v>3.7086057787485385</v>
      </c>
      <c r="G18" s="45">
        <v>3.3974132955044847</v>
      </c>
      <c r="H18" s="45">
        <v>3.0626139096907101</v>
      </c>
      <c r="I18" s="45">
        <v>3.5551783105697972</v>
      </c>
      <c r="J18" s="45">
        <v>2.341938635986458</v>
      </c>
      <c r="K18" s="46">
        <v>3.9577293574956007</v>
      </c>
      <c r="M18" s="18" t="str">
        <f t="shared" si="0"/>
        <v>DAVE</v>
      </c>
      <c r="N18" s="17" t="b">
        <f t="shared" si="1"/>
        <v>0</v>
      </c>
      <c r="U18" s="18" t="str">
        <f t="shared" si="2"/>
        <v>DAVE</v>
      </c>
      <c r="V18" s="18">
        <f t="shared" si="3"/>
        <v>2.341938635986458</v>
      </c>
      <c r="W18" s="18">
        <f t="shared" si="4"/>
        <v>0.1406139497151262</v>
      </c>
    </row>
    <row r="19" spans="1:23" x14ac:dyDescent="0.25">
      <c r="A19" s="12" t="s">
        <v>64</v>
      </c>
      <c r="B19" s="44">
        <v>4.7164411509927495</v>
      </c>
      <c r="C19" s="45">
        <v>2.3246309147275417</v>
      </c>
      <c r="D19" s="45">
        <v>4.9850365046146115</v>
      </c>
      <c r="E19" s="45">
        <v>6.796806521456543</v>
      </c>
      <c r="F19" s="45">
        <v>3.7875116365056414</v>
      </c>
      <c r="G19" s="45">
        <v>3.6314189642207149</v>
      </c>
      <c r="H19" s="45">
        <v>2.6677460494971599</v>
      </c>
      <c r="I19" s="45">
        <v>3.4665539953653202</v>
      </c>
      <c r="J19" s="45">
        <v>2.3994834277713366</v>
      </c>
      <c r="K19" s="46">
        <v>3.8017487729385224</v>
      </c>
      <c r="M19" s="18" t="str">
        <f t="shared" si="0"/>
        <v>MISSISSIPPI</v>
      </c>
      <c r="N19" s="17" t="b">
        <f t="shared" si="1"/>
        <v>1</v>
      </c>
      <c r="U19" s="18" t="str">
        <f t="shared" si="2"/>
        <v>MISSISSIPPI</v>
      </c>
      <c r="V19" s="18">
        <f t="shared" si="3"/>
        <v>2.3246309147275417</v>
      </c>
      <c r="W19" s="18">
        <f t="shared" si="4"/>
        <v>7.4852513043794922E-2</v>
      </c>
    </row>
    <row r="20" spans="1:23" x14ac:dyDescent="0.25">
      <c r="A20" s="12" t="s">
        <v>64</v>
      </c>
      <c r="B20" s="44">
        <v>5.3808923213803066</v>
      </c>
      <c r="C20" s="45">
        <v>2.5784037222297247</v>
      </c>
      <c r="D20" s="45">
        <v>3.6181288614664759</v>
      </c>
      <c r="E20" s="45">
        <v>5.5623556787535451</v>
      </c>
      <c r="F20" s="45">
        <v>3.7331738818831672</v>
      </c>
      <c r="G20" s="45">
        <v>4.3534074421526112</v>
      </c>
      <c r="H20" s="45">
        <v>3.7438804297851833</v>
      </c>
      <c r="I20" s="45">
        <v>3.4151887066912203</v>
      </c>
      <c r="J20" s="45">
        <v>2.8005937318166123</v>
      </c>
      <c r="K20" s="46">
        <v>4.6743896841829997</v>
      </c>
      <c r="M20" s="18" t="str">
        <f t="shared" si="0"/>
        <v>MISSISSIPPI</v>
      </c>
      <c r="N20" s="17" t="b">
        <f t="shared" si="1"/>
        <v>1</v>
      </c>
      <c r="U20" s="18" t="str">
        <f t="shared" si="2"/>
        <v>MISSISSIPPI</v>
      </c>
      <c r="V20" s="18">
        <f t="shared" si="3"/>
        <v>2.5784037222297247</v>
      </c>
      <c r="W20" s="18">
        <f t="shared" si="4"/>
        <v>0.22219000958688762</v>
      </c>
    </row>
    <row r="21" spans="1:23" x14ac:dyDescent="0.25">
      <c r="A21" s="12" t="s">
        <v>64</v>
      </c>
      <c r="B21" s="44">
        <v>5.3267043287205391</v>
      </c>
      <c r="C21" s="45">
        <v>2.4828859273382813</v>
      </c>
      <c r="D21" s="45">
        <v>3.9597431944354797</v>
      </c>
      <c r="E21" s="45">
        <v>5.7166716213893567</v>
      </c>
      <c r="F21" s="45">
        <v>3.036651407650639</v>
      </c>
      <c r="G21" s="45">
        <v>2.9144814122749887</v>
      </c>
      <c r="H21" s="45">
        <v>3.2679437826634592</v>
      </c>
      <c r="I21" s="45">
        <v>2.7145529933146397</v>
      </c>
      <c r="J21" s="45">
        <v>2.659335804592736</v>
      </c>
      <c r="K21" s="46">
        <v>3.5802715291042082</v>
      </c>
      <c r="M21" s="18" t="str">
        <f t="shared" si="0"/>
        <v>MISSISSIPPI</v>
      </c>
      <c r="N21" s="17" t="b">
        <f t="shared" si="1"/>
        <v>1</v>
      </c>
      <c r="U21" s="18" t="str">
        <f t="shared" si="2"/>
        <v>MISSISSIPPI</v>
      </c>
      <c r="V21" s="18">
        <f t="shared" si="3"/>
        <v>2.4828859273382813</v>
      </c>
      <c r="W21" s="18">
        <f t="shared" si="4"/>
        <v>0.17644987725445471</v>
      </c>
    </row>
    <row r="22" spans="1:23" x14ac:dyDescent="0.25">
      <c r="A22" s="12" t="s">
        <v>64</v>
      </c>
      <c r="B22" s="44">
        <v>4.4026744258489998</v>
      </c>
      <c r="C22" s="45">
        <v>2.5983656394674539</v>
      </c>
      <c r="D22" s="45">
        <v>5.3037849488803639</v>
      </c>
      <c r="E22" s="45">
        <v>6.5082027502634539</v>
      </c>
      <c r="F22" s="45">
        <v>4.3661799872522851</v>
      </c>
      <c r="G22" s="45">
        <v>3.7740098254264676</v>
      </c>
      <c r="H22" s="45">
        <v>3.2626274295371793</v>
      </c>
      <c r="I22" s="45">
        <v>4.3521104509890778</v>
      </c>
      <c r="J22" s="45">
        <v>2.1402346105520533</v>
      </c>
      <c r="K22" s="46">
        <v>3.407836809856065</v>
      </c>
      <c r="M22" s="18" t="str">
        <f t="shared" si="0"/>
        <v>DAVE</v>
      </c>
      <c r="N22" s="17" t="b">
        <f t="shared" si="1"/>
        <v>0</v>
      </c>
      <c r="U22" s="18" t="str">
        <f t="shared" si="2"/>
        <v>DAVE</v>
      </c>
      <c r="V22" s="18">
        <f t="shared" si="3"/>
        <v>2.1402346105520533</v>
      </c>
      <c r="W22" s="18">
        <f t="shared" si="4"/>
        <v>0.45813102891540058</v>
      </c>
    </row>
    <row r="23" spans="1:23" x14ac:dyDescent="0.25">
      <c r="A23" s="12" t="s">
        <v>64</v>
      </c>
      <c r="B23" s="44">
        <v>5.0482624501399895</v>
      </c>
      <c r="C23" s="45">
        <v>2.1268722142482592</v>
      </c>
      <c r="D23" s="45">
        <v>5.5595097796319024</v>
      </c>
      <c r="E23" s="45">
        <v>6.7641659290463743</v>
      </c>
      <c r="F23" s="45">
        <v>4.6688252230210461</v>
      </c>
      <c r="G23" s="45">
        <v>4.6482636230267138</v>
      </c>
      <c r="H23" s="45">
        <v>3.2676227627149408</v>
      </c>
      <c r="I23" s="45">
        <v>4.64935661228541</v>
      </c>
      <c r="J23" s="45">
        <v>2.411908922273954</v>
      </c>
      <c r="K23" s="46">
        <v>3.9531293271970265</v>
      </c>
      <c r="M23" s="18" t="str">
        <f t="shared" si="0"/>
        <v>MISSISSIPPI</v>
      </c>
      <c r="N23" s="17" t="b">
        <f t="shared" si="1"/>
        <v>1</v>
      </c>
      <c r="U23" s="18" t="str">
        <f t="shared" si="2"/>
        <v>MISSISSIPPI</v>
      </c>
      <c r="V23" s="18">
        <f t="shared" si="3"/>
        <v>2.1268722142482592</v>
      </c>
      <c r="W23" s="18">
        <f t="shared" si="4"/>
        <v>0.28503670802569481</v>
      </c>
    </row>
    <row r="24" spans="1:23" ht="15.75" thickBot="1" x14ac:dyDescent="0.3">
      <c r="A24" s="12" t="s">
        <v>64</v>
      </c>
      <c r="B24" s="44">
        <v>4.6417750670490072</v>
      </c>
      <c r="C24" s="45">
        <v>2.1268350383870498</v>
      </c>
      <c r="D24" s="45">
        <v>4.6604020902708418</v>
      </c>
      <c r="E24" s="45">
        <v>4.9100067923749711</v>
      </c>
      <c r="F24" s="45">
        <v>4.0563544228404007</v>
      </c>
      <c r="G24" s="45">
        <v>3.8085465732198944</v>
      </c>
      <c r="H24" s="50">
        <v>2.6532370278292694</v>
      </c>
      <c r="I24" s="45">
        <v>3.519523325366408</v>
      </c>
      <c r="J24" s="45">
        <v>2.450755492610095</v>
      </c>
      <c r="K24" s="46">
        <v>4.1473240263236484</v>
      </c>
      <c r="M24" s="18" t="str">
        <f t="shared" si="0"/>
        <v>MISSISSIPPI</v>
      </c>
      <c r="N24" s="17" t="b">
        <f t="shared" si="1"/>
        <v>1</v>
      </c>
      <c r="U24" s="18" t="str">
        <f t="shared" si="2"/>
        <v>MISSISSIPPI</v>
      </c>
      <c r="V24" s="18">
        <f t="shared" si="3"/>
        <v>2.1268350383870498</v>
      </c>
      <c r="W24" s="18">
        <f t="shared" si="4"/>
        <v>0.32392045422304516</v>
      </c>
    </row>
    <row r="25" spans="1:23" ht="15.75" thickBot="1" x14ac:dyDescent="0.3">
      <c r="A25" s="13" t="s">
        <v>64</v>
      </c>
      <c r="B25" s="47">
        <v>5.8469543224308147</v>
      </c>
      <c r="C25" s="48">
        <v>2.0692959185594848</v>
      </c>
      <c r="D25" s="48">
        <v>4.6637774564700871</v>
      </c>
      <c r="E25" s="48">
        <v>6.5157125229105688</v>
      </c>
      <c r="F25" s="48">
        <v>4.3531992459614814</v>
      </c>
      <c r="G25" s="48">
        <v>4.3147394998991491</v>
      </c>
      <c r="H25" s="48">
        <v>4.1129333339394218</v>
      </c>
      <c r="I25" s="48">
        <v>4.0837972145171468</v>
      </c>
      <c r="J25" s="48">
        <v>2.696615240990579</v>
      </c>
      <c r="K25" s="49">
        <v>4.630203951965056</v>
      </c>
      <c r="M25" s="19" t="str">
        <f t="shared" si="0"/>
        <v>MISSISSIPPI</v>
      </c>
      <c r="N25" s="21" t="b">
        <f t="shared" si="1"/>
        <v>1</v>
      </c>
      <c r="O25" s="30">
        <f>COUNTIF($N16:$N25,TRUE)/(10 - COUNTIF($N16:$N25,"#N/A"))</f>
        <v>0.7</v>
      </c>
      <c r="U25" s="19" t="str">
        <f t="shared" si="2"/>
        <v>MISSISSIPPI</v>
      </c>
      <c r="V25" s="19">
        <f t="shared" si="3"/>
        <v>2.0692959185594848</v>
      </c>
      <c r="W25" s="19">
        <f t="shared" si="4"/>
        <v>0.62731932243109423</v>
      </c>
    </row>
    <row r="26" spans="1:23" x14ac:dyDescent="0.25">
      <c r="A26" s="11" t="s">
        <v>65</v>
      </c>
      <c r="B26" s="41">
        <v>5.1952867886690557</v>
      </c>
      <c r="C26" s="42">
        <v>6.2236501838775133</v>
      </c>
      <c r="D26" s="42">
        <v>1.8328113407825435</v>
      </c>
      <c r="E26" s="42">
        <v>4.7108207656710359</v>
      </c>
      <c r="F26" s="42">
        <v>3.6957247785162637</v>
      </c>
      <c r="G26" s="42">
        <v>3.2458915729472011</v>
      </c>
      <c r="H26" s="42">
        <v>4.8788012844355126</v>
      </c>
      <c r="I26" s="42">
        <v>2.6056456199480147</v>
      </c>
      <c r="J26" s="42">
        <v>4.9660854370664858</v>
      </c>
      <c r="K26" s="43">
        <v>4.868572739220582</v>
      </c>
      <c r="M26" s="16" t="str">
        <f t="shared" si="0"/>
        <v>BLUE</v>
      </c>
      <c r="N26" s="20" t="b">
        <f t="shared" si="1"/>
        <v>1</v>
      </c>
      <c r="U26" s="16" t="str">
        <f t="shared" si="2"/>
        <v>BLUE</v>
      </c>
      <c r="V26" s="16">
        <f t="shared" si="3"/>
        <v>1.8328113407825435</v>
      </c>
      <c r="W26" s="16">
        <f t="shared" si="4"/>
        <v>0.77283427916547121</v>
      </c>
    </row>
    <row r="27" spans="1:23" x14ac:dyDescent="0.25">
      <c r="A27" s="12" t="s">
        <v>65</v>
      </c>
      <c r="B27" s="44">
        <v>5.6152600092586269</v>
      </c>
      <c r="C27" s="45">
        <v>4.1085199670549111</v>
      </c>
      <c r="D27" s="45">
        <v>1.5832887263531175</v>
      </c>
      <c r="E27" s="45">
        <v>4.7269612764105737</v>
      </c>
      <c r="F27" s="45">
        <v>2.4469616225311559</v>
      </c>
      <c r="G27" s="45">
        <v>4.0108462271550893</v>
      </c>
      <c r="H27" s="45">
        <v>4.8350491648773106</v>
      </c>
      <c r="I27" s="45">
        <v>2.9731913753891122</v>
      </c>
      <c r="J27" s="45">
        <v>5.1669614535602273</v>
      </c>
      <c r="K27" s="46">
        <v>4.0819049612559857</v>
      </c>
      <c r="M27" s="18" t="str">
        <f t="shared" si="0"/>
        <v>BLUE</v>
      </c>
      <c r="N27" s="17" t="b">
        <f t="shared" si="1"/>
        <v>1</v>
      </c>
      <c r="U27" s="18" t="str">
        <f t="shared" si="2"/>
        <v>BLUE</v>
      </c>
      <c r="V27" s="18">
        <f t="shared" si="3"/>
        <v>1.5832887263531175</v>
      </c>
      <c r="W27" s="18">
        <f t="shared" si="4"/>
        <v>0.86367289617803844</v>
      </c>
    </row>
    <row r="28" spans="1:23" x14ac:dyDescent="0.25">
      <c r="A28" s="12" t="s">
        <v>65</v>
      </c>
      <c r="B28" s="44">
        <v>4.4251854373856148</v>
      </c>
      <c r="C28" s="45">
        <v>4.1114890109192013</v>
      </c>
      <c r="D28" s="45">
        <v>4.943807356685566</v>
      </c>
      <c r="E28" s="45">
        <v>6.0438204380933591</v>
      </c>
      <c r="F28" s="45">
        <v>4.6142905357002215</v>
      </c>
      <c r="G28" s="45">
        <v>3.4138013087735151</v>
      </c>
      <c r="H28" s="45">
        <v>4.1028496210668255</v>
      </c>
      <c r="I28" s="45">
        <v>3.2764907131365226</v>
      </c>
      <c r="J28" s="45">
        <v>3.1015612066006568</v>
      </c>
      <c r="K28" s="46">
        <v>4.971621901539268</v>
      </c>
      <c r="M28" s="18" t="str">
        <f t="shared" si="0"/>
        <v>DAVE</v>
      </c>
      <c r="N28" s="17" t="b">
        <f t="shared" si="1"/>
        <v>0</v>
      </c>
      <c r="U28" s="18" t="str">
        <f t="shared" si="2"/>
        <v>DAVE</v>
      </c>
      <c r="V28" s="18">
        <f t="shared" si="3"/>
        <v>3.1015612066006568</v>
      </c>
      <c r="W28" s="18">
        <f t="shared" si="4"/>
        <v>0.17492950653586581</v>
      </c>
    </row>
    <row r="29" spans="1:23" x14ac:dyDescent="0.25">
      <c r="A29" s="12" t="s">
        <v>65</v>
      </c>
      <c r="B29" s="44">
        <v>6.4445777685567665</v>
      </c>
      <c r="C29" s="45">
        <v>6.5029545703914424</v>
      </c>
      <c r="D29" s="45">
        <v>2.3502282158476699</v>
      </c>
      <c r="E29" s="45">
        <v>5.340719946546006</v>
      </c>
      <c r="F29" s="45">
        <v>4.3930924407023717</v>
      </c>
      <c r="G29" s="45">
        <v>4.2031227455763167</v>
      </c>
      <c r="H29" s="45">
        <v>4.8178535683708477</v>
      </c>
      <c r="I29" s="45">
        <v>3.9363722178661513</v>
      </c>
      <c r="J29" s="45">
        <v>5.4931802947073267</v>
      </c>
      <c r="K29" s="46">
        <v>4.9060759410839658</v>
      </c>
      <c r="M29" s="18" t="str">
        <f t="shared" si="0"/>
        <v>BLUE</v>
      </c>
      <c r="N29" s="17" t="b">
        <f t="shared" si="1"/>
        <v>1</v>
      </c>
      <c r="U29" s="18" t="str">
        <f t="shared" si="2"/>
        <v>BLUE</v>
      </c>
      <c r="V29" s="18">
        <f t="shared" si="3"/>
        <v>2.3502282158476699</v>
      </c>
      <c r="W29" s="18">
        <f t="shared" si="4"/>
        <v>1.5861440020184814</v>
      </c>
    </row>
    <row r="30" spans="1:23" x14ac:dyDescent="0.25">
      <c r="A30" s="12" t="s">
        <v>65</v>
      </c>
      <c r="B30" s="44">
        <v>5.1495218744443161</v>
      </c>
      <c r="C30" s="45">
        <v>5.0901019896830144</v>
      </c>
      <c r="D30" s="45">
        <v>2.0014211313771324</v>
      </c>
      <c r="E30" s="45">
        <v>3.8378443873559904</v>
      </c>
      <c r="F30" s="45">
        <v>3.5770428287184424</v>
      </c>
      <c r="G30" s="45">
        <v>3.9072780635190361</v>
      </c>
      <c r="H30" s="45">
        <v>4.2132156693430511</v>
      </c>
      <c r="I30" s="45">
        <v>1.6693527553643541</v>
      </c>
      <c r="J30" s="45">
        <v>4.2945467060903741</v>
      </c>
      <c r="K30" s="46">
        <v>5.0762719989253959</v>
      </c>
      <c r="M30" s="18" t="str">
        <f t="shared" si="0"/>
        <v>SCOTT</v>
      </c>
      <c r="N30" s="17" t="b">
        <f t="shared" si="1"/>
        <v>0</v>
      </c>
      <c r="U30" s="18" t="str">
        <f t="shared" si="2"/>
        <v>SCOTT</v>
      </c>
      <c r="V30" s="18">
        <f t="shared" si="3"/>
        <v>1.6693527553643541</v>
      </c>
      <c r="W30" s="18">
        <f t="shared" si="4"/>
        <v>0.33206837601277828</v>
      </c>
    </row>
    <row r="31" spans="1:23" x14ac:dyDescent="0.25">
      <c r="A31" s="12" t="s">
        <v>65</v>
      </c>
      <c r="B31" s="44">
        <v>5.5832448047243348</v>
      </c>
      <c r="C31" s="45">
        <v>4.8783001729416657</v>
      </c>
      <c r="D31" s="45">
        <v>1.9327799412761104</v>
      </c>
      <c r="E31" s="45">
        <v>5.1070123858365957</v>
      </c>
      <c r="F31" s="45">
        <v>3.0380541431070212</v>
      </c>
      <c r="G31" s="45">
        <v>4.2087423012610863</v>
      </c>
      <c r="H31" s="45">
        <v>4.6528062029765964</v>
      </c>
      <c r="I31" s="45">
        <v>3.115761905350769</v>
      </c>
      <c r="J31" s="45">
        <v>4.8665568073231702</v>
      </c>
      <c r="K31" s="46">
        <v>4.2007464343846639</v>
      </c>
      <c r="M31" s="18" t="str">
        <f t="shared" si="0"/>
        <v>BLUE</v>
      </c>
      <c r="N31" s="17" t="b">
        <f t="shared" si="1"/>
        <v>1</v>
      </c>
      <c r="U31" s="18" t="str">
        <f t="shared" si="2"/>
        <v>BLUE</v>
      </c>
      <c r="V31" s="18">
        <f t="shared" si="3"/>
        <v>1.9327799412761104</v>
      </c>
      <c r="W31" s="18">
        <f t="shared" si="4"/>
        <v>1.1052742018309107</v>
      </c>
    </row>
    <row r="32" spans="1:23" x14ac:dyDescent="0.25">
      <c r="A32" s="12" t="s">
        <v>65</v>
      </c>
      <c r="B32" s="44">
        <v>6.7767612956267884</v>
      </c>
      <c r="C32" s="45">
        <v>6.7692471186368923</v>
      </c>
      <c r="D32" s="45">
        <v>2.4027300047186735</v>
      </c>
      <c r="E32" s="45">
        <v>4.6334329645189527</v>
      </c>
      <c r="F32" s="45">
        <v>4.0372498554238225</v>
      </c>
      <c r="G32" s="45">
        <v>4.4457153509318186</v>
      </c>
      <c r="H32" s="45">
        <v>5.3582289666457754</v>
      </c>
      <c r="I32" s="45">
        <v>3.7759197535431115</v>
      </c>
      <c r="J32" s="45">
        <v>5.5278999983807431</v>
      </c>
      <c r="K32" s="46">
        <v>4.8310419347983728</v>
      </c>
      <c r="M32" s="18" t="str">
        <f t="shared" si="0"/>
        <v>BLUE</v>
      </c>
      <c r="N32" s="17" t="b">
        <f t="shared" si="1"/>
        <v>1</v>
      </c>
      <c r="U32" s="18" t="str">
        <f t="shared" si="2"/>
        <v>BLUE</v>
      </c>
      <c r="V32" s="18">
        <f t="shared" si="3"/>
        <v>2.4027300047186735</v>
      </c>
      <c r="W32" s="18">
        <f t="shared" si="4"/>
        <v>1.373189748824438</v>
      </c>
    </row>
    <row r="33" spans="1:23" x14ac:dyDescent="0.25">
      <c r="A33" s="12" t="s">
        <v>65</v>
      </c>
      <c r="B33" s="44">
        <v>4.8776257096607676</v>
      </c>
      <c r="C33" s="45">
        <v>4.7608185182472624</v>
      </c>
      <c r="D33" s="45">
        <v>2.1217233169044802</v>
      </c>
      <c r="E33" s="45">
        <v>3.6653173744075467</v>
      </c>
      <c r="F33" s="45">
        <v>3.1810500821046634</v>
      </c>
      <c r="G33" s="45">
        <v>3.1271425330613423</v>
      </c>
      <c r="H33" s="45">
        <v>3.6472910526039537</v>
      </c>
      <c r="I33" s="45">
        <v>1.7467403496495912</v>
      </c>
      <c r="J33" s="45">
        <v>4.1036535606641227</v>
      </c>
      <c r="K33" s="46">
        <v>4.7250101038822976</v>
      </c>
      <c r="M33" s="18" t="str">
        <f t="shared" si="0"/>
        <v>SCOTT</v>
      </c>
      <c r="N33" s="17" t="b">
        <f t="shared" si="1"/>
        <v>0</v>
      </c>
      <c r="U33" s="18" t="str">
        <f t="shared" si="2"/>
        <v>SCOTT</v>
      </c>
      <c r="V33" s="18">
        <f t="shared" si="3"/>
        <v>1.7467403496495912</v>
      </c>
      <c r="W33" s="18">
        <f t="shared" si="4"/>
        <v>0.374982967254889</v>
      </c>
    </row>
    <row r="34" spans="1:23" ht="15.75" thickBot="1" x14ac:dyDescent="0.3">
      <c r="A34" s="12" t="s">
        <v>65</v>
      </c>
      <c r="B34" s="44">
        <v>6.9973124249577294</v>
      </c>
      <c r="C34" s="45">
        <v>6.6940136067358944</v>
      </c>
      <c r="D34" s="45">
        <v>2.7984304535684994</v>
      </c>
      <c r="E34" s="45">
        <v>3.8942846512565201</v>
      </c>
      <c r="F34" s="45">
        <v>4.066224491948379</v>
      </c>
      <c r="G34" s="45">
        <v>4.2996849319787636</v>
      </c>
      <c r="H34" s="45">
        <v>5.1154656036302786</v>
      </c>
      <c r="I34" s="45">
        <v>3.3742498167582911</v>
      </c>
      <c r="J34" s="45">
        <v>5.8735039082069056</v>
      </c>
      <c r="K34" s="46">
        <v>5.320806922040914</v>
      </c>
      <c r="M34" s="18" t="str">
        <f t="shared" si="0"/>
        <v>BLUE</v>
      </c>
      <c r="N34" s="17" t="b">
        <f t="shared" si="1"/>
        <v>1</v>
      </c>
      <c r="U34" s="18" t="str">
        <f t="shared" si="2"/>
        <v>BLUE</v>
      </c>
      <c r="V34" s="18">
        <f t="shared" si="3"/>
        <v>2.7984304535684994</v>
      </c>
      <c r="W34" s="18">
        <f t="shared" si="4"/>
        <v>0.57581936318979166</v>
      </c>
    </row>
    <row r="35" spans="1:23" ht="15.75" thickBot="1" x14ac:dyDescent="0.3">
      <c r="A35" s="13" t="s">
        <v>65</v>
      </c>
      <c r="B35" s="47">
        <v>5.8329554784876239</v>
      </c>
      <c r="C35" s="48">
        <v>5.169417903721655</v>
      </c>
      <c r="D35" s="48">
        <v>1.0749879294614331</v>
      </c>
      <c r="E35" s="48">
        <v>4.1680807167917822</v>
      </c>
      <c r="F35" s="48">
        <v>3.1893788920950299</v>
      </c>
      <c r="G35" s="48">
        <v>4.1457955028259095</v>
      </c>
      <c r="H35" s="48">
        <v>5.2214192423838348</v>
      </c>
      <c r="I35" s="48">
        <v>2.1922590450835533</v>
      </c>
      <c r="J35" s="48">
        <v>5.2860739289631393</v>
      </c>
      <c r="K35" s="49">
        <v>4.6605614640233313</v>
      </c>
      <c r="M35" s="19" t="str">
        <f t="shared" si="0"/>
        <v>BLUE</v>
      </c>
      <c r="N35" s="21" t="b">
        <f t="shared" si="1"/>
        <v>1</v>
      </c>
      <c r="O35" s="30">
        <f>COUNTIF($N26:$N35,TRUE)/(10 - COUNTIF($N26:$N35,"#N/A"))</f>
        <v>0.7</v>
      </c>
      <c r="U35" s="19" t="str">
        <f t="shared" si="2"/>
        <v>BLUE</v>
      </c>
      <c r="V35" s="19">
        <f t="shared" si="3"/>
        <v>1.0749879294614331</v>
      </c>
      <c r="W35" s="19">
        <f t="shared" si="4"/>
        <v>1.1172711156221202</v>
      </c>
    </row>
    <row r="36" spans="1:23" x14ac:dyDescent="0.25">
      <c r="A36" s="11" t="s">
        <v>66</v>
      </c>
      <c r="B36" s="41">
        <v>5.091796309292671</v>
      </c>
      <c r="C36" s="42">
        <v>5.5184984787250349</v>
      </c>
      <c r="D36" s="42">
        <v>2.5917615935334908</v>
      </c>
      <c r="E36" s="42">
        <v>4.0703000175514843</v>
      </c>
      <c r="F36" s="42">
        <v>3.6511355684371454</v>
      </c>
      <c r="G36" s="42">
        <v>3.1318072774772783</v>
      </c>
      <c r="H36" s="42">
        <v>4.4542538759910677</v>
      </c>
      <c r="I36" s="42">
        <v>2.7514482022105824</v>
      </c>
      <c r="J36" s="42">
        <v>4.7518174198914513</v>
      </c>
      <c r="K36" s="43">
        <v>5.0206943390520689</v>
      </c>
      <c r="M36" s="16" t="str">
        <f t="shared" si="0"/>
        <v>BLUE</v>
      </c>
      <c r="N36" s="20" t="b">
        <f t="shared" si="1"/>
        <v>0</v>
      </c>
      <c r="U36" s="16" t="str">
        <f t="shared" si="2"/>
        <v>BLUE</v>
      </c>
      <c r="V36" s="16">
        <f t="shared" si="3"/>
        <v>2.5917615935334908</v>
      </c>
      <c r="W36" s="16">
        <f t="shared" si="4"/>
        <v>0.15968660867709161</v>
      </c>
    </row>
    <row r="37" spans="1:23" x14ac:dyDescent="0.25">
      <c r="A37" s="12" t="s">
        <v>66</v>
      </c>
      <c r="B37" s="44">
        <v>5.5113124259188462</v>
      </c>
      <c r="C37" s="45">
        <v>6.0725737124974817</v>
      </c>
      <c r="D37" s="45">
        <v>5.2957266345804488</v>
      </c>
      <c r="E37" s="45">
        <v>3.8560213003183117</v>
      </c>
      <c r="F37" s="45">
        <v>5.2758213810450947</v>
      </c>
      <c r="G37" s="45">
        <v>4.5877239508215917</v>
      </c>
      <c r="H37" s="45">
        <v>5.1701754190603095</v>
      </c>
      <c r="I37" s="45">
        <v>4.8838742896055294</v>
      </c>
      <c r="J37" s="45">
        <v>5.012576621842685</v>
      </c>
      <c r="K37" s="46">
        <v>4.7299325108641872</v>
      </c>
      <c r="M37" s="18" t="str">
        <f t="shared" si="0"/>
        <v>BLOOM</v>
      </c>
      <c r="N37" s="17" t="b">
        <f t="shared" si="1"/>
        <v>1</v>
      </c>
      <c r="U37" s="18" t="str">
        <f t="shared" si="2"/>
        <v>BLOOM</v>
      </c>
      <c r="V37" s="18">
        <f t="shared" si="3"/>
        <v>3.8560213003183117</v>
      </c>
      <c r="W37" s="18">
        <f t="shared" si="4"/>
        <v>0.73170265050327998</v>
      </c>
    </row>
    <row r="38" spans="1:23" x14ac:dyDescent="0.25">
      <c r="A38" s="12" t="s">
        <v>66</v>
      </c>
      <c r="B38" s="44">
        <v>5.5023493821230929</v>
      </c>
      <c r="C38" s="45">
        <v>5.9533790065954726</v>
      </c>
      <c r="D38" s="45">
        <v>5.2227666860626778</v>
      </c>
      <c r="E38" s="45">
        <v>5.0881196035165708</v>
      </c>
      <c r="F38" s="45">
        <v>5.3120919053269109</v>
      </c>
      <c r="G38" s="45">
        <v>5.5210401654215229</v>
      </c>
      <c r="H38" s="45">
        <v>5.7826766158579783</v>
      </c>
      <c r="I38" s="45">
        <v>3.9424529084091828</v>
      </c>
      <c r="J38" s="45">
        <v>5.3872858946189996</v>
      </c>
      <c r="K38" s="46">
        <v>5.9921010640668717</v>
      </c>
      <c r="M38" s="18" t="str">
        <f t="shared" si="0"/>
        <v>SCOTT</v>
      </c>
      <c r="N38" s="17" t="b">
        <f t="shared" si="1"/>
        <v>0</v>
      </c>
      <c r="U38" s="18" t="str">
        <f t="shared" si="2"/>
        <v>SCOTT</v>
      </c>
      <c r="V38" s="18">
        <f t="shared" si="3"/>
        <v>3.9424529084091828</v>
      </c>
      <c r="W38" s="18">
        <f t="shared" si="4"/>
        <v>1.1456666951073879</v>
      </c>
    </row>
    <row r="39" spans="1:23" x14ac:dyDescent="0.25">
      <c r="A39" s="12" t="s">
        <v>66</v>
      </c>
      <c r="B39" s="44">
        <v>7.4851685741703289</v>
      </c>
      <c r="C39" s="45">
        <v>7.0351037615561083</v>
      </c>
      <c r="D39" s="45">
        <v>5.8228468888926885</v>
      </c>
      <c r="E39" s="45">
        <v>4.1478459690066831</v>
      </c>
      <c r="F39" s="45">
        <v>5.6282284336025157</v>
      </c>
      <c r="G39" s="45">
        <v>6.0809593203929735</v>
      </c>
      <c r="H39" s="45">
        <v>6.5231940988826791</v>
      </c>
      <c r="I39" s="45">
        <v>5.2957834733463187</v>
      </c>
      <c r="J39" s="45">
        <v>7.1559712369310269</v>
      </c>
      <c r="K39" s="46">
        <v>6.9009331023249114</v>
      </c>
      <c r="M39" s="18" t="str">
        <f t="shared" si="0"/>
        <v>BLOOM</v>
      </c>
      <c r="N39" s="17" t="b">
        <f t="shared" si="1"/>
        <v>1</v>
      </c>
      <c r="U39" s="18" t="str">
        <f t="shared" si="2"/>
        <v>BLOOM</v>
      </c>
      <c r="V39" s="18">
        <f t="shared" si="3"/>
        <v>4.1478459690066831</v>
      </c>
      <c r="W39" s="18">
        <f t="shared" si="4"/>
        <v>1.1479375043396356</v>
      </c>
    </row>
    <row r="40" spans="1:23" x14ac:dyDescent="0.25">
      <c r="A40" s="12" t="s">
        <v>66</v>
      </c>
      <c r="B40" s="44">
        <v>6.0871292575798357</v>
      </c>
      <c r="C40" s="45">
        <v>5.6536837356544174</v>
      </c>
      <c r="D40" s="45">
        <v>2.1883523292148253</v>
      </c>
      <c r="E40" s="45">
        <v>4.196590972774497</v>
      </c>
      <c r="F40" s="45">
        <v>3.2224259974837386</v>
      </c>
      <c r="G40" s="45">
        <v>3.2313249536355317</v>
      </c>
      <c r="H40" s="45">
        <v>5.667866597279521</v>
      </c>
      <c r="I40" s="45">
        <v>3.0830925248006853</v>
      </c>
      <c r="J40" s="45">
        <v>5.3300333371598931</v>
      </c>
      <c r="K40" s="46">
        <v>5.5239975124124872</v>
      </c>
      <c r="M40" s="18" t="str">
        <f t="shared" si="0"/>
        <v>BLUE</v>
      </c>
      <c r="N40" s="17" t="b">
        <f t="shared" si="1"/>
        <v>0</v>
      </c>
      <c r="U40" s="18" t="str">
        <f t="shared" si="2"/>
        <v>BLUE</v>
      </c>
      <c r="V40" s="18">
        <f t="shared" si="3"/>
        <v>2.1883523292148253</v>
      </c>
      <c r="W40" s="18">
        <f t="shared" si="4"/>
        <v>0.89474019558586004</v>
      </c>
    </row>
    <row r="41" spans="1:23" x14ac:dyDescent="0.25">
      <c r="A41" s="12" t="s">
        <v>66</v>
      </c>
      <c r="B41" s="44">
        <v>5.5680913753536458</v>
      </c>
      <c r="C41" s="45">
        <v>4.107032286107545</v>
      </c>
      <c r="D41" s="45">
        <v>2.0594645696891183</v>
      </c>
      <c r="E41" s="45">
        <v>3.718447223522773</v>
      </c>
      <c r="F41" s="45">
        <v>3.0501250346989499</v>
      </c>
      <c r="G41" s="45">
        <v>3.4324599530694595</v>
      </c>
      <c r="H41" s="45">
        <v>4.2459515037308266</v>
      </c>
      <c r="I41" s="45">
        <v>2.062590123237185</v>
      </c>
      <c r="J41" s="45">
        <v>4.1855028322243761</v>
      </c>
      <c r="K41" s="46">
        <v>4.4577368212205624</v>
      </c>
      <c r="M41" s="18" t="str">
        <f t="shared" si="0"/>
        <v>BLUE</v>
      </c>
      <c r="N41" s="17" t="b">
        <f t="shared" si="1"/>
        <v>0</v>
      </c>
      <c r="U41" s="18" t="str">
        <f t="shared" si="2"/>
        <v>BLUE</v>
      </c>
      <c r="V41" s="18">
        <f t="shared" si="3"/>
        <v>2.0594645696891183</v>
      </c>
      <c r="W41" s="18">
        <f t="shared" si="4"/>
        <v>3.1255535480667618E-3</v>
      </c>
    </row>
    <row r="42" spans="1:23" x14ac:dyDescent="0.25">
      <c r="A42" s="12" t="s">
        <v>66</v>
      </c>
      <c r="B42" s="44">
        <v>6.6298761494419312</v>
      </c>
      <c r="C42" s="45">
        <v>5.8983244443634044</v>
      </c>
      <c r="D42" s="45">
        <v>2.2957667162589717</v>
      </c>
      <c r="E42" s="45">
        <v>5.2033891403749788</v>
      </c>
      <c r="F42" s="45">
        <v>3.2418986894397541</v>
      </c>
      <c r="G42" s="45">
        <v>4.3582097228954817</v>
      </c>
      <c r="H42" s="45">
        <v>5.5512803424365771</v>
      </c>
      <c r="I42" s="45">
        <v>3.1536282547705259</v>
      </c>
      <c r="J42" s="45">
        <v>5.9607041453922065</v>
      </c>
      <c r="K42" s="46">
        <v>5.5193314018652533</v>
      </c>
      <c r="M42" s="18" t="str">
        <f t="shared" si="0"/>
        <v>BLUE</v>
      </c>
      <c r="N42" s="17" t="b">
        <f t="shared" si="1"/>
        <v>0</v>
      </c>
      <c r="U42" s="18" t="str">
        <f t="shared" si="2"/>
        <v>BLUE</v>
      </c>
      <c r="V42" s="18">
        <f t="shared" si="3"/>
        <v>2.2957667162589717</v>
      </c>
      <c r="W42" s="18">
        <f t="shared" si="4"/>
        <v>0.85786153851155422</v>
      </c>
    </row>
    <row r="43" spans="1:23" x14ac:dyDescent="0.25">
      <c r="A43" s="12" t="s">
        <v>66</v>
      </c>
      <c r="B43" s="44">
        <v>6.1706983935246056</v>
      </c>
      <c r="C43" s="45">
        <v>4.0729049073336094</v>
      </c>
      <c r="D43" s="45">
        <v>1.7987860030910465</v>
      </c>
      <c r="E43" s="45">
        <v>4.4451943874232427</v>
      </c>
      <c r="F43" s="45">
        <v>2.5533547144140281</v>
      </c>
      <c r="G43" s="45">
        <v>2.9968507402287363</v>
      </c>
      <c r="H43" s="45">
        <v>4.2785057531735031</v>
      </c>
      <c r="I43" s="45">
        <v>2.4756432442229115</v>
      </c>
      <c r="J43" s="45">
        <v>4.5895825702347217</v>
      </c>
      <c r="K43" s="46">
        <v>4.4372430302773189</v>
      </c>
      <c r="M43" s="18" t="str">
        <f t="shared" si="0"/>
        <v>BLUE</v>
      </c>
      <c r="N43" s="17" t="b">
        <f t="shared" si="1"/>
        <v>0</v>
      </c>
      <c r="U43" s="18" t="str">
        <f t="shared" si="2"/>
        <v>BLUE</v>
      </c>
      <c r="V43" s="18">
        <f t="shared" si="3"/>
        <v>1.7987860030910465</v>
      </c>
      <c r="W43" s="18">
        <f t="shared" si="4"/>
        <v>0.67685724113186496</v>
      </c>
    </row>
    <row r="44" spans="1:23" ht="15.75" thickBot="1" x14ac:dyDescent="0.3">
      <c r="A44" s="12" t="s">
        <v>66</v>
      </c>
      <c r="B44" s="44">
        <v>5.8609368687349441</v>
      </c>
      <c r="C44" s="45">
        <v>5.2163096836992331</v>
      </c>
      <c r="D44" s="45">
        <v>4.6614319027582853</v>
      </c>
      <c r="E44" s="45">
        <v>4.9327636620115056</v>
      </c>
      <c r="F44" s="45">
        <v>4.3171483422984993</v>
      </c>
      <c r="G44" s="45">
        <v>4.2964170379971209</v>
      </c>
      <c r="H44" s="45">
        <v>4.237526726292109</v>
      </c>
      <c r="I44" s="45">
        <v>4.3970393676552453</v>
      </c>
      <c r="J44" s="45">
        <v>4.4168983679003277</v>
      </c>
      <c r="K44" s="46">
        <v>4.9686123030998219</v>
      </c>
      <c r="M44" s="18" t="str">
        <f t="shared" si="0"/>
        <v>JASON</v>
      </c>
      <c r="N44" s="17" t="b">
        <f t="shared" si="1"/>
        <v>0</v>
      </c>
      <c r="U44" s="18" t="str">
        <f t="shared" si="2"/>
        <v>JASON</v>
      </c>
      <c r="V44" s="18">
        <f t="shared" si="3"/>
        <v>4.237526726292109</v>
      </c>
      <c r="W44" s="18">
        <f t="shared" si="4"/>
        <v>5.8890311705011911E-2</v>
      </c>
    </row>
    <row r="45" spans="1:23" ht="15.75" thickBot="1" x14ac:dyDescent="0.3">
      <c r="A45" s="13" t="s">
        <v>66</v>
      </c>
      <c r="B45" s="47">
        <v>6.0254269869160817</v>
      </c>
      <c r="C45" s="48">
        <v>5.1813599033732753</v>
      </c>
      <c r="D45" s="48">
        <v>1.615800895463942</v>
      </c>
      <c r="E45" s="48">
        <v>4.2490034121042335</v>
      </c>
      <c r="F45" s="48">
        <v>2.6233936121540715</v>
      </c>
      <c r="G45" s="48">
        <v>2.76054674387357</v>
      </c>
      <c r="H45" s="48">
        <v>5.0039465556725933</v>
      </c>
      <c r="I45" s="48">
        <v>2.1251961271895214</v>
      </c>
      <c r="J45" s="48">
        <v>4.9977171234623734</v>
      </c>
      <c r="K45" s="49">
        <v>5.1164176810123019</v>
      </c>
      <c r="M45" s="19" t="str">
        <f t="shared" si="0"/>
        <v>BLUE</v>
      </c>
      <c r="N45" s="21" t="b">
        <f t="shared" si="1"/>
        <v>0</v>
      </c>
      <c r="O45" s="30">
        <f>COUNTIF($N36:$N45,TRUE)/(10 - COUNTIF($N36:$N45,"#N/A"))</f>
        <v>0.2</v>
      </c>
      <c r="U45" s="19" t="str">
        <f t="shared" si="2"/>
        <v>BLUE</v>
      </c>
      <c r="V45" s="19">
        <f t="shared" si="3"/>
        <v>1.615800895463942</v>
      </c>
      <c r="W45" s="19">
        <f t="shared" si="4"/>
        <v>0.50939523172557943</v>
      </c>
    </row>
    <row r="46" spans="1:23" x14ac:dyDescent="0.25">
      <c r="A46" s="11" t="b">
        <v>1</v>
      </c>
      <c r="B46" s="41">
        <v>5.8284604969182894</v>
      </c>
      <c r="C46" s="42">
        <v>5.2517477319440102</v>
      </c>
      <c r="D46" s="42">
        <v>2.976214009424119</v>
      </c>
      <c r="E46" s="42">
        <v>6.4148022856390821</v>
      </c>
      <c r="F46" s="42">
        <v>1.3402258118423751</v>
      </c>
      <c r="G46" s="42">
        <v>2.8636496283443855</v>
      </c>
      <c r="H46" s="42">
        <v>5.5610324729543041</v>
      </c>
      <c r="I46" s="42">
        <v>2.5447367957507012</v>
      </c>
      <c r="J46" s="42">
        <v>5.5608415864151759</v>
      </c>
      <c r="K46" s="43">
        <v>3.9792178743017237</v>
      </c>
      <c r="M46" s="16" t="b">
        <f t="shared" si="0"/>
        <v>1</v>
      </c>
      <c r="N46" s="20" t="b">
        <f t="shared" si="1"/>
        <v>1</v>
      </c>
      <c r="U46" s="16" t="b">
        <f t="shared" si="2"/>
        <v>1</v>
      </c>
      <c r="V46" s="16">
        <f t="shared" si="3"/>
        <v>1.3402258118423751</v>
      </c>
      <c r="W46" s="16">
        <f t="shared" si="4"/>
        <v>1.2045109839083261</v>
      </c>
    </row>
    <row r="47" spans="1:23" x14ac:dyDescent="0.25">
      <c r="A47" s="12" t="b">
        <v>1</v>
      </c>
      <c r="B47" s="44">
        <v>6.686344950339806</v>
      </c>
      <c r="C47" s="45">
        <v>5.9597016751709893</v>
      </c>
      <c r="D47" s="45">
        <v>4.4578134007064651</v>
      </c>
      <c r="E47" s="45">
        <v>5.7117334392996222</v>
      </c>
      <c r="F47" s="45">
        <v>2.6129163404267017</v>
      </c>
      <c r="G47" s="45">
        <v>3.3777132006769097</v>
      </c>
      <c r="H47" s="45">
        <v>5.4423002575534429</v>
      </c>
      <c r="I47" s="45">
        <v>3.1975079278518082</v>
      </c>
      <c r="J47" s="45">
        <v>5.660120524497243</v>
      </c>
      <c r="K47" s="46">
        <v>5.0604466777721413</v>
      </c>
      <c r="M47" s="18" t="b">
        <f t="shared" si="0"/>
        <v>1</v>
      </c>
      <c r="N47" s="17" t="b">
        <f t="shared" si="1"/>
        <v>1</v>
      </c>
      <c r="U47" s="18" t="b">
        <f t="shared" si="2"/>
        <v>1</v>
      </c>
      <c r="V47" s="18">
        <f t="shared" si="3"/>
        <v>2.6129163404267017</v>
      </c>
      <c r="W47" s="18">
        <f t="shared" si="4"/>
        <v>0.58459158742510642</v>
      </c>
    </row>
    <row r="48" spans="1:23" x14ac:dyDescent="0.25">
      <c r="A48" s="12" t="b">
        <v>1</v>
      </c>
      <c r="B48" s="44">
        <v>5.8090836157847114</v>
      </c>
      <c r="C48" s="45">
        <v>6.1069197469092007</v>
      </c>
      <c r="D48" s="45">
        <v>3.5881049791110295</v>
      </c>
      <c r="E48" s="45">
        <v>5.4537021146571867</v>
      </c>
      <c r="F48" s="45">
        <v>2.8405345338535879</v>
      </c>
      <c r="G48" s="45">
        <v>4.2469534129074269</v>
      </c>
      <c r="H48" s="45">
        <v>5.7949871898241367</v>
      </c>
      <c r="I48" s="45">
        <v>2.8940725102954086</v>
      </c>
      <c r="J48" s="45">
        <v>5.4912994719473813</v>
      </c>
      <c r="K48" s="46">
        <v>4.543235063716744</v>
      </c>
      <c r="M48" s="18" t="b">
        <f t="shared" si="0"/>
        <v>1</v>
      </c>
      <c r="N48" s="17" t="b">
        <f t="shared" si="1"/>
        <v>1</v>
      </c>
      <c r="U48" s="18" t="b">
        <f t="shared" si="2"/>
        <v>1</v>
      </c>
      <c r="V48" s="18">
        <f t="shared" si="3"/>
        <v>2.8405345338535879</v>
      </c>
      <c r="W48" s="18">
        <f t="shared" si="4"/>
        <v>5.3537976441820678E-2</v>
      </c>
    </row>
    <row r="49" spans="1:23" x14ac:dyDescent="0.25">
      <c r="A49" s="12" t="b">
        <v>1</v>
      </c>
      <c r="B49" s="44">
        <v>6.2230887935877242</v>
      </c>
      <c r="C49" s="45">
        <v>4.370459384354108</v>
      </c>
      <c r="D49" s="45">
        <v>2.6751403347870917</v>
      </c>
      <c r="E49" s="45">
        <v>5.826892651672229</v>
      </c>
      <c r="F49" s="45">
        <v>1.0870739394516686</v>
      </c>
      <c r="G49" s="45">
        <v>2.4299198205313126</v>
      </c>
      <c r="H49" s="45">
        <v>4.926941071797752</v>
      </c>
      <c r="I49" s="45">
        <v>2.026212377518902</v>
      </c>
      <c r="J49" s="45">
        <v>4.8104053473307884</v>
      </c>
      <c r="K49" s="46">
        <v>4.5782919475328292</v>
      </c>
      <c r="M49" s="18" t="b">
        <f t="shared" si="0"/>
        <v>1</v>
      </c>
      <c r="N49" s="17" t="b">
        <f t="shared" si="1"/>
        <v>1</v>
      </c>
      <c r="U49" s="18" t="b">
        <f t="shared" si="2"/>
        <v>1</v>
      </c>
      <c r="V49" s="18">
        <f t="shared" si="3"/>
        <v>1.0870739394516686</v>
      </c>
      <c r="W49" s="18">
        <f t="shared" si="4"/>
        <v>0.93913843806723341</v>
      </c>
    </row>
    <row r="50" spans="1:23" x14ac:dyDescent="0.25">
      <c r="A50" s="12" t="b">
        <v>1</v>
      </c>
      <c r="B50" s="44">
        <v>5.779888624613748</v>
      </c>
      <c r="C50" s="45">
        <v>4.575101175801584</v>
      </c>
      <c r="D50" s="45">
        <v>3.2602731088482511</v>
      </c>
      <c r="E50" s="45">
        <v>6.0385696521036643</v>
      </c>
      <c r="F50" s="45">
        <v>1.1646002470743946</v>
      </c>
      <c r="G50" s="45">
        <v>2.1960164947860967</v>
      </c>
      <c r="H50" s="45">
        <v>4.8289811092614734</v>
      </c>
      <c r="I50" s="45">
        <v>2.4438306253424331</v>
      </c>
      <c r="J50" s="45">
        <v>4.5185577957001337</v>
      </c>
      <c r="K50" s="46">
        <v>4.1503513135257988</v>
      </c>
      <c r="M50" s="18" t="b">
        <f t="shared" si="0"/>
        <v>1</v>
      </c>
      <c r="N50" s="17" t="b">
        <f t="shared" si="1"/>
        <v>1</v>
      </c>
      <c r="U50" s="18" t="b">
        <f t="shared" si="2"/>
        <v>1</v>
      </c>
      <c r="V50" s="18">
        <f t="shared" si="3"/>
        <v>1.1646002470743946</v>
      </c>
      <c r="W50" s="18">
        <f t="shared" si="4"/>
        <v>1.0314162477117021</v>
      </c>
    </row>
    <row r="51" spans="1:23" x14ac:dyDescent="0.25">
      <c r="A51" s="12" t="b">
        <v>1</v>
      </c>
      <c r="B51" s="44">
        <v>4.3839524812091408</v>
      </c>
      <c r="C51" s="45">
        <v>3.7377981640538103</v>
      </c>
      <c r="D51" s="45">
        <v>2.6044338623932926</v>
      </c>
      <c r="E51" s="45">
        <v>4.8767334214267217</v>
      </c>
      <c r="F51" s="45">
        <v>1.3251196077344256</v>
      </c>
      <c r="G51" s="45">
        <v>1.7477131067667728</v>
      </c>
      <c r="H51" s="45">
        <v>3.4129576960711909</v>
      </c>
      <c r="I51" s="45">
        <v>1.1591438554276368</v>
      </c>
      <c r="J51" s="45">
        <v>3.5456861449520032</v>
      </c>
      <c r="K51" s="46">
        <v>3.2679015950534351</v>
      </c>
      <c r="M51" s="18" t="str">
        <f t="shared" si="0"/>
        <v>SCOTT</v>
      </c>
      <c r="N51" s="17" t="b">
        <f t="shared" si="1"/>
        <v>0</v>
      </c>
      <c r="U51" s="18" t="str">
        <f t="shared" si="2"/>
        <v>SCOTT</v>
      </c>
      <c r="V51" s="18">
        <f t="shared" si="3"/>
        <v>1.1591438554276368</v>
      </c>
      <c r="W51" s="18">
        <f t="shared" si="4"/>
        <v>0.16597575230678885</v>
      </c>
    </row>
    <row r="52" spans="1:23" x14ac:dyDescent="0.25">
      <c r="A52" s="12" t="b">
        <v>1</v>
      </c>
      <c r="B52" s="44">
        <v>4.7027279769916932</v>
      </c>
      <c r="C52" s="45">
        <v>4.5874631097600629</v>
      </c>
      <c r="D52" s="45">
        <v>2.9833871837826393</v>
      </c>
      <c r="E52" s="45">
        <v>5.4781999115351114</v>
      </c>
      <c r="F52" s="45">
        <v>1.3083329716106</v>
      </c>
      <c r="G52" s="45">
        <v>2.4756357028617111</v>
      </c>
      <c r="H52" s="45">
        <v>3.6378188049552977</v>
      </c>
      <c r="I52" s="45">
        <v>1.703207675853482</v>
      </c>
      <c r="J52" s="45">
        <v>4.3177711372116567</v>
      </c>
      <c r="K52" s="46">
        <v>3.7276574787142533</v>
      </c>
      <c r="M52" s="18" t="b">
        <f t="shared" si="0"/>
        <v>1</v>
      </c>
      <c r="N52" s="17" t="b">
        <f t="shared" si="1"/>
        <v>1</v>
      </c>
      <c r="U52" s="18" t="b">
        <f t="shared" si="2"/>
        <v>1</v>
      </c>
      <c r="V52" s="18">
        <f t="shared" si="3"/>
        <v>1.3083329716106</v>
      </c>
      <c r="W52" s="18">
        <f t="shared" si="4"/>
        <v>0.39487470424288196</v>
      </c>
    </row>
    <row r="53" spans="1:23" x14ac:dyDescent="0.25">
      <c r="A53" s="12" t="b">
        <v>1</v>
      </c>
      <c r="B53" s="44">
        <v>5.9158514853415038</v>
      </c>
      <c r="C53" s="45">
        <v>6.289283388931735</v>
      </c>
      <c r="D53" s="45">
        <v>3.3943080909279439</v>
      </c>
      <c r="E53" s="45">
        <v>5.6855322559750299</v>
      </c>
      <c r="F53" s="45">
        <v>2.5731860547243488</v>
      </c>
      <c r="G53" s="45">
        <v>3.3946550983694976</v>
      </c>
      <c r="H53" s="45">
        <v>5.5545361339078516</v>
      </c>
      <c r="I53" s="45">
        <v>2.6860401961683293</v>
      </c>
      <c r="J53" s="45">
        <v>5.5490362904453177</v>
      </c>
      <c r="K53" s="46">
        <v>4.5722184777315684</v>
      </c>
      <c r="M53" s="18" t="b">
        <f t="shared" si="0"/>
        <v>1</v>
      </c>
      <c r="N53" s="17" t="b">
        <f t="shared" si="1"/>
        <v>1</v>
      </c>
      <c r="U53" s="18" t="b">
        <f t="shared" si="2"/>
        <v>1</v>
      </c>
      <c r="V53" s="18">
        <f t="shared" si="3"/>
        <v>2.5731860547243488</v>
      </c>
      <c r="W53" s="18">
        <f t="shared" si="4"/>
        <v>0.11285414144398054</v>
      </c>
    </row>
    <row r="54" spans="1:23" ht="15.75" thickBot="1" x14ac:dyDescent="0.3">
      <c r="A54" s="12" t="b">
        <v>1</v>
      </c>
      <c r="B54" s="44">
        <v>6.7649974275062208</v>
      </c>
      <c r="C54" s="45">
        <v>6.2243569441349926</v>
      </c>
      <c r="D54" s="45">
        <v>4.3346748663313868</v>
      </c>
      <c r="E54" s="45">
        <v>5.790759219501715</v>
      </c>
      <c r="F54" s="45">
        <v>3.2145981004152278</v>
      </c>
      <c r="G54" s="45">
        <v>4.021984709633732</v>
      </c>
      <c r="H54" s="45">
        <v>5.8675856601740879</v>
      </c>
      <c r="I54" s="45">
        <v>3.2383622612074165</v>
      </c>
      <c r="J54" s="45">
        <v>5.7740357294335887</v>
      </c>
      <c r="K54" s="46">
        <v>4.887136661736851</v>
      </c>
      <c r="M54" s="18" t="b">
        <f t="shared" si="0"/>
        <v>1</v>
      </c>
      <c r="N54" s="17" t="b">
        <f t="shared" si="1"/>
        <v>1</v>
      </c>
      <c r="U54" s="18" t="b">
        <f t="shared" si="2"/>
        <v>1</v>
      </c>
      <c r="V54" s="18">
        <f t="shared" si="3"/>
        <v>3.2145981004152278</v>
      </c>
      <c r="W54" s="18">
        <f t="shared" si="4"/>
        <v>2.3764160792188793E-2</v>
      </c>
    </row>
    <row r="55" spans="1:23" ht="15.75" thickBot="1" x14ac:dyDescent="0.3">
      <c r="A55" s="13" t="b">
        <v>1</v>
      </c>
      <c r="B55" s="47">
        <v>5.8854227010450337</v>
      </c>
      <c r="C55" s="48">
        <v>4.4312701656385949</v>
      </c>
      <c r="D55" s="48">
        <v>3.1273276468309605</v>
      </c>
      <c r="E55" s="48">
        <v>5.5121969889956954</v>
      </c>
      <c r="F55" s="48">
        <v>1.2240847716756782</v>
      </c>
      <c r="G55" s="48">
        <v>2.1978643960276436</v>
      </c>
      <c r="H55" s="48">
        <v>4.6540511927161266</v>
      </c>
      <c r="I55" s="48">
        <v>2.0109041448002429</v>
      </c>
      <c r="J55" s="48">
        <v>4.7920446498924996</v>
      </c>
      <c r="K55" s="49">
        <v>4.1251992195002369</v>
      </c>
      <c r="M55" s="19" t="b">
        <f t="shared" si="0"/>
        <v>1</v>
      </c>
      <c r="N55" s="21" t="b">
        <f t="shared" si="1"/>
        <v>1</v>
      </c>
      <c r="O55" s="30">
        <f>COUNTIF($N46:$N55,TRUE)/(10 - COUNTIF($N46:$N55,"#N/A"))</f>
        <v>0.9</v>
      </c>
      <c r="U55" s="19" t="b">
        <f t="shared" si="2"/>
        <v>1</v>
      </c>
      <c r="V55" s="19">
        <f t="shared" si="3"/>
        <v>1.2240847716756782</v>
      </c>
      <c r="W55" s="19">
        <f t="shared" si="4"/>
        <v>0.78681937312456474</v>
      </c>
    </row>
    <row r="56" spans="1:23" x14ac:dyDescent="0.25">
      <c r="A56" s="11" t="s">
        <v>67</v>
      </c>
      <c r="B56" s="41">
        <v>5.3237991779601153</v>
      </c>
      <c r="C56" s="42">
        <v>3.8758012261194654</v>
      </c>
      <c r="D56" s="42">
        <v>5.2566480239444342</v>
      </c>
      <c r="E56" s="42">
        <v>5.8230172887514851</v>
      </c>
      <c r="F56" s="42">
        <v>3.161937901886688</v>
      </c>
      <c r="G56" s="42">
        <v>3.2970068143225988</v>
      </c>
      <c r="H56" s="42">
        <v>3.794151935882089</v>
      </c>
      <c r="I56" s="42">
        <v>3.6505505183816278</v>
      </c>
      <c r="J56" s="42">
        <v>3.9732702376387725</v>
      </c>
      <c r="K56" s="43">
        <v>4.5536029836316683</v>
      </c>
      <c r="M56" s="16" t="b">
        <f t="shared" si="0"/>
        <v>1</v>
      </c>
      <c r="N56" s="20" t="b">
        <f t="shared" si="1"/>
        <v>0</v>
      </c>
      <c r="U56" s="16" t="b">
        <f t="shared" si="2"/>
        <v>1</v>
      </c>
      <c r="V56" s="16">
        <f t="shared" si="3"/>
        <v>3.161937901886688</v>
      </c>
      <c r="W56" s="16">
        <f t="shared" si="4"/>
        <v>0.13506891243591079</v>
      </c>
    </row>
    <row r="57" spans="1:23" x14ac:dyDescent="0.25">
      <c r="A57" s="12" t="s">
        <v>67</v>
      </c>
      <c r="B57" s="44">
        <v>4.5933106168521549</v>
      </c>
      <c r="C57" s="45">
        <v>4.3714016675160794</v>
      </c>
      <c r="D57" s="45">
        <v>4.8709731900529194</v>
      </c>
      <c r="E57" s="45">
        <v>5.4400801451149787</v>
      </c>
      <c r="F57" s="45">
        <v>3.1485180795196053</v>
      </c>
      <c r="G57" s="45">
        <v>2.7130594006279534</v>
      </c>
      <c r="H57" s="45">
        <v>2.9169100703438811</v>
      </c>
      <c r="I57" s="45">
        <v>2.5784941348623702</v>
      </c>
      <c r="J57" s="45">
        <v>3.1081657860899981</v>
      </c>
      <c r="K57" s="46">
        <v>3.9297004238278799</v>
      </c>
      <c r="M57" s="18" t="str">
        <f t="shared" si="0"/>
        <v>SCOTT</v>
      </c>
      <c r="N57" s="17" t="b">
        <f t="shared" si="1"/>
        <v>0</v>
      </c>
      <c r="U57" s="18" t="str">
        <f t="shared" si="2"/>
        <v>SCOTT</v>
      </c>
      <c r="V57" s="18">
        <f t="shared" si="3"/>
        <v>2.5784941348623702</v>
      </c>
      <c r="W57" s="18">
        <f t="shared" si="4"/>
        <v>0.13456526576558314</v>
      </c>
    </row>
    <row r="58" spans="1:23" x14ac:dyDescent="0.25">
      <c r="A58" s="12" t="s">
        <v>67</v>
      </c>
      <c r="B58" s="44">
        <v>5.6088901394765021</v>
      </c>
      <c r="C58" s="45">
        <v>4.1535146345646377</v>
      </c>
      <c r="D58" s="45">
        <v>3.2668109267620391</v>
      </c>
      <c r="E58" s="45">
        <v>5.1423108348221245</v>
      </c>
      <c r="F58" s="45">
        <v>3.0092056318778195</v>
      </c>
      <c r="G58" s="45">
        <v>3.3766563584133706</v>
      </c>
      <c r="H58" s="45">
        <v>3.5038473451859637</v>
      </c>
      <c r="I58" s="45">
        <v>1.9078527916117629</v>
      </c>
      <c r="J58" s="45">
        <v>3.9971014159179399</v>
      </c>
      <c r="K58" s="46">
        <v>3.6992581774540385</v>
      </c>
      <c r="M58" s="18" t="str">
        <f t="shared" si="0"/>
        <v>SCOTT</v>
      </c>
      <c r="N58" s="17" t="b">
        <f t="shared" si="1"/>
        <v>0</v>
      </c>
      <c r="U58" s="18" t="str">
        <f t="shared" si="2"/>
        <v>SCOTT</v>
      </c>
      <c r="V58" s="18">
        <f t="shared" si="3"/>
        <v>1.9078527916117629</v>
      </c>
      <c r="W58" s="18">
        <f t="shared" si="4"/>
        <v>1.1013528402660566</v>
      </c>
    </row>
    <row r="59" spans="1:23" x14ac:dyDescent="0.25">
      <c r="A59" s="12" t="s">
        <v>67</v>
      </c>
      <c r="B59" s="44">
        <v>4.9808936387419678</v>
      </c>
      <c r="C59" s="45">
        <v>3.72965074788981</v>
      </c>
      <c r="D59" s="45">
        <v>4.6602406560958887</v>
      </c>
      <c r="E59" s="45">
        <v>5.5169455580310327</v>
      </c>
      <c r="F59" s="45">
        <v>3.6188883441009621</v>
      </c>
      <c r="G59" s="45">
        <v>2.8730769519997832</v>
      </c>
      <c r="H59" s="45">
        <v>3.161218958880406</v>
      </c>
      <c r="I59" s="45">
        <v>2.9624636396958777</v>
      </c>
      <c r="J59" s="45">
        <v>3.3754241267104481</v>
      </c>
      <c r="K59" s="46">
        <v>3.7603171773521553</v>
      </c>
      <c r="M59" s="18" t="str">
        <f t="shared" si="0"/>
        <v>TRUMPET</v>
      </c>
      <c r="N59" s="17" t="b">
        <f t="shared" si="1"/>
        <v>1</v>
      </c>
      <c r="U59" s="18" t="str">
        <f t="shared" si="2"/>
        <v>TRUMPET</v>
      </c>
      <c r="V59" s="18">
        <f t="shared" si="3"/>
        <v>2.8730769519997832</v>
      </c>
      <c r="W59" s="18">
        <f t="shared" si="4"/>
        <v>8.938668769609448E-2</v>
      </c>
    </row>
    <row r="60" spans="1:23" x14ac:dyDescent="0.25">
      <c r="A60" s="12" t="s">
        <v>67</v>
      </c>
      <c r="B60" s="44">
        <v>4.1351443920388915</v>
      </c>
      <c r="C60" s="45">
        <v>3.082177411275298</v>
      </c>
      <c r="D60" s="45">
        <v>3.4751687802984885</v>
      </c>
      <c r="E60" s="45">
        <v>4.1563650140066271</v>
      </c>
      <c r="F60" s="45">
        <v>2.7715598151213023</v>
      </c>
      <c r="G60" s="45">
        <v>2.2562428011876445</v>
      </c>
      <c r="H60" s="45">
        <v>2.8318893834716805</v>
      </c>
      <c r="I60" s="45">
        <v>1.8860556973602438</v>
      </c>
      <c r="J60" s="45">
        <v>2.7227942776329668</v>
      </c>
      <c r="K60" s="46">
        <v>2.8961047935815962</v>
      </c>
      <c r="M60" s="18" t="str">
        <f t="shared" si="0"/>
        <v>SCOTT</v>
      </c>
      <c r="N60" s="17" t="b">
        <f t="shared" si="1"/>
        <v>0</v>
      </c>
      <c r="U60" s="18" t="str">
        <f t="shared" si="2"/>
        <v>SCOTT</v>
      </c>
      <c r="V60" s="18">
        <f t="shared" si="3"/>
        <v>1.8860556973602438</v>
      </c>
      <c r="W60" s="18">
        <f t="shared" si="4"/>
        <v>0.37018710382740072</v>
      </c>
    </row>
    <row r="61" spans="1:23" x14ac:dyDescent="0.25">
      <c r="A61" s="12" t="s">
        <v>67</v>
      </c>
      <c r="B61" s="44">
        <v>4.2605301477061603</v>
      </c>
      <c r="C61" s="45">
        <v>4.0922934154249671</v>
      </c>
      <c r="D61" s="45">
        <v>4.3403412779583164</v>
      </c>
      <c r="E61" s="45">
        <v>5.0114518392226</v>
      </c>
      <c r="F61" s="45">
        <v>3.0607741240587152</v>
      </c>
      <c r="G61" s="45">
        <v>2.2918430362253552</v>
      </c>
      <c r="H61" s="45">
        <v>2.7441042496055004</v>
      </c>
      <c r="I61" s="45">
        <v>2.1631811586050724</v>
      </c>
      <c r="J61" s="45">
        <v>3.389016854141393</v>
      </c>
      <c r="K61" s="46">
        <v>3.2880404329324016</v>
      </c>
      <c r="M61" s="18" t="str">
        <f t="shared" si="0"/>
        <v>SCOTT</v>
      </c>
      <c r="N61" s="17" t="b">
        <f t="shared" si="1"/>
        <v>0</v>
      </c>
      <c r="U61" s="18" t="str">
        <f t="shared" si="2"/>
        <v>SCOTT</v>
      </c>
      <c r="V61" s="18">
        <f t="shared" si="3"/>
        <v>2.1631811586050724</v>
      </c>
      <c r="W61" s="18">
        <f t="shared" si="4"/>
        <v>0.12866187762028281</v>
      </c>
    </row>
    <row r="62" spans="1:23" x14ac:dyDescent="0.25">
      <c r="A62" s="12" t="s">
        <v>67</v>
      </c>
      <c r="B62" s="44">
        <v>5.8056355968109266</v>
      </c>
      <c r="C62" s="45">
        <v>4.4461542238248049</v>
      </c>
      <c r="D62" s="45">
        <v>4.8445959221245714</v>
      </c>
      <c r="E62" s="45">
        <v>6.0105986936957949</v>
      </c>
      <c r="F62" s="45">
        <v>3.6997378878128733</v>
      </c>
      <c r="G62" s="45">
        <v>3.7387098813701187</v>
      </c>
      <c r="H62" s="45">
        <v>4.0038083325376412</v>
      </c>
      <c r="I62" s="45">
        <v>3.5488541401097478</v>
      </c>
      <c r="J62" s="45">
        <v>4.0653871347454533</v>
      </c>
      <c r="K62" s="46">
        <v>4.7083963389170593</v>
      </c>
      <c r="M62" s="18" t="str">
        <f t="shared" si="0"/>
        <v>SCOTT</v>
      </c>
      <c r="N62" s="17" t="b">
        <f t="shared" si="1"/>
        <v>0</v>
      </c>
      <c r="U62" s="18" t="str">
        <f t="shared" si="2"/>
        <v>SCOTT</v>
      </c>
      <c r="V62" s="18">
        <f t="shared" si="3"/>
        <v>3.5488541401097478</v>
      </c>
      <c r="W62" s="18">
        <f t="shared" si="4"/>
        <v>0.15088374770312551</v>
      </c>
    </row>
    <row r="63" spans="1:23" x14ac:dyDescent="0.25">
      <c r="A63" s="12" t="s">
        <v>67</v>
      </c>
      <c r="B63" s="44">
        <v>5.156873877849927</v>
      </c>
      <c r="C63" s="45">
        <v>3.973422613396322</v>
      </c>
      <c r="D63" s="45">
        <v>5.2514903368814014</v>
      </c>
      <c r="E63" s="45">
        <v>5.1818537519789567</v>
      </c>
      <c r="F63" s="45">
        <v>4.2693340090343508</v>
      </c>
      <c r="G63" s="45">
        <v>3.4629026984967339</v>
      </c>
      <c r="H63" s="45">
        <v>3.1614001130703722</v>
      </c>
      <c r="I63" s="45">
        <v>3.5971684382532594</v>
      </c>
      <c r="J63" s="45">
        <v>3.2289589913986414</v>
      </c>
      <c r="K63" s="46">
        <v>4.1820293295127469</v>
      </c>
      <c r="M63" s="18" t="str">
        <f t="shared" si="0"/>
        <v>JASON</v>
      </c>
      <c r="N63" s="17" t="b">
        <f t="shared" si="1"/>
        <v>0</v>
      </c>
      <c r="U63" s="18" t="str">
        <f t="shared" si="2"/>
        <v>JASON</v>
      </c>
      <c r="V63" s="18">
        <f t="shared" si="3"/>
        <v>3.1614001130703722</v>
      </c>
      <c r="W63" s="18">
        <f t="shared" si="4"/>
        <v>6.7558878328269234E-2</v>
      </c>
    </row>
    <row r="64" spans="1:23" ht="15.75" thickBot="1" x14ac:dyDescent="0.3">
      <c r="A64" s="12" t="s">
        <v>67</v>
      </c>
      <c r="B64" s="44">
        <v>4.6386354290152534</v>
      </c>
      <c r="C64" s="45">
        <v>3.2253184704294831</v>
      </c>
      <c r="D64" s="45">
        <v>4.9720635431305293</v>
      </c>
      <c r="E64" s="45">
        <v>5.3939040757188863</v>
      </c>
      <c r="F64" s="45">
        <v>3.5413990199289014</v>
      </c>
      <c r="G64" s="45">
        <v>2.8371885834797492</v>
      </c>
      <c r="H64" s="45">
        <v>2.9118092509259919</v>
      </c>
      <c r="I64" s="45">
        <v>2.9742533134334446</v>
      </c>
      <c r="J64" s="45">
        <v>2.7610189261167091</v>
      </c>
      <c r="K64" s="46">
        <v>3.7734407367690936</v>
      </c>
      <c r="M64" s="18" t="str">
        <f t="shared" si="0"/>
        <v>DAVE</v>
      </c>
      <c r="N64" s="17" t="b">
        <f t="shared" si="1"/>
        <v>0</v>
      </c>
      <c r="U64" s="18" t="str">
        <f t="shared" si="2"/>
        <v>DAVE</v>
      </c>
      <c r="V64" s="18">
        <f t="shared" si="3"/>
        <v>2.7610189261167091</v>
      </c>
      <c r="W64" s="18">
        <f t="shared" si="4"/>
        <v>7.6169657363040155E-2</v>
      </c>
    </row>
    <row r="65" spans="1:23" ht="15.75" thickBot="1" x14ac:dyDescent="0.3">
      <c r="A65" s="13" t="s">
        <v>67</v>
      </c>
      <c r="B65" s="47">
        <v>4.1528587925985176</v>
      </c>
      <c r="C65" s="48">
        <v>3.523286144769695</v>
      </c>
      <c r="D65" s="48">
        <v>4.1187763354944051</v>
      </c>
      <c r="E65" s="48">
        <v>4.7351714976768164</v>
      </c>
      <c r="F65" s="48">
        <v>2.7067627092747735</v>
      </c>
      <c r="G65" s="48">
        <v>1.7657687871067527</v>
      </c>
      <c r="H65" s="48">
        <v>2.3438220299663302</v>
      </c>
      <c r="I65" s="48">
        <v>1.9246781382955587</v>
      </c>
      <c r="J65" s="48">
        <v>2.2714025971719272</v>
      </c>
      <c r="K65" s="49">
        <v>3.3315588315939038</v>
      </c>
      <c r="M65" s="19" t="str">
        <f t="shared" si="0"/>
        <v>TRUMPET</v>
      </c>
      <c r="N65" s="21" t="b">
        <f t="shared" si="1"/>
        <v>1</v>
      </c>
      <c r="O65" s="30">
        <f>COUNTIF($N56:$N65,TRUE)/(10 - COUNTIF($N56:$N65,"#N/A"))</f>
        <v>0.2</v>
      </c>
      <c r="U65" s="19" t="str">
        <f t="shared" si="2"/>
        <v>TRUMPET</v>
      </c>
      <c r="V65" s="19">
        <f t="shared" si="3"/>
        <v>1.7657687871067527</v>
      </c>
      <c r="W65" s="19">
        <f t="shared" si="4"/>
        <v>0.158909351188806</v>
      </c>
    </row>
    <row r="66" spans="1:23" x14ac:dyDescent="0.25">
      <c r="A66" s="11" t="s">
        <v>68</v>
      </c>
      <c r="B66" s="41">
        <v>6.7476889156124269</v>
      </c>
      <c r="C66" s="42">
        <v>4.7022090834694312</v>
      </c>
      <c r="D66" s="42">
        <v>5.496117121748382</v>
      </c>
      <c r="E66" s="42">
        <v>6.7720191692960467</v>
      </c>
      <c r="F66" s="42">
        <v>6.0622817186546998</v>
      </c>
      <c r="G66" s="42">
        <v>5.2125757069920571</v>
      </c>
      <c r="H66" s="42">
        <v>3.4352695345342799</v>
      </c>
      <c r="I66" s="42">
        <v>5.7404295503228742</v>
      </c>
      <c r="J66" s="42">
        <v>3.86265276514776</v>
      </c>
      <c r="K66" s="43">
        <v>5.5440509468843135</v>
      </c>
      <c r="M66" s="16" t="str">
        <f t="shared" si="0"/>
        <v>JASON</v>
      </c>
      <c r="N66" s="20" t="b">
        <f t="shared" si="1"/>
        <v>1</v>
      </c>
      <c r="U66" s="16" t="str">
        <f t="shared" si="2"/>
        <v>JASON</v>
      </c>
      <c r="V66" s="16">
        <f t="shared" si="3"/>
        <v>3.4352695345342799</v>
      </c>
      <c r="W66" s="16">
        <f t="shared" si="4"/>
        <v>0.42738323061348016</v>
      </c>
    </row>
    <row r="67" spans="1:23" x14ac:dyDescent="0.25">
      <c r="A67" s="12" t="s">
        <v>68</v>
      </c>
      <c r="B67" s="44">
        <v>6.0738608591074597</v>
      </c>
      <c r="C67" s="45">
        <v>3.7378187017855522</v>
      </c>
      <c r="D67" s="45">
        <v>4.8050008287839949</v>
      </c>
      <c r="E67" s="45">
        <v>5.9312185637800203</v>
      </c>
      <c r="F67" s="45">
        <v>4.5424289007121397</v>
      </c>
      <c r="G67" s="45">
        <v>3.5788190835853673</v>
      </c>
      <c r="H67" s="45">
        <v>2.5632000309921472</v>
      </c>
      <c r="I67" s="45">
        <v>4.6138961067514686</v>
      </c>
      <c r="J67" s="45">
        <v>2.4731817521873865</v>
      </c>
      <c r="K67" s="46">
        <v>4.4340991985950993</v>
      </c>
      <c r="M67" s="18" t="str">
        <f t="shared" si="0"/>
        <v>DAVE</v>
      </c>
      <c r="N67" s="17" t="b">
        <f t="shared" si="1"/>
        <v>0</v>
      </c>
      <c r="U67" s="18" t="str">
        <f t="shared" si="2"/>
        <v>DAVE</v>
      </c>
      <c r="V67" s="18">
        <f t="shared" si="3"/>
        <v>2.4731817521873865</v>
      </c>
      <c r="W67" s="18">
        <f t="shared" si="4"/>
        <v>9.0018278804760765E-2</v>
      </c>
    </row>
    <row r="68" spans="1:23" x14ac:dyDescent="0.25">
      <c r="A68" s="12" t="s">
        <v>68</v>
      </c>
      <c r="B68" s="44">
        <v>5.5630779979910612</v>
      </c>
      <c r="C68" s="45">
        <v>3.7988837543722274</v>
      </c>
      <c r="D68" s="45">
        <v>3.7222208818957414</v>
      </c>
      <c r="E68" s="45">
        <v>5.3338689620445265</v>
      </c>
      <c r="F68" s="45">
        <v>3.5755655550089416</v>
      </c>
      <c r="G68" s="45">
        <v>2.9044157480820587</v>
      </c>
      <c r="H68" s="45">
        <v>2.3396371491715069</v>
      </c>
      <c r="I68" s="45">
        <v>3.1897978736752686</v>
      </c>
      <c r="J68" s="45">
        <v>3.1026144935148556</v>
      </c>
      <c r="K68" s="46">
        <v>3.9234548417321085</v>
      </c>
      <c r="M68" s="18" t="str">
        <f t="shared" si="0"/>
        <v>JASON</v>
      </c>
      <c r="N68" s="17" t="b">
        <f t="shared" si="1"/>
        <v>1</v>
      </c>
      <c r="U68" s="18" t="str">
        <f t="shared" si="2"/>
        <v>JASON</v>
      </c>
      <c r="V68" s="18">
        <f t="shared" si="3"/>
        <v>2.3396371491715069</v>
      </c>
      <c r="W68" s="18">
        <f t="shared" si="4"/>
        <v>0.56477859891055182</v>
      </c>
    </row>
    <row r="69" spans="1:23" x14ac:dyDescent="0.25">
      <c r="A69" s="12" t="s">
        <v>68</v>
      </c>
      <c r="B69" s="44">
        <v>4.3448332784842965</v>
      </c>
      <c r="C69" s="45">
        <v>3.7453103120361688</v>
      </c>
      <c r="D69" s="45">
        <v>5.112693014743499</v>
      </c>
      <c r="E69" s="45">
        <v>5.3843172154895367</v>
      </c>
      <c r="F69" s="45">
        <v>5.1472886571727727</v>
      </c>
      <c r="G69" s="45">
        <v>3.4569643783381272</v>
      </c>
      <c r="H69" s="45">
        <v>0.9659175643576452</v>
      </c>
      <c r="I69" s="45">
        <v>3.8838571160962569</v>
      </c>
      <c r="J69" s="45">
        <v>2.8425533152061786</v>
      </c>
      <c r="K69" s="46">
        <v>4.4036210612232436</v>
      </c>
      <c r="M69" s="18" t="str">
        <f t="shared" si="0"/>
        <v>JASON</v>
      </c>
      <c r="N69" s="17" t="b">
        <f t="shared" si="1"/>
        <v>1</v>
      </c>
      <c r="U69" s="18" t="str">
        <f t="shared" si="2"/>
        <v>JASON</v>
      </c>
      <c r="V69" s="18">
        <f t="shared" si="3"/>
        <v>0.9659175643576452</v>
      </c>
      <c r="W69" s="18">
        <f t="shared" si="4"/>
        <v>1.8766357508485334</v>
      </c>
    </row>
    <row r="70" spans="1:23" x14ac:dyDescent="0.25">
      <c r="A70" s="12" t="s">
        <v>68</v>
      </c>
      <c r="B70" s="44">
        <v>5.2394922163175712</v>
      </c>
      <c r="C70" s="45">
        <v>3.5926050173302282</v>
      </c>
      <c r="D70" s="45">
        <v>4.7635964206180468</v>
      </c>
      <c r="E70" s="45">
        <v>5.267551101698511</v>
      </c>
      <c r="F70" s="45">
        <v>4.723645741960472</v>
      </c>
      <c r="G70" s="45">
        <v>4.1452216155985013</v>
      </c>
      <c r="H70" s="45">
        <v>2.1177511507704292</v>
      </c>
      <c r="I70" s="45">
        <v>4.0227619727431234</v>
      </c>
      <c r="J70" s="45">
        <v>2.9011602555077594</v>
      </c>
      <c r="K70" s="46">
        <v>4.085580502933408</v>
      </c>
      <c r="M70" s="18" t="str">
        <f t="shared" ref="M70:M105" si="5">INDEX($B$5:$K$5,MATCH(MIN($B70:$K70),$B70:$K70,0))</f>
        <v>JASON</v>
      </c>
      <c r="N70" s="17" t="b">
        <f t="shared" ref="N70:N105" si="6">$M70 = $A70</f>
        <v>1</v>
      </c>
      <c r="U70" s="18" t="str">
        <f t="shared" ref="U70:U105" si="7">INDEX($B$5:$K$5,MATCH(MIN($B70:$K70),$B70:$K70,0))</f>
        <v>JASON</v>
      </c>
      <c r="V70" s="18">
        <f t="shared" si="3"/>
        <v>2.1177511507704292</v>
      </c>
      <c r="W70" s="18">
        <f t="shared" si="4"/>
        <v>0.78340910473733016</v>
      </c>
    </row>
    <row r="71" spans="1:23" x14ac:dyDescent="0.25">
      <c r="A71" s="12" t="s">
        <v>68</v>
      </c>
      <c r="B71" s="44">
        <v>4.2411752099060145</v>
      </c>
      <c r="C71" s="45">
        <v>2.6767826378898834</v>
      </c>
      <c r="D71" s="45">
        <v>3.8675853387908843</v>
      </c>
      <c r="E71" s="45">
        <v>5.4416299470394769</v>
      </c>
      <c r="F71" s="45">
        <v>3.5085934681379198</v>
      </c>
      <c r="G71" s="45">
        <v>2.9579883306710073</v>
      </c>
      <c r="H71" s="45">
        <v>1.3679130660164207</v>
      </c>
      <c r="I71" s="45">
        <v>2.1860993838914018</v>
      </c>
      <c r="J71" s="45">
        <v>1.7731430820510536</v>
      </c>
      <c r="K71" s="46">
        <v>2.9069060780602163</v>
      </c>
      <c r="M71" s="18" t="str">
        <f t="shared" si="5"/>
        <v>JASON</v>
      </c>
      <c r="N71" s="17" t="b">
        <f t="shared" si="6"/>
        <v>1</v>
      </c>
      <c r="U71" s="18" t="str">
        <f t="shared" si="7"/>
        <v>JASON</v>
      </c>
      <c r="V71" s="18">
        <f t="shared" ref="V71:V105" si="8">MIN(B71:K71)</f>
        <v>1.3679130660164207</v>
      </c>
      <c r="W71" s="18">
        <f t="shared" ref="W71:W105" si="9">SMALL(B71:K71,2)-V71</f>
        <v>0.40523001603463293</v>
      </c>
    </row>
    <row r="72" spans="1:23" x14ac:dyDescent="0.25">
      <c r="A72" s="12" t="s">
        <v>68</v>
      </c>
      <c r="B72" s="44">
        <v>4.0339930028454045</v>
      </c>
      <c r="C72" s="45">
        <v>2.9558036601197362</v>
      </c>
      <c r="D72" s="45">
        <v>5.0046421344136913</v>
      </c>
      <c r="E72" s="45">
        <v>5.9652357924403701</v>
      </c>
      <c r="F72" s="45">
        <v>4.8077905622914514</v>
      </c>
      <c r="G72" s="45">
        <v>3.5023104611032401</v>
      </c>
      <c r="H72" s="45">
        <v>0.78331405145084398</v>
      </c>
      <c r="I72" s="45">
        <v>3.6501043896408918</v>
      </c>
      <c r="J72" s="45">
        <v>2.1242148424861131</v>
      </c>
      <c r="K72" s="46">
        <v>3.6757945076625109</v>
      </c>
      <c r="M72" s="18" t="str">
        <f t="shared" si="5"/>
        <v>JASON</v>
      </c>
      <c r="N72" s="17" t="b">
        <f t="shared" si="6"/>
        <v>1</v>
      </c>
      <c r="U72" s="18" t="str">
        <f t="shared" si="7"/>
        <v>JASON</v>
      </c>
      <c r="V72" s="18">
        <f t="shared" si="8"/>
        <v>0.78331405145084398</v>
      </c>
      <c r="W72" s="18">
        <f t="shared" si="9"/>
        <v>1.3409007910352693</v>
      </c>
    </row>
    <row r="73" spans="1:23" x14ac:dyDescent="0.25">
      <c r="A73" s="12" t="s">
        <v>68</v>
      </c>
      <c r="B73" s="44">
        <v>4.3921748412921335</v>
      </c>
      <c r="C73" s="45">
        <v>3.5484827695759256</v>
      </c>
      <c r="D73" s="45">
        <v>5.0419210750083305</v>
      </c>
      <c r="E73" s="45">
        <v>4.8925838760350224</v>
      </c>
      <c r="F73" s="45">
        <v>4.7310470827895417</v>
      </c>
      <c r="G73" s="45">
        <v>3.5723567935609468</v>
      </c>
      <c r="H73" s="45">
        <v>0.95172663890784948</v>
      </c>
      <c r="I73" s="45">
        <v>3.4292062791462543</v>
      </c>
      <c r="J73" s="45">
        <v>2.6894263834898142</v>
      </c>
      <c r="K73" s="46">
        <v>3.9604217306573712</v>
      </c>
      <c r="M73" s="18" t="str">
        <f t="shared" si="5"/>
        <v>JASON</v>
      </c>
      <c r="N73" s="17" t="b">
        <f t="shared" si="6"/>
        <v>1</v>
      </c>
      <c r="U73" s="18" t="str">
        <f t="shared" si="7"/>
        <v>JASON</v>
      </c>
      <c r="V73" s="18">
        <f t="shared" si="8"/>
        <v>0.95172663890784948</v>
      </c>
      <c r="W73" s="18">
        <f t="shared" si="9"/>
        <v>1.7376997445819646</v>
      </c>
    </row>
    <row r="74" spans="1:23" ht="15.75" thickBot="1" x14ac:dyDescent="0.3">
      <c r="A74" s="12" t="s">
        <v>68</v>
      </c>
      <c r="B74" s="44">
        <v>3.959906375435033</v>
      </c>
      <c r="C74" s="45">
        <v>3.1260089377650755</v>
      </c>
      <c r="D74" s="45">
        <v>3.9823371023018623</v>
      </c>
      <c r="E74" s="45">
        <v>4.850631563837239</v>
      </c>
      <c r="F74" s="45">
        <v>4.0068871611432924</v>
      </c>
      <c r="G74" s="45">
        <v>2.3581730107697902</v>
      </c>
      <c r="H74" s="45">
        <v>1.2686537720897351</v>
      </c>
      <c r="I74" s="45">
        <v>2.6058923475819711</v>
      </c>
      <c r="J74" s="45">
        <v>1.8492084500783035</v>
      </c>
      <c r="K74" s="46">
        <v>3.4878622153323673</v>
      </c>
      <c r="M74" s="18" t="str">
        <f t="shared" si="5"/>
        <v>JASON</v>
      </c>
      <c r="N74" s="17" t="b">
        <f t="shared" si="6"/>
        <v>1</v>
      </c>
      <c r="U74" s="18" t="str">
        <f t="shared" si="7"/>
        <v>JASON</v>
      </c>
      <c r="V74" s="18">
        <f t="shared" si="8"/>
        <v>1.2686537720897351</v>
      </c>
      <c r="W74" s="18">
        <f t="shared" si="9"/>
        <v>0.58055467798856841</v>
      </c>
    </row>
    <row r="75" spans="1:23" ht="15.75" thickBot="1" x14ac:dyDescent="0.3">
      <c r="A75" s="13" t="s">
        <v>68</v>
      </c>
      <c r="B75" s="47">
        <v>4.5279037989981417</v>
      </c>
      <c r="C75" s="48">
        <v>2.5642716955049183</v>
      </c>
      <c r="D75" s="48">
        <v>3.232832497883213</v>
      </c>
      <c r="E75" s="48">
        <v>4.6427326433524803</v>
      </c>
      <c r="F75" s="48">
        <v>3.5451804040199053</v>
      </c>
      <c r="G75" s="48">
        <v>2.6532322947811524</v>
      </c>
      <c r="H75" s="48">
        <v>2.0027017375073277</v>
      </c>
      <c r="I75" s="48">
        <v>2.19328900421162</v>
      </c>
      <c r="J75" s="48">
        <v>1.819343804464042</v>
      </c>
      <c r="K75" s="49">
        <v>3.7685732967112187</v>
      </c>
      <c r="M75" s="19" t="str">
        <f t="shared" si="5"/>
        <v>DAVE</v>
      </c>
      <c r="N75" s="21" t="b">
        <f t="shared" si="6"/>
        <v>0</v>
      </c>
      <c r="O75" s="30">
        <f>COUNTIF($N66:$N75,TRUE)/(10 - COUNTIF($N66:$N75,"#N/A"))</f>
        <v>0.8</v>
      </c>
      <c r="U75" s="19" t="str">
        <f t="shared" si="7"/>
        <v>DAVE</v>
      </c>
      <c r="V75" s="19">
        <f t="shared" si="8"/>
        <v>1.819343804464042</v>
      </c>
      <c r="W75" s="19">
        <f t="shared" si="9"/>
        <v>0.18335793304328574</v>
      </c>
    </row>
    <row r="76" spans="1:23" x14ac:dyDescent="0.25">
      <c r="A76" s="11" t="s">
        <v>69</v>
      </c>
      <c r="B76" s="41">
        <v>4.7560559665794671</v>
      </c>
      <c r="C76" s="42">
        <v>4.072668942204432</v>
      </c>
      <c r="D76" s="42">
        <v>2.9697056926393386</v>
      </c>
      <c r="E76" s="42">
        <v>4.4014716265983305</v>
      </c>
      <c r="F76" s="42">
        <v>2.1064726287345756</v>
      </c>
      <c r="G76" s="42">
        <v>1.8480144729894148</v>
      </c>
      <c r="H76" s="42">
        <v>3.5012448130198135</v>
      </c>
      <c r="I76" s="42">
        <v>1.0851457648271636</v>
      </c>
      <c r="J76" s="42">
        <v>2.9633767099823527</v>
      </c>
      <c r="K76" s="43">
        <v>3.7430272634649571</v>
      </c>
      <c r="M76" s="16" t="str">
        <f t="shared" si="5"/>
        <v>SCOTT</v>
      </c>
      <c r="N76" s="20" t="b">
        <f t="shared" si="6"/>
        <v>1</v>
      </c>
      <c r="U76" s="16" t="str">
        <f t="shared" si="7"/>
        <v>SCOTT</v>
      </c>
      <c r="V76" s="16">
        <f t="shared" si="8"/>
        <v>1.0851457648271636</v>
      </c>
      <c r="W76" s="16">
        <f t="shared" si="9"/>
        <v>0.76286870816225116</v>
      </c>
    </row>
    <row r="77" spans="1:23" x14ac:dyDescent="0.25">
      <c r="A77" s="12" t="s">
        <v>69</v>
      </c>
      <c r="B77" s="44">
        <v>5.3631143373550696</v>
      </c>
      <c r="C77" s="45">
        <v>4.1329278396990885</v>
      </c>
      <c r="D77" s="45">
        <v>3.338382400318002</v>
      </c>
      <c r="E77" s="45">
        <v>5.403439753289808</v>
      </c>
      <c r="F77" s="45">
        <v>2.5173400424206935</v>
      </c>
      <c r="G77" s="45">
        <v>2.4705982823406711</v>
      </c>
      <c r="H77" s="45">
        <v>3.679582016291115</v>
      </c>
      <c r="I77" s="45">
        <v>1.7749050254028964</v>
      </c>
      <c r="J77" s="45">
        <v>3.5159666556148772</v>
      </c>
      <c r="K77" s="46">
        <v>4.6036007883554984</v>
      </c>
      <c r="M77" s="18" t="str">
        <f t="shared" si="5"/>
        <v>SCOTT</v>
      </c>
      <c r="N77" s="17" t="b">
        <f t="shared" si="6"/>
        <v>1</v>
      </c>
      <c r="U77" s="18" t="str">
        <f t="shared" si="7"/>
        <v>SCOTT</v>
      </c>
      <c r="V77" s="18">
        <f t="shared" si="8"/>
        <v>1.7749050254028964</v>
      </c>
      <c r="W77" s="18">
        <f t="shared" si="9"/>
        <v>0.69569325693777473</v>
      </c>
    </row>
    <row r="78" spans="1:23" x14ac:dyDescent="0.25">
      <c r="A78" s="12" t="s">
        <v>69</v>
      </c>
      <c r="B78" s="44">
        <v>4.690834204354231</v>
      </c>
      <c r="C78" s="45">
        <v>4.5874081105861606</v>
      </c>
      <c r="D78" s="45">
        <v>3.6952977253196102</v>
      </c>
      <c r="E78" s="45">
        <v>5.0388726894219715</v>
      </c>
      <c r="F78" s="45">
        <v>3.8286818990449549</v>
      </c>
      <c r="G78" s="45">
        <v>3.541432184939513</v>
      </c>
      <c r="H78" s="45">
        <v>5.1048839685902898</v>
      </c>
      <c r="I78" s="45">
        <v>2.2546761637500441</v>
      </c>
      <c r="J78" s="45">
        <v>4.3433718595867639</v>
      </c>
      <c r="K78" s="46">
        <v>5.2730690495315429</v>
      </c>
      <c r="M78" s="18" t="str">
        <f t="shared" si="5"/>
        <v>SCOTT</v>
      </c>
      <c r="N78" s="17" t="b">
        <f t="shared" si="6"/>
        <v>1</v>
      </c>
      <c r="U78" s="18" t="str">
        <f t="shared" si="7"/>
        <v>SCOTT</v>
      </c>
      <c r="V78" s="18">
        <f t="shared" si="8"/>
        <v>2.2546761637500441</v>
      </c>
      <c r="W78" s="18">
        <f t="shared" si="9"/>
        <v>1.2867560211894689</v>
      </c>
    </row>
    <row r="79" spans="1:23" x14ac:dyDescent="0.25">
      <c r="A79" s="12" t="s">
        <v>69</v>
      </c>
      <c r="B79" s="44">
        <v>4.531254053260974</v>
      </c>
      <c r="C79" s="45">
        <v>3.9944436085640693</v>
      </c>
      <c r="D79" s="45">
        <v>2.619552576781198</v>
      </c>
      <c r="E79" s="45">
        <v>5.0951619914825299</v>
      </c>
      <c r="F79" s="45">
        <v>2.3677667093582198</v>
      </c>
      <c r="G79" s="45">
        <v>1.9053077872610182</v>
      </c>
      <c r="H79" s="45">
        <v>2.6222918790766507</v>
      </c>
      <c r="I79" s="45">
        <v>1.006895912506578</v>
      </c>
      <c r="J79" s="45">
        <v>2.9251465274301709</v>
      </c>
      <c r="K79" s="46">
        <v>3.4931036781087377</v>
      </c>
      <c r="M79" s="18" t="str">
        <f t="shared" si="5"/>
        <v>SCOTT</v>
      </c>
      <c r="N79" s="17" t="b">
        <f t="shared" si="6"/>
        <v>1</v>
      </c>
      <c r="U79" s="18" t="str">
        <f t="shared" si="7"/>
        <v>SCOTT</v>
      </c>
      <c r="V79" s="18">
        <f t="shared" si="8"/>
        <v>1.006895912506578</v>
      </c>
      <c r="W79" s="18">
        <f t="shared" si="9"/>
        <v>0.89841187475444029</v>
      </c>
    </row>
    <row r="80" spans="1:23" x14ac:dyDescent="0.25">
      <c r="A80" s="12" t="s">
        <v>69</v>
      </c>
      <c r="B80" s="44">
        <v>5.8098553370646853</v>
      </c>
      <c r="C80" s="45">
        <v>3.3159617848664471</v>
      </c>
      <c r="D80" s="45">
        <v>4.0854068410303617</v>
      </c>
      <c r="E80" s="45">
        <v>6.8375489576592114</v>
      </c>
      <c r="F80" s="45">
        <v>2.4611775768656772</v>
      </c>
      <c r="G80" s="45">
        <v>2.5015846579445649</v>
      </c>
      <c r="H80" s="45">
        <v>3.9639349801852317</v>
      </c>
      <c r="I80" s="45">
        <v>1.8213432520095174</v>
      </c>
      <c r="J80" s="45">
        <v>4.1426659660788454</v>
      </c>
      <c r="K80" s="46">
        <v>4.6020628284888652</v>
      </c>
      <c r="M80" s="18" t="str">
        <f t="shared" si="5"/>
        <v>SCOTT</v>
      </c>
      <c r="N80" s="17" t="b">
        <f t="shared" si="6"/>
        <v>1</v>
      </c>
      <c r="U80" s="18" t="str">
        <f t="shared" si="7"/>
        <v>SCOTT</v>
      </c>
      <c r="V80" s="18">
        <f t="shared" si="8"/>
        <v>1.8213432520095174</v>
      </c>
      <c r="W80" s="18">
        <f t="shared" si="9"/>
        <v>0.63983432485615976</v>
      </c>
    </row>
    <row r="81" spans="1:23" x14ac:dyDescent="0.25">
      <c r="A81" s="12" t="s">
        <v>69</v>
      </c>
      <c r="B81" s="44">
        <v>5.5743981053528913</v>
      </c>
      <c r="C81" s="45">
        <v>4.4640957785786624</v>
      </c>
      <c r="D81" s="45">
        <v>3.8428574537406588</v>
      </c>
      <c r="E81" s="45">
        <v>6.9874934346934099</v>
      </c>
      <c r="F81" s="45">
        <v>3.1493384126500605</v>
      </c>
      <c r="G81" s="45">
        <v>2.5639291016981094</v>
      </c>
      <c r="H81" s="45">
        <v>3.1817884410930759</v>
      </c>
      <c r="I81" s="45">
        <v>1.5229651091710061</v>
      </c>
      <c r="J81" s="45">
        <v>3.3108268156163061</v>
      </c>
      <c r="K81" s="46">
        <v>3.7702589167532161</v>
      </c>
      <c r="M81" s="18" t="str">
        <f t="shared" si="5"/>
        <v>SCOTT</v>
      </c>
      <c r="N81" s="17" t="b">
        <f t="shared" si="6"/>
        <v>1</v>
      </c>
      <c r="U81" s="18" t="str">
        <f t="shared" si="7"/>
        <v>SCOTT</v>
      </c>
      <c r="V81" s="18">
        <f t="shared" si="8"/>
        <v>1.5229651091710061</v>
      </c>
      <c r="W81" s="18">
        <f t="shared" si="9"/>
        <v>1.0409639925271033</v>
      </c>
    </row>
    <row r="82" spans="1:23" x14ac:dyDescent="0.25">
      <c r="A82" s="12" t="s">
        <v>69</v>
      </c>
      <c r="B82" s="44">
        <v>5.3911351205456919</v>
      </c>
      <c r="C82" s="45">
        <v>3.7087858965757095</v>
      </c>
      <c r="D82" s="45">
        <v>3.1591563552837831</v>
      </c>
      <c r="E82" s="45">
        <v>5.7267867254898164</v>
      </c>
      <c r="F82" s="45">
        <v>2.3385527181515604</v>
      </c>
      <c r="G82" s="45">
        <v>2.5622767520505061</v>
      </c>
      <c r="H82" s="45">
        <v>3.9938096183325649</v>
      </c>
      <c r="I82" s="45">
        <v>1.712109064262858</v>
      </c>
      <c r="J82" s="45">
        <v>4.1579779173326079</v>
      </c>
      <c r="K82" s="46">
        <v>4.413644014874393</v>
      </c>
      <c r="M82" s="18" t="str">
        <f t="shared" si="5"/>
        <v>SCOTT</v>
      </c>
      <c r="N82" s="17" t="b">
        <f t="shared" si="6"/>
        <v>1</v>
      </c>
      <c r="U82" s="18" t="str">
        <f t="shared" si="7"/>
        <v>SCOTT</v>
      </c>
      <c r="V82" s="18">
        <f t="shared" si="8"/>
        <v>1.712109064262858</v>
      </c>
      <c r="W82" s="18">
        <f t="shared" si="9"/>
        <v>0.62644365388870238</v>
      </c>
    </row>
    <row r="83" spans="1:23" x14ac:dyDescent="0.25">
      <c r="A83" s="12" t="s">
        <v>69</v>
      </c>
      <c r="B83" s="44">
        <v>4.2910118485456961</v>
      </c>
      <c r="C83" s="45">
        <v>4.3115183297833157</v>
      </c>
      <c r="D83" s="45">
        <v>2.5224014489985263</v>
      </c>
      <c r="E83" s="45">
        <v>5.0134464979502829</v>
      </c>
      <c r="F83" s="45">
        <v>2.2405684148372211</v>
      </c>
      <c r="G83" s="45">
        <v>2.4146738613289784</v>
      </c>
      <c r="H83" s="45">
        <v>3.6557287623828376</v>
      </c>
      <c r="I83" s="45">
        <v>0.84361510939507367</v>
      </c>
      <c r="J83" s="45">
        <v>3.9000972554777906</v>
      </c>
      <c r="K83" s="46">
        <v>3.3536816208096125</v>
      </c>
      <c r="M83" s="18" t="str">
        <f t="shared" si="5"/>
        <v>SCOTT</v>
      </c>
      <c r="N83" s="17" t="b">
        <f t="shared" si="6"/>
        <v>1</v>
      </c>
      <c r="U83" s="18" t="str">
        <f t="shared" si="7"/>
        <v>SCOTT</v>
      </c>
      <c r="V83" s="18">
        <f t="shared" si="8"/>
        <v>0.84361510939507367</v>
      </c>
      <c r="W83" s="18">
        <f t="shared" si="9"/>
        <v>1.3969533054421475</v>
      </c>
    </row>
    <row r="84" spans="1:23" ht="15.75" thickBot="1" x14ac:dyDescent="0.3">
      <c r="A84" s="12" t="s">
        <v>69</v>
      </c>
      <c r="B84" s="44">
        <v>4.6010897689249779</v>
      </c>
      <c r="C84" s="45">
        <v>4.3148131698297423</v>
      </c>
      <c r="D84" s="45">
        <v>3.7357701411904749</v>
      </c>
      <c r="E84" s="45">
        <v>5.6752646620578329</v>
      </c>
      <c r="F84" s="45">
        <v>2.9148365146881616</v>
      </c>
      <c r="G84" s="45">
        <v>2.6146998397305419</v>
      </c>
      <c r="H84" s="45">
        <v>2.9360388389030381</v>
      </c>
      <c r="I84" s="45">
        <v>1.5056009372744494</v>
      </c>
      <c r="J84" s="45">
        <v>3.1177877422935705</v>
      </c>
      <c r="K84" s="46">
        <v>4.1914527299795719</v>
      </c>
      <c r="M84" s="18" t="str">
        <f t="shared" si="5"/>
        <v>SCOTT</v>
      </c>
      <c r="N84" s="17" t="b">
        <f t="shared" si="6"/>
        <v>1</v>
      </c>
      <c r="U84" s="18" t="str">
        <f t="shared" si="7"/>
        <v>SCOTT</v>
      </c>
      <c r="V84" s="18">
        <f t="shared" si="8"/>
        <v>1.5056009372744494</v>
      </c>
      <c r="W84" s="18">
        <f t="shared" si="9"/>
        <v>1.1090989024560924</v>
      </c>
    </row>
    <row r="85" spans="1:23" ht="15.75" thickBot="1" x14ac:dyDescent="0.3">
      <c r="A85" s="13" t="s">
        <v>69</v>
      </c>
      <c r="B85" s="47">
        <v>5.0868190139220557</v>
      </c>
      <c r="C85" s="48">
        <v>5.0716483589156383</v>
      </c>
      <c r="D85" s="48">
        <v>2.4638846954779039</v>
      </c>
      <c r="E85" s="48">
        <v>5.4307072962252025</v>
      </c>
      <c r="F85" s="48">
        <v>2.0631566814531239</v>
      </c>
      <c r="G85" s="48">
        <v>2.5628212940193809</v>
      </c>
      <c r="H85" s="48">
        <v>4.3382733242380844</v>
      </c>
      <c r="I85" s="48">
        <v>0.75463539223356257</v>
      </c>
      <c r="J85" s="48">
        <v>4.752060999336611</v>
      </c>
      <c r="K85" s="49">
        <v>3.913841278867658</v>
      </c>
      <c r="M85" s="19" t="str">
        <f t="shared" si="5"/>
        <v>SCOTT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SCOTT</v>
      </c>
      <c r="V85" s="19">
        <f t="shared" si="8"/>
        <v>0.75463539223356257</v>
      </c>
      <c r="W85" s="19">
        <f t="shared" si="9"/>
        <v>1.3085212892195615</v>
      </c>
    </row>
    <row r="86" spans="1:23" x14ac:dyDescent="0.25">
      <c r="A86" s="11" t="s">
        <v>70</v>
      </c>
      <c r="B86" s="41">
        <v>6.9579708019210642</v>
      </c>
      <c r="C86" s="42">
        <v>4.7306643563766739</v>
      </c>
      <c r="D86" s="42">
        <v>5.7461532412193819</v>
      </c>
      <c r="E86" s="42">
        <v>6.7265636426020325</v>
      </c>
      <c r="F86" s="42">
        <v>6.3382796444721317</v>
      </c>
      <c r="G86" s="42">
        <v>5.0130782745384508</v>
      </c>
      <c r="H86" s="42">
        <v>3.1518291421311742</v>
      </c>
      <c r="I86" s="42">
        <v>6.3194774778699321</v>
      </c>
      <c r="J86" s="42">
        <v>3.0186764342376642</v>
      </c>
      <c r="K86" s="43">
        <v>5.1179066078092026</v>
      </c>
      <c r="M86" s="16" t="str">
        <f t="shared" si="5"/>
        <v>DAVE</v>
      </c>
      <c r="N86" s="20" t="b">
        <f t="shared" si="6"/>
        <v>1</v>
      </c>
      <c r="U86" s="16" t="str">
        <f t="shared" si="7"/>
        <v>DAVE</v>
      </c>
      <c r="V86" s="16">
        <f t="shared" si="8"/>
        <v>3.0186764342376642</v>
      </c>
      <c r="W86" s="16">
        <f t="shared" si="9"/>
        <v>0.13315270789350997</v>
      </c>
    </row>
    <row r="87" spans="1:23" x14ac:dyDescent="0.25">
      <c r="A87" s="12" t="s">
        <v>70</v>
      </c>
      <c r="B87" s="44">
        <v>6.9864296938695229</v>
      </c>
      <c r="C87" s="45">
        <v>4.0261708387347115</v>
      </c>
      <c r="D87" s="45">
        <v>5.5073744854341582</v>
      </c>
      <c r="E87" s="45">
        <v>6.9230141196551838</v>
      </c>
      <c r="F87" s="45">
        <v>5.1567825176698801</v>
      </c>
      <c r="G87" s="45">
        <v>4.847855209281434</v>
      </c>
      <c r="H87" s="45">
        <v>3.4391119903156282</v>
      </c>
      <c r="I87" s="45">
        <v>6.0890454164265879</v>
      </c>
      <c r="J87" s="45">
        <v>2.7747673722997854</v>
      </c>
      <c r="K87" s="46">
        <v>4.9450800692206247</v>
      </c>
      <c r="M87" s="18" t="str">
        <f t="shared" si="5"/>
        <v>DAVE</v>
      </c>
      <c r="N87" s="17" t="b">
        <f t="shared" si="6"/>
        <v>1</v>
      </c>
      <c r="U87" s="18" t="str">
        <f t="shared" si="7"/>
        <v>DAVE</v>
      </c>
      <c r="V87" s="18">
        <f t="shared" si="8"/>
        <v>2.7747673722997854</v>
      </c>
      <c r="W87" s="18">
        <f t="shared" si="9"/>
        <v>0.66434461801584277</v>
      </c>
    </row>
    <row r="88" spans="1:23" x14ac:dyDescent="0.25">
      <c r="A88" s="12" t="s">
        <v>70</v>
      </c>
      <c r="B88" s="44">
        <v>6.3429491323613805</v>
      </c>
      <c r="C88" s="45">
        <v>4.4831117889553784</v>
      </c>
      <c r="D88" s="45">
        <v>4.758882460221912</v>
      </c>
      <c r="E88" s="45">
        <v>6.0408171844286294</v>
      </c>
      <c r="F88" s="45">
        <v>4.5404591643401018</v>
      </c>
      <c r="G88" s="45">
        <v>4.7673491843281735</v>
      </c>
      <c r="H88" s="45">
        <v>3.7437746771862335</v>
      </c>
      <c r="I88" s="45">
        <v>4.9295923555497136</v>
      </c>
      <c r="J88" s="45">
        <v>3.6775237829413183</v>
      </c>
      <c r="K88" s="46">
        <v>4.8083785537136254</v>
      </c>
      <c r="M88" s="18" t="str">
        <f t="shared" si="5"/>
        <v>DAVE</v>
      </c>
      <c r="N88" s="17" t="b">
        <f t="shared" si="6"/>
        <v>1</v>
      </c>
      <c r="U88" s="18" t="str">
        <f t="shared" si="7"/>
        <v>DAVE</v>
      </c>
      <c r="V88" s="18">
        <f t="shared" si="8"/>
        <v>3.6775237829413183</v>
      </c>
      <c r="W88" s="18">
        <f t="shared" si="9"/>
        <v>6.6250894244915148E-2</v>
      </c>
    </row>
    <row r="89" spans="1:23" x14ac:dyDescent="0.25">
      <c r="A89" s="12" t="s">
        <v>70</v>
      </c>
      <c r="B89" s="44">
        <v>4.9278985060110454</v>
      </c>
      <c r="C89" s="45">
        <v>2.9869515311302512</v>
      </c>
      <c r="D89" s="45">
        <v>4.1420915772199525</v>
      </c>
      <c r="E89" s="45">
        <v>6.7357984593926528</v>
      </c>
      <c r="F89" s="45">
        <v>3.8247973287069699</v>
      </c>
      <c r="G89" s="45">
        <v>4.2241826440385681</v>
      </c>
      <c r="H89" s="45">
        <v>2.5986395210585589</v>
      </c>
      <c r="I89" s="45">
        <v>4.1913841534289897</v>
      </c>
      <c r="J89" s="45">
        <v>1.5269554991580743</v>
      </c>
      <c r="K89" s="46">
        <v>3.8526884718571441</v>
      </c>
      <c r="M89" s="18" t="str">
        <f t="shared" si="5"/>
        <v>DAVE</v>
      </c>
      <c r="N89" s="17" t="b">
        <f t="shared" si="6"/>
        <v>1</v>
      </c>
      <c r="U89" s="18" t="str">
        <f t="shared" si="7"/>
        <v>DAVE</v>
      </c>
      <c r="V89" s="18">
        <f t="shared" si="8"/>
        <v>1.5269554991580743</v>
      </c>
      <c r="W89" s="18">
        <f t="shared" si="9"/>
        <v>1.0716840219004846</v>
      </c>
    </row>
    <row r="90" spans="1:23" x14ac:dyDescent="0.25">
      <c r="A90" s="12" t="s">
        <v>70</v>
      </c>
      <c r="B90" s="44">
        <v>6.6534760797434567</v>
      </c>
      <c r="C90" s="45">
        <v>4.1236111199833738</v>
      </c>
      <c r="D90" s="45">
        <v>3.9593482293520759</v>
      </c>
      <c r="E90" s="45">
        <v>6.5431212118156266</v>
      </c>
      <c r="F90" s="45">
        <v>3.8021800100898595</v>
      </c>
      <c r="G90" s="45">
        <v>4.4747160288137815</v>
      </c>
      <c r="H90" s="45">
        <v>3.4116682172159316</v>
      </c>
      <c r="I90" s="45">
        <v>4.2561062871014173</v>
      </c>
      <c r="J90" s="45">
        <v>2.8990500071455738</v>
      </c>
      <c r="K90" s="46">
        <v>4.3811759089910769</v>
      </c>
      <c r="M90" s="18" t="str">
        <f t="shared" si="5"/>
        <v>DAVE</v>
      </c>
      <c r="N90" s="17" t="b">
        <f t="shared" si="6"/>
        <v>1</v>
      </c>
      <c r="U90" s="18" t="str">
        <f t="shared" si="7"/>
        <v>DAVE</v>
      </c>
      <c r="V90" s="18">
        <f t="shared" si="8"/>
        <v>2.8990500071455738</v>
      </c>
      <c r="W90" s="18">
        <f t="shared" si="9"/>
        <v>0.51261821007035779</v>
      </c>
    </row>
    <row r="91" spans="1:23" x14ac:dyDescent="0.25">
      <c r="A91" s="12" t="s">
        <v>70</v>
      </c>
      <c r="B91" s="44">
        <v>5.3354383922236845</v>
      </c>
      <c r="C91" s="45">
        <v>2.7599187106460716</v>
      </c>
      <c r="D91" s="45">
        <v>3.8479742751286419</v>
      </c>
      <c r="E91" s="45">
        <v>6.0935133514615645</v>
      </c>
      <c r="F91" s="45">
        <v>3.0324751598505868</v>
      </c>
      <c r="G91" s="45">
        <v>3.3249148482448914</v>
      </c>
      <c r="H91" s="45">
        <v>3.3148653565617057</v>
      </c>
      <c r="I91" s="45">
        <v>3.5720817920907582</v>
      </c>
      <c r="J91" s="45">
        <v>2.86550034205397</v>
      </c>
      <c r="K91" s="46">
        <v>3.6853759630271012</v>
      </c>
      <c r="M91" s="18" t="str">
        <f t="shared" si="5"/>
        <v>MISSISSIPPI</v>
      </c>
      <c r="N91" s="17" t="b">
        <f t="shared" si="6"/>
        <v>0</v>
      </c>
      <c r="U91" s="18" t="str">
        <f t="shared" si="7"/>
        <v>MISSISSIPPI</v>
      </c>
      <c r="V91" s="18">
        <f t="shared" si="8"/>
        <v>2.7599187106460716</v>
      </c>
      <c r="W91" s="18">
        <f t="shared" si="9"/>
        <v>0.10558163140789834</v>
      </c>
    </row>
    <row r="92" spans="1:23" x14ac:dyDescent="0.25">
      <c r="A92" s="12" t="s">
        <v>70</v>
      </c>
      <c r="B92" s="44">
        <v>5.833882606677677</v>
      </c>
      <c r="C92" s="45">
        <v>3.1028650087921124</v>
      </c>
      <c r="D92" s="45">
        <v>3.6892032964536838</v>
      </c>
      <c r="E92" s="45">
        <v>6.066791749631216</v>
      </c>
      <c r="F92" s="45">
        <v>3.4270666898678095</v>
      </c>
      <c r="G92" s="45">
        <v>3.8843177045563504</v>
      </c>
      <c r="H92" s="45">
        <v>3.7218997564408567</v>
      </c>
      <c r="I92" s="45">
        <v>3.7290520826635851</v>
      </c>
      <c r="J92" s="45">
        <v>3.4056228841688894</v>
      </c>
      <c r="K92" s="46">
        <v>3.8707549850099183</v>
      </c>
      <c r="M92" s="18" t="str">
        <f t="shared" si="5"/>
        <v>MISSISSIPPI</v>
      </c>
      <c r="N92" s="17" t="b">
        <f t="shared" si="6"/>
        <v>0</v>
      </c>
      <c r="U92" s="18" t="str">
        <f t="shared" si="7"/>
        <v>MISSISSIPPI</v>
      </c>
      <c r="V92" s="18">
        <f t="shared" si="8"/>
        <v>3.1028650087921124</v>
      </c>
      <c r="W92" s="18">
        <f t="shared" si="9"/>
        <v>0.30275787537677701</v>
      </c>
    </row>
    <row r="93" spans="1:23" x14ac:dyDescent="0.25">
      <c r="A93" s="12" t="s">
        <v>70</v>
      </c>
      <c r="B93" s="44">
        <v>4.2501115036926294</v>
      </c>
      <c r="C93" s="45">
        <v>2.9699181866495086</v>
      </c>
      <c r="D93" s="45">
        <v>4.7645832863710709</v>
      </c>
      <c r="E93" s="45">
        <v>6.5520538879975589</v>
      </c>
      <c r="F93" s="45">
        <v>4.5182704563842293</v>
      </c>
      <c r="G93" s="45">
        <v>3.5613892587214719</v>
      </c>
      <c r="H93" s="45">
        <v>1.5467225027302351</v>
      </c>
      <c r="I93" s="45">
        <v>3.6057918959792974</v>
      </c>
      <c r="J93" s="45">
        <v>1.0287840164060431</v>
      </c>
      <c r="K93" s="46">
        <v>3.9970762202712145</v>
      </c>
      <c r="M93" s="18" t="str">
        <f t="shared" si="5"/>
        <v>DAVE</v>
      </c>
      <c r="N93" s="17" t="b">
        <f t="shared" si="6"/>
        <v>1</v>
      </c>
      <c r="U93" s="18" t="str">
        <f t="shared" si="7"/>
        <v>DAVE</v>
      </c>
      <c r="V93" s="18">
        <f t="shared" si="8"/>
        <v>1.0287840164060431</v>
      </c>
      <c r="W93" s="18">
        <f t="shared" si="9"/>
        <v>0.51793848632419204</v>
      </c>
    </row>
    <row r="94" spans="1:23" ht="15.75" thickBot="1" x14ac:dyDescent="0.3">
      <c r="A94" s="12" t="s">
        <v>70</v>
      </c>
      <c r="B94" s="44">
        <v>6.221277426849313</v>
      </c>
      <c r="C94" s="45">
        <v>3.4186835147056525</v>
      </c>
      <c r="D94" s="45">
        <v>4.8281225112439623</v>
      </c>
      <c r="E94" s="45">
        <v>6.6897522338690223</v>
      </c>
      <c r="F94" s="45">
        <v>4.0773367247319445</v>
      </c>
      <c r="G94" s="45">
        <v>4.0091801833424636</v>
      </c>
      <c r="H94" s="45">
        <v>3.4320803078127629</v>
      </c>
      <c r="I94" s="45">
        <v>5.015973360410765</v>
      </c>
      <c r="J94" s="45">
        <v>2.7021561280986433</v>
      </c>
      <c r="K94" s="46">
        <v>3.9619793766183991</v>
      </c>
      <c r="M94" s="18" t="str">
        <f t="shared" si="5"/>
        <v>DAVE</v>
      </c>
      <c r="N94" s="17" t="b">
        <f t="shared" si="6"/>
        <v>1</v>
      </c>
      <c r="U94" s="18" t="str">
        <f t="shared" si="7"/>
        <v>DAVE</v>
      </c>
      <c r="V94" s="18">
        <f t="shared" si="8"/>
        <v>2.7021561280986433</v>
      </c>
      <c r="W94" s="18">
        <f t="shared" si="9"/>
        <v>0.71652738660700921</v>
      </c>
    </row>
    <row r="95" spans="1:23" ht="15.75" thickBot="1" x14ac:dyDescent="0.3">
      <c r="A95" s="13" t="s">
        <v>70</v>
      </c>
      <c r="B95" s="47">
        <v>4.1866154151211807</v>
      </c>
      <c r="C95" s="48">
        <v>3.2724813683645211</v>
      </c>
      <c r="D95" s="48">
        <v>4.8634779541751216</v>
      </c>
      <c r="E95" s="48">
        <v>6.3265282240387588</v>
      </c>
      <c r="F95" s="48">
        <v>4.3418155094265263</v>
      </c>
      <c r="G95" s="48">
        <v>3.5588889002328479</v>
      </c>
      <c r="H95" s="48">
        <v>1.5790980772375933</v>
      </c>
      <c r="I95" s="48">
        <v>3.4648718253346353</v>
      </c>
      <c r="J95" s="48">
        <v>0.89351673348950522</v>
      </c>
      <c r="K95" s="49">
        <v>3.7451946372249738</v>
      </c>
      <c r="M95" s="19" t="str">
        <f t="shared" si="5"/>
        <v>DAVE</v>
      </c>
      <c r="N95" s="21" t="b">
        <f t="shared" si="6"/>
        <v>1</v>
      </c>
      <c r="O95" s="30">
        <f>COUNTIF($N86:$N95,TRUE)/(10 - COUNTIF($N86:$N95,"#N/A"))</f>
        <v>0.8</v>
      </c>
      <c r="U95" s="19" t="str">
        <f t="shared" si="7"/>
        <v>DAVE</v>
      </c>
      <c r="V95" s="19">
        <f t="shared" si="8"/>
        <v>0.89351673348950522</v>
      </c>
      <c r="W95" s="19">
        <f t="shared" si="9"/>
        <v>0.6855813437480881</v>
      </c>
    </row>
    <row r="96" spans="1:23" x14ac:dyDescent="0.25">
      <c r="A96" s="11" t="s">
        <v>71</v>
      </c>
      <c r="B96" s="41">
        <v>4.9480813499980476</v>
      </c>
      <c r="C96" s="42">
        <v>4.8542213938905245</v>
      </c>
      <c r="D96" s="42">
        <v>5.4368734397313414</v>
      </c>
      <c r="E96" s="42">
        <v>6.2782056125944932</v>
      </c>
      <c r="F96" s="42">
        <v>4.1485731871449154</v>
      </c>
      <c r="G96" s="42">
        <v>4.4049926518831866</v>
      </c>
      <c r="H96" s="42">
        <v>4.4721218286660909</v>
      </c>
      <c r="I96" s="42">
        <v>4.6121646225960831</v>
      </c>
      <c r="J96" s="42">
        <v>4.3931924679310752</v>
      </c>
      <c r="K96" s="43">
        <v>1.2249308963156493</v>
      </c>
      <c r="M96" s="16" t="str">
        <f t="shared" si="5"/>
        <v>ANTONIA</v>
      </c>
      <c r="N96" s="20" t="b">
        <f t="shared" si="6"/>
        <v>1</v>
      </c>
      <c r="U96" s="16" t="str">
        <f t="shared" si="7"/>
        <v>ANTONIA</v>
      </c>
      <c r="V96" s="16">
        <f t="shared" si="8"/>
        <v>1.2249308963156493</v>
      </c>
      <c r="W96" s="16">
        <f t="shared" si="9"/>
        <v>2.9236422908292661</v>
      </c>
    </row>
    <row r="97" spans="1:23" x14ac:dyDescent="0.25">
      <c r="A97" s="12" t="s">
        <v>71</v>
      </c>
      <c r="B97" s="44">
        <v>5.392616663940986</v>
      </c>
      <c r="C97" s="45">
        <v>5.445078826131601</v>
      </c>
      <c r="D97" s="45">
        <v>5.7998417247149439</v>
      </c>
      <c r="E97" s="45">
        <v>7.0196947578504121</v>
      </c>
      <c r="F97" s="45">
        <v>4.2610275534267359</v>
      </c>
      <c r="G97" s="45">
        <v>4.397978198511411</v>
      </c>
      <c r="H97" s="45">
        <v>5.0005121863903401</v>
      </c>
      <c r="I97" s="45">
        <v>4.9718204592943565</v>
      </c>
      <c r="J97" s="45">
        <v>4.7800372268057654</v>
      </c>
      <c r="K97" s="46">
        <v>2.9616413023228034</v>
      </c>
      <c r="M97" s="18" t="str">
        <f t="shared" si="5"/>
        <v>ANTONIA</v>
      </c>
      <c r="N97" s="17" t="b">
        <f t="shared" si="6"/>
        <v>1</v>
      </c>
      <c r="U97" s="18" t="str">
        <f t="shared" si="7"/>
        <v>ANTONIA</v>
      </c>
      <c r="V97" s="18">
        <f t="shared" si="8"/>
        <v>2.9616413023228034</v>
      </c>
      <c r="W97" s="18">
        <f t="shared" si="9"/>
        <v>1.2993862511039325</v>
      </c>
    </row>
    <row r="98" spans="1:23" x14ac:dyDescent="0.25">
      <c r="A98" s="12" t="s">
        <v>71</v>
      </c>
      <c r="B98" s="44">
        <v>7.1787351463799629</v>
      </c>
      <c r="C98" s="45">
        <v>7.5815835975834087</v>
      </c>
      <c r="D98" s="45">
        <v>6.9440607801130598</v>
      </c>
      <c r="E98" s="45">
        <v>7.0668434637450765</v>
      </c>
      <c r="F98" s="45">
        <v>6.1898881431958763</v>
      </c>
      <c r="G98" s="45">
        <v>5.780646312733916</v>
      </c>
      <c r="H98" s="45">
        <v>5.8789082694066952</v>
      </c>
      <c r="I98" s="45">
        <v>5.7244022094517533</v>
      </c>
      <c r="J98" s="45">
        <v>6.7540369761750574</v>
      </c>
      <c r="K98" s="46">
        <v>4.0297989226057025</v>
      </c>
      <c r="M98" s="18" t="str">
        <f t="shared" si="5"/>
        <v>ANTONIA</v>
      </c>
      <c r="N98" s="17" t="b">
        <f t="shared" si="6"/>
        <v>1</v>
      </c>
      <c r="U98" s="18" t="str">
        <f t="shared" si="7"/>
        <v>ANTONIA</v>
      </c>
      <c r="V98" s="18">
        <f t="shared" si="8"/>
        <v>4.0297989226057025</v>
      </c>
      <c r="W98" s="18">
        <f t="shared" si="9"/>
        <v>1.6946032868460508</v>
      </c>
    </row>
    <row r="99" spans="1:23" x14ac:dyDescent="0.25">
      <c r="A99" s="12" t="s">
        <v>71</v>
      </c>
      <c r="B99" s="44">
        <v>4.3545413753186715</v>
      </c>
      <c r="C99" s="45">
        <v>4.2393765865951032</v>
      </c>
      <c r="D99" s="45">
        <v>3.7441747317282035</v>
      </c>
      <c r="E99" s="45">
        <v>5.5541077945162796</v>
      </c>
      <c r="F99" s="45">
        <v>3.4462918399166877</v>
      </c>
      <c r="G99" s="45">
        <v>3.6497093842741042</v>
      </c>
      <c r="H99" s="45">
        <v>3.9863170177278571</v>
      </c>
      <c r="I99" s="45">
        <v>3.2911589350871271</v>
      </c>
      <c r="J99" s="45">
        <v>3.769446041218774</v>
      </c>
      <c r="K99" s="46">
        <v>2.3050277669243808</v>
      </c>
      <c r="M99" s="18" t="str">
        <f t="shared" si="5"/>
        <v>ANTONIA</v>
      </c>
      <c r="N99" s="17" t="b">
        <f t="shared" si="6"/>
        <v>1</v>
      </c>
      <c r="U99" s="18" t="str">
        <f t="shared" si="7"/>
        <v>ANTONIA</v>
      </c>
      <c r="V99" s="18">
        <f t="shared" si="8"/>
        <v>2.3050277669243808</v>
      </c>
      <c r="W99" s="18">
        <f t="shared" si="9"/>
        <v>0.98613116816274626</v>
      </c>
    </row>
    <row r="100" spans="1:23" x14ac:dyDescent="0.25">
      <c r="A100" s="12" t="s">
        <v>71</v>
      </c>
      <c r="B100" s="44">
        <v>5.3674627955220497</v>
      </c>
      <c r="C100" s="45">
        <v>3.6197894485888846</v>
      </c>
      <c r="D100" s="45">
        <v>4.0088410495507434</v>
      </c>
      <c r="E100" s="45">
        <v>5.3272632069749566</v>
      </c>
      <c r="F100" s="45">
        <v>4.1005689932309037</v>
      </c>
      <c r="G100" s="45">
        <v>3.5552497513708126</v>
      </c>
      <c r="H100" s="45">
        <v>3.7482075817647345</v>
      </c>
      <c r="I100" s="45">
        <v>3.0564646465717189</v>
      </c>
      <c r="J100" s="45">
        <v>2.0012415397035559</v>
      </c>
      <c r="K100" s="46">
        <v>3.4002522680418825</v>
      </c>
      <c r="M100" s="18" t="str">
        <f t="shared" si="5"/>
        <v>DAVE</v>
      </c>
      <c r="N100" s="17" t="b">
        <f t="shared" si="6"/>
        <v>0</v>
      </c>
      <c r="U100" s="18" t="str">
        <f t="shared" si="7"/>
        <v>DAVE</v>
      </c>
      <c r="V100" s="18">
        <f t="shared" si="8"/>
        <v>2.0012415397035559</v>
      </c>
      <c r="W100" s="18">
        <f t="shared" si="9"/>
        <v>1.055223106868163</v>
      </c>
    </row>
    <row r="101" spans="1:23" x14ac:dyDescent="0.25">
      <c r="A101" s="12" t="s">
        <v>71</v>
      </c>
      <c r="B101" s="44">
        <v>6.5631022758271005</v>
      </c>
      <c r="C101" s="45">
        <v>6.087877100701939</v>
      </c>
      <c r="D101" s="45">
        <v>6.1867811440770053</v>
      </c>
      <c r="E101" s="45">
        <v>7.4214211225201154</v>
      </c>
      <c r="F101" s="45">
        <v>4.8124027773294733</v>
      </c>
      <c r="G101" s="45">
        <v>4.7733273310855964</v>
      </c>
      <c r="H101" s="45">
        <v>4.9087630000587223</v>
      </c>
      <c r="I101" s="45">
        <v>5.1843536247863558</v>
      </c>
      <c r="J101" s="45">
        <v>5.9405593560942904</v>
      </c>
      <c r="K101" s="46">
        <v>2.4882949889334172</v>
      </c>
      <c r="M101" s="18" t="str">
        <f t="shared" si="5"/>
        <v>ANTONIA</v>
      </c>
      <c r="N101" s="17" t="b">
        <f t="shared" si="6"/>
        <v>1</v>
      </c>
      <c r="U101" s="18" t="str">
        <f t="shared" si="7"/>
        <v>ANTONIA</v>
      </c>
      <c r="V101" s="18">
        <f t="shared" si="8"/>
        <v>2.4882949889334172</v>
      </c>
      <c r="W101" s="18">
        <f t="shared" si="9"/>
        <v>2.2850323421521792</v>
      </c>
    </row>
    <row r="102" spans="1:23" x14ac:dyDescent="0.25">
      <c r="A102" s="12" t="s">
        <v>71</v>
      </c>
      <c r="B102" s="44">
        <v>4.5773051842931469</v>
      </c>
      <c r="C102" s="45">
        <v>5.143773362196602</v>
      </c>
      <c r="D102" s="45">
        <v>5.2936400974763522</v>
      </c>
      <c r="E102" s="45">
        <v>5.3294115252700971</v>
      </c>
      <c r="F102" s="45">
        <v>4.5440158084198563</v>
      </c>
      <c r="G102" s="45">
        <v>4.1332396839009711</v>
      </c>
      <c r="H102" s="45">
        <v>4.5897560867747558</v>
      </c>
      <c r="I102" s="45">
        <v>4.3630126929619992</v>
      </c>
      <c r="J102" s="45">
        <v>4.1779103784062563</v>
      </c>
      <c r="K102" s="46">
        <v>1.8376243573191637</v>
      </c>
      <c r="M102" s="18" t="str">
        <f t="shared" si="5"/>
        <v>ANTONIA</v>
      </c>
      <c r="N102" s="17" t="b">
        <f t="shared" si="6"/>
        <v>1</v>
      </c>
      <c r="U102" s="18" t="str">
        <f t="shared" si="7"/>
        <v>ANTONIA</v>
      </c>
      <c r="V102" s="18">
        <f t="shared" si="8"/>
        <v>1.8376243573191637</v>
      </c>
      <c r="W102" s="18">
        <f t="shared" si="9"/>
        <v>2.2956153265818076</v>
      </c>
    </row>
    <row r="103" spans="1:23" x14ac:dyDescent="0.25">
      <c r="A103" s="12" t="s">
        <v>71</v>
      </c>
      <c r="B103" s="44">
        <v>4.0470107440826233</v>
      </c>
      <c r="C103" s="45">
        <v>3.8611616857036895</v>
      </c>
      <c r="D103" s="45">
        <v>4.2795211091651959</v>
      </c>
      <c r="E103" s="45">
        <v>5.6634623753135536</v>
      </c>
      <c r="F103" s="45">
        <v>3.4335244269688188</v>
      </c>
      <c r="G103" s="45">
        <v>3.2630040217030896</v>
      </c>
      <c r="H103" s="45">
        <v>3.532216984091733</v>
      </c>
      <c r="I103" s="45">
        <v>3.5034851642935516</v>
      </c>
      <c r="J103" s="45">
        <v>3.3157911981763579</v>
      </c>
      <c r="K103" s="46">
        <v>2.1121137875742018</v>
      </c>
      <c r="M103" s="18" t="str">
        <f t="shared" si="5"/>
        <v>ANTONIA</v>
      </c>
      <c r="N103" s="17" t="b">
        <f t="shared" si="6"/>
        <v>1</v>
      </c>
      <c r="U103" s="18" t="str">
        <f t="shared" si="7"/>
        <v>ANTONIA</v>
      </c>
      <c r="V103" s="18">
        <f t="shared" si="8"/>
        <v>2.1121137875742018</v>
      </c>
      <c r="W103" s="18">
        <f t="shared" si="9"/>
        <v>1.1508902341288878</v>
      </c>
    </row>
    <row r="104" spans="1:23" ht="15.75" thickBot="1" x14ac:dyDescent="0.3">
      <c r="A104" s="12" t="s">
        <v>71</v>
      </c>
      <c r="B104" s="44">
        <v>5.5059535016303043</v>
      </c>
      <c r="C104" s="45">
        <v>4.4907444790104467</v>
      </c>
      <c r="D104" s="45">
        <v>4.463532993250503</v>
      </c>
      <c r="E104" s="45">
        <v>6.0314790796103583</v>
      </c>
      <c r="F104" s="45">
        <v>3.5138415886674448</v>
      </c>
      <c r="G104" s="45">
        <v>4.0336068064709591</v>
      </c>
      <c r="H104" s="45">
        <v>4.5609510709104404</v>
      </c>
      <c r="I104" s="45">
        <v>3.8258118677248745</v>
      </c>
      <c r="J104" s="45">
        <v>3.930159296468041</v>
      </c>
      <c r="K104" s="46">
        <v>3.232155440900744</v>
      </c>
      <c r="M104" s="18" t="str">
        <f t="shared" si="5"/>
        <v>ANTONIA</v>
      </c>
      <c r="N104" s="17" t="b">
        <f t="shared" si="6"/>
        <v>1</v>
      </c>
      <c r="U104" s="18" t="str">
        <f t="shared" si="7"/>
        <v>ANTONIA</v>
      </c>
      <c r="V104" s="18">
        <f t="shared" si="8"/>
        <v>3.232155440900744</v>
      </c>
      <c r="W104" s="18">
        <f t="shared" si="9"/>
        <v>0.28168614776670076</v>
      </c>
    </row>
    <row r="105" spans="1:23" ht="15.75" thickBot="1" x14ac:dyDescent="0.3">
      <c r="A105" s="13" t="s">
        <v>71</v>
      </c>
      <c r="B105" s="47">
        <v>5.3513589120250611</v>
      </c>
      <c r="C105" s="48">
        <v>3.5587205058009461</v>
      </c>
      <c r="D105" s="48">
        <v>3.9366904036985457</v>
      </c>
      <c r="E105" s="48">
        <v>5.4971801614739224</v>
      </c>
      <c r="F105" s="48">
        <v>3.2488559513008335</v>
      </c>
      <c r="G105" s="48">
        <v>3.8393692072791432</v>
      </c>
      <c r="H105" s="48">
        <v>4.0075921241911363</v>
      </c>
      <c r="I105" s="48">
        <v>3.3224311693491311</v>
      </c>
      <c r="J105" s="48">
        <v>3.3568377580402524</v>
      </c>
      <c r="K105" s="49">
        <v>3.470367816404814</v>
      </c>
      <c r="M105" s="19" t="b">
        <f t="shared" si="5"/>
        <v>1</v>
      </c>
      <c r="N105" s="21" t="b">
        <f t="shared" si="6"/>
        <v>0</v>
      </c>
      <c r="O105" s="30">
        <f>COUNTIF($N96:$N105,TRUE)/(10 - COUNTIF($N96:$N105,"#N/A"))</f>
        <v>0.8</v>
      </c>
      <c r="U105" s="19" t="b">
        <f t="shared" si="7"/>
        <v>1</v>
      </c>
      <c r="V105" s="19">
        <f t="shared" si="8"/>
        <v>3.2488559513008335</v>
      </c>
      <c r="W105" s="19">
        <f t="shared" si="9"/>
        <v>7.3575218048297586E-2</v>
      </c>
    </row>
  </sheetData>
  <mergeCells count="2">
    <mergeCell ref="B4:K4"/>
    <mergeCell ref="R17:S17"/>
  </mergeCells>
  <conditionalFormatting sqref="B6:K6">
    <cfRule type="top10" dxfId="1815" priority="902" bottom="1" rank="1"/>
    <cfRule type="top10" dxfId="1814" priority="903" bottom="1" rank="2"/>
    <cfRule type="top10" dxfId="1813" priority="904" bottom="1" rank="3"/>
    <cfRule type="top10" dxfId="1812" priority="905" bottom="1" rank="4"/>
  </conditionalFormatting>
  <conditionalFormatting sqref="M6 A6">
    <cfRule type="duplicateValues" dxfId="1811" priority="901"/>
  </conditionalFormatting>
  <conditionalFormatting sqref="N6">
    <cfRule type="duplicateValues" dxfId="1810" priority="900"/>
  </conditionalFormatting>
  <conditionalFormatting sqref="B7:K7">
    <cfRule type="top10" dxfId="1809" priority="896" bottom="1" rank="1"/>
    <cfRule type="top10" dxfId="1808" priority="897" bottom="1" rank="2"/>
    <cfRule type="top10" dxfId="1807" priority="898" bottom="1" rank="3"/>
    <cfRule type="top10" dxfId="1806" priority="899" bottom="1" rank="4"/>
  </conditionalFormatting>
  <conditionalFormatting sqref="M7 A7">
    <cfRule type="duplicateValues" dxfId="1805" priority="895"/>
  </conditionalFormatting>
  <conditionalFormatting sqref="B8:K8">
    <cfRule type="top10" dxfId="1804" priority="891" bottom="1" rank="1"/>
    <cfRule type="top10" dxfId="1803" priority="892" bottom="1" rank="2"/>
    <cfRule type="top10" dxfId="1802" priority="893" bottom="1" rank="3"/>
    <cfRule type="top10" dxfId="1801" priority="894" bottom="1" rank="4"/>
  </conditionalFormatting>
  <conditionalFormatting sqref="M8 A8">
    <cfRule type="duplicateValues" dxfId="1800" priority="890"/>
  </conditionalFormatting>
  <conditionalFormatting sqref="B9:K9">
    <cfRule type="top10" dxfId="1799" priority="886" bottom="1" rank="1"/>
    <cfRule type="top10" dxfId="1798" priority="887" bottom="1" rank="2"/>
    <cfRule type="top10" dxfId="1797" priority="888" bottom="1" rank="3"/>
    <cfRule type="top10" dxfId="1796" priority="889" bottom="1" rank="4"/>
  </conditionalFormatting>
  <conditionalFormatting sqref="M9 A9">
    <cfRule type="duplicateValues" dxfId="1795" priority="885"/>
  </conditionalFormatting>
  <conditionalFormatting sqref="B10:K10">
    <cfRule type="top10" dxfId="1794" priority="881" bottom="1" rank="1"/>
    <cfRule type="top10" dxfId="1793" priority="882" bottom="1" rank="2"/>
    <cfRule type="top10" dxfId="1792" priority="883" bottom="1" rank="3"/>
    <cfRule type="top10" dxfId="1791" priority="884" bottom="1" rank="4"/>
  </conditionalFormatting>
  <conditionalFormatting sqref="M10 A10">
    <cfRule type="duplicateValues" dxfId="1790" priority="880"/>
  </conditionalFormatting>
  <conditionalFormatting sqref="B11:K11">
    <cfRule type="top10" dxfId="1789" priority="876" bottom="1" rank="1"/>
    <cfRule type="top10" dxfId="1788" priority="877" bottom="1" rank="2"/>
    <cfRule type="top10" dxfId="1787" priority="878" bottom="1" rank="3"/>
    <cfRule type="top10" dxfId="1786" priority="879" bottom="1" rank="4"/>
  </conditionalFormatting>
  <conditionalFormatting sqref="M11 A11">
    <cfRule type="duplicateValues" dxfId="1785" priority="875"/>
  </conditionalFormatting>
  <conditionalFormatting sqref="B12:K12">
    <cfRule type="top10" dxfId="1784" priority="871" bottom="1" rank="1"/>
    <cfRule type="top10" dxfId="1783" priority="872" bottom="1" rank="2"/>
    <cfRule type="top10" dxfId="1782" priority="873" bottom="1" rank="3"/>
    <cfRule type="top10" dxfId="1781" priority="874" bottom="1" rank="4"/>
  </conditionalFormatting>
  <conditionalFormatting sqref="M12 A12">
    <cfRule type="duplicateValues" dxfId="1780" priority="870"/>
  </conditionalFormatting>
  <conditionalFormatting sqref="B13:K13">
    <cfRule type="top10" dxfId="1779" priority="866" bottom="1" rank="1"/>
    <cfRule type="top10" dxfId="1778" priority="867" bottom="1" rank="2"/>
    <cfRule type="top10" dxfId="1777" priority="868" bottom="1" rank="3"/>
    <cfRule type="top10" dxfId="1776" priority="869" bottom="1" rank="4"/>
  </conditionalFormatting>
  <conditionalFormatting sqref="M13 A13">
    <cfRule type="duplicateValues" dxfId="1775" priority="865"/>
  </conditionalFormatting>
  <conditionalFormatting sqref="B14:K14">
    <cfRule type="top10" dxfId="1774" priority="861" bottom="1" rank="1"/>
    <cfRule type="top10" dxfId="1773" priority="862" bottom="1" rank="2"/>
    <cfRule type="top10" dxfId="1772" priority="863" bottom="1" rank="3"/>
    <cfRule type="top10" dxfId="1771" priority="864" bottom="1" rank="4"/>
  </conditionalFormatting>
  <conditionalFormatting sqref="M14 A14">
    <cfRule type="duplicateValues" dxfId="1770" priority="860"/>
  </conditionalFormatting>
  <conditionalFormatting sqref="B15:K15">
    <cfRule type="top10" dxfId="1769" priority="856" bottom="1" rank="1"/>
    <cfRule type="top10" dxfId="1768" priority="857" bottom="1" rank="2"/>
    <cfRule type="top10" dxfId="1767" priority="858" bottom="1" rank="3"/>
    <cfRule type="top10" dxfId="1766" priority="859" bottom="1" rank="4"/>
  </conditionalFormatting>
  <conditionalFormatting sqref="M15 A15">
    <cfRule type="duplicateValues" dxfId="1765" priority="855"/>
  </conditionalFormatting>
  <conditionalFormatting sqref="B16:K16">
    <cfRule type="top10" dxfId="1764" priority="851" bottom="1" rank="1"/>
    <cfRule type="top10" dxfId="1763" priority="852" bottom="1" rank="2"/>
    <cfRule type="top10" dxfId="1762" priority="853" bottom="1" rank="3"/>
    <cfRule type="top10" dxfId="1761" priority="854" bottom="1" rank="4"/>
  </conditionalFormatting>
  <conditionalFormatting sqref="M16 A16">
    <cfRule type="duplicateValues" dxfId="1760" priority="850"/>
  </conditionalFormatting>
  <conditionalFormatting sqref="B17:K17">
    <cfRule type="top10" dxfId="1759" priority="846" bottom="1" rank="1"/>
    <cfRule type="top10" dxfId="1758" priority="847" bottom="1" rank="2"/>
    <cfRule type="top10" dxfId="1757" priority="848" bottom="1" rank="3"/>
    <cfRule type="top10" dxfId="1756" priority="849" bottom="1" rank="4"/>
  </conditionalFormatting>
  <conditionalFormatting sqref="M17 A17">
    <cfRule type="duplicateValues" dxfId="1755" priority="845"/>
  </conditionalFormatting>
  <conditionalFormatting sqref="B18:K18">
    <cfRule type="top10" dxfId="1754" priority="841" bottom="1" rank="1"/>
    <cfRule type="top10" dxfId="1753" priority="842" bottom="1" rank="2"/>
    <cfRule type="top10" dxfId="1752" priority="843" bottom="1" rank="3"/>
    <cfRule type="top10" dxfId="1751" priority="844" bottom="1" rank="4"/>
  </conditionalFormatting>
  <conditionalFormatting sqref="M18 A18">
    <cfRule type="duplicateValues" dxfId="1750" priority="840"/>
  </conditionalFormatting>
  <conditionalFormatting sqref="B19:K19">
    <cfRule type="top10" dxfId="1749" priority="836" bottom="1" rank="1"/>
    <cfRule type="top10" dxfId="1748" priority="837" bottom="1" rank="2"/>
    <cfRule type="top10" dxfId="1747" priority="838" bottom="1" rank="3"/>
    <cfRule type="top10" dxfId="1746" priority="839" bottom="1" rank="4"/>
  </conditionalFormatting>
  <conditionalFormatting sqref="M19 A19">
    <cfRule type="duplicateValues" dxfId="1745" priority="835"/>
  </conditionalFormatting>
  <conditionalFormatting sqref="B20:K20">
    <cfRule type="top10" dxfId="1744" priority="831" bottom="1" rank="1"/>
    <cfRule type="top10" dxfId="1743" priority="832" bottom="1" rank="2"/>
    <cfRule type="top10" dxfId="1742" priority="833" bottom="1" rank="3"/>
    <cfRule type="top10" dxfId="1741" priority="834" bottom="1" rank="4"/>
  </conditionalFormatting>
  <conditionalFormatting sqref="M20 A20">
    <cfRule type="duplicateValues" dxfId="1740" priority="830"/>
  </conditionalFormatting>
  <conditionalFormatting sqref="B21:K21">
    <cfRule type="top10" dxfId="1739" priority="826" bottom="1" rank="1"/>
    <cfRule type="top10" dxfId="1738" priority="827" bottom="1" rank="2"/>
    <cfRule type="top10" dxfId="1737" priority="828" bottom="1" rank="3"/>
    <cfRule type="top10" dxfId="1736" priority="829" bottom="1" rank="4"/>
  </conditionalFormatting>
  <conditionalFormatting sqref="M21 A21">
    <cfRule type="duplicateValues" dxfId="1735" priority="825"/>
  </conditionalFormatting>
  <conditionalFormatting sqref="B22:K22">
    <cfRule type="top10" dxfId="1734" priority="821" bottom="1" rank="1"/>
    <cfRule type="top10" dxfId="1733" priority="822" bottom="1" rank="2"/>
    <cfRule type="top10" dxfId="1732" priority="823" bottom="1" rank="3"/>
    <cfRule type="top10" dxfId="1731" priority="824" bottom="1" rank="4"/>
  </conditionalFormatting>
  <conditionalFormatting sqref="M22 A22">
    <cfRule type="duplicateValues" dxfId="1730" priority="820"/>
  </conditionalFormatting>
  <conditionalFormatting sqref="B23:K23">
    <cfRule type="top10" dxfId="1729" priority="816" bottom="1" rank="1"/>
    <cfRule type="top10" dxfId="1728" priority="817" bottom="1" rank="2"/>
    <cfRule type="top10" dxfId="1727" priority="818" bottom="1" rank="3"/>
    <cfRule type="top10" dxfId="1726" priority="819" bottom="1" rank="4"/>
  </conditionalFormatting>
  <conditionalFormatting sqref="M23 A23">
    <cfRule type="duplicateValues" dxfId="1725" priority="815"/>
  </conditionalFormatting>
  <conditionalFormatting sqref="B24:K24">
    <cfRule type="top10" dxfId="1724" priority="811" bottom="1" rank="1"/>
    <cfRule type="top10" dxfId="1723" priority="812" bottom="1" rank="2"/>
    <cfRule type="top10" dxfId="1722" priority="813" bottom="1" rank="3"/>
    <cfRule type="top10" dxfId="1721" priority="814" bottom="1" rank="4"/>
  </conditionalFormatting>
  <conditionalFormatting sqref="M24 A24">
    <cfRule type="duplicateValues" dxfId="1720" priority="810"/>
  </conditionalFormatting>
  <conditionalFormatting sqref="B25:K25">
    <cfRule type="top10" dxfId="1719" priority="806" bottom="1" rank="1"/>
    <cfRule type="top10" dxfId="1718" priority="807" bottom="1" rank="2"/>
    <cfRule type="top10" dxfId="1717" priority="808" bottom="1" rank="3"/>
    <cfRule type="top10" dxfId="1716" priority="809" bottom="1" rank="4"/>
  </conditionalFormatting>
  <conditionalFormatting sqref="M25 A25">
    <cfRule type="duplicateValues" dxfId="1715" priority="805"/>
  </conditionalFormatting>
  <conditionalFormatting sqref="B26:K26">
    <cfRule type="top10" dxfId="1714" priority="801" bottom="1" rank="1"/>
    <cfRule type="top10" dxfId="1713" priority="802" bottom="1" rank="2"/>
    <cfRule type="top10" dxfId="1712" priority="803" bottom="1" rank="3"/>
    <cfRule type="top10" dxfId="1711" priority="804" bottom="1" rank="4"/>
  </conditionalFormatting>
  <conditionalFormatting sqref="M26 A26">
    <cfRule type="duplicateValues" dxfId="1710" priority="800"/>
  </conditionalFormatting>
  <conditionalFormatting sqref="B27:K27">
    <cfRule type="top10" dxfId="1709" priority="796" bottom="1" rank="1"/>
    <cfRule type="top10" dxfId="1708" priority="797" bottom="1" rank="2"/>
    <cfRule type="top10" dxfId="1707" priority="798" bottom="1" rank="3"/>
    <cfRule type="top10" dxfId="1706" priority="799" bottom="1" rank="4"/>
  </conditionalFormatting>
  <conditionalFormatting sqref="M27 A27">
    <cfRule type="duplicateValues" dxfId="1705" priority="795"/>
  </conditionalFormatting>
  <conditionalFormatting sqref="B28:K28">
    <cfRule type="top10" dxfId="1704" priority="791" bottom="1" rank="1"/>
    <cfRule type="top10" dxfId="1703" priority="792" bottom="1" rank="2"/>
    <cfRule type="top10" dxfId="1702" priority="793" bottom="1" rank="3"/>
    <cfRule type="top10" dxfId="1701" priority="794" bottom="1" rank="4"/>
  </conditionalFormatting>
  <conditionalFormatting sqref="M28 A28">
    <cfRule type="duplicateValues" dxfId="1700" priority="790"/>
  </conditionalFormatting>
  <conditionalFormatting sqref="B29:K29">
    <cfRule type="top10" dxfId="1699" priority="786" bottom="1" rank="1"/>
    <cfRule type="top10" dxfId="1698" priority="787" bottom="1" rank="2"/>
    <cfRule type="top10" dxfId="1697" priority="788" bottom="1" rank="3"/>
    <cfRule type="top10" dxfId="1696" priority="789" bottom="1" rank="4"/>
  </conditionalFormatting>
  <conditionalFormatting sqref="M29 A29">
    <cfRule type="duplicateValues" dxfId="1695" priority="785"/>
  </conditionalFormatting>
  <conditionalFormatting sqref="B30:K30">
    <cfRule type="top10" dxfId="1694" priority="781" bottom="1" rank="1"/>
    <cfRule type="top10" dxfId="1693" priority="782" bottom="1" rank="2"/>
    <cfRule type="top10" dxfId="1692" priority="783" bottom="1" rank="3"/>
    <cfRule type="top10" dxfId="1691" priority="784" bottom="1" rank="4"/>
  </conditionalFormatting>
  <conditionalFormatting sqref="M30 A30">
    <cfRule type="duplicateValues" dxfId="1690" priority="780"/>
  </conditionalFormatting>
  <conditionalFormatting sqref="B31:K31">
    <cfRule type="top10" dxfId="1689" priority="776" bottom="1" rank="1"/>
    <cfRule type="top10" dxfId="1688" priority="777" bottom="1" rank="2"/>
    <cfRule type="top10" dxfId="1687" priority="778" bottom="1" rank="3"/>
    <cfRule type="top10" dxfId="1686" priority="779" bottom="1" rank="4"/>
  </conditionalFormatting>
  <conditionalFormatting sqref="M31 A31">
    <cfRule type="duplicateValues" dxfId="1685" priority="775"/>
  </conditionalFormatting>
  <conditionalFormatting sqref="B32:K32">
    <cfRule type="top10" dxfId="1684" priority="771" bottom="1" rank="1"/>
    <cfRule type="top10" dxfId="1683" priority="772" bottom="1" rank="2"/>
    <cfRule type="top10" dxfId="1682" priority="773" bottom="1" rank="3"/>
    <cfRule type="top10" dxfId="1681" priority="774" bottom="1" rank="4"/>
  </conditionalFormatting>
  <conditionalFormatting sqref="M32 A32">
    <cfRule type="duplicateValues" dxfId="1680" priority="770"/>
  </conditionalFormatting>
  <conditionalFormatting sqref="B33:K33">
    <cfRule type="top10" dxfId="1679" priority="766" bottom="1" rank="1"/>
    <cfRule type="top10" dxfId="1678" priority="767" bottom="1" rank="2"/>
    <cfRule type="top10" dxfId="1677" priority="768" bottom="1" rank="3"/>
    <cfRule type="top10" dxfId="1676" priority="769" bottom="1" rank="4"/>
  </conditionalFormatting>
  <conditionalFormatting sqref="M33 A33">
    <cfRule type="duplicateValues" dxfId="1675" priority="765"/>
  </conditionalFormatting>
  <conditionalFormatting sqref="B34:K34">
    <cfRule type="top10" dxfId="1674" priority="761" bottom="1" rank="1"/>
    <cfRule type="top10" dxfId="1673" priority="762" bottom="1" rank="2"/>
    <cfRule type="top10" dxfId="1672" priority="763" bottom="1" rank="3"/>
    <cfRule type="top10" dxfId="1671" priority="764" bottom="1" rank="4"/>
  </conditionalFormatting>
  <conditionalFormatting sqref="M34 A34">
    <cfRule type="duplicateValues" dxfId="1670" priority="760"/>
  </conditionalFormatting>
  <conditionalFormatting sqref="B35:K35">
    <cfRule type="top10" dxfId="1669" priority="756" bottom="1" rank="1"/>
    <cfRule type="top10" dxfId="1668" priority="757" bottom="1" rank="2"/>
    <cfRule type="top10" dxfId="1667" priority="758" bottom="1" rank="3"/>
    <cfRule type="top10" dxfId="1666" priority="759" bottom="1" rank="4"/>
  </conditionalFormatting>
  <conditionalFormatting sqref="M35 A35">
    <cfRule type="duplicateValues" dxfId="1665" priority="755"/>
  </conditionalFormatting>
  <conditionalFormatting sqref="B36:K36">
    <cfRule type="top10" dxfId="1664" priority="751" bottom="1" rank="1"/>
    <cfRule type="top10" dxfId="1663" priority="752" bottom="1" rank="2"/>
    <cfRule type="top10" dxfId="1662" priority="753" bottom="1" rank="3"/>
    <cfRule type="top10" dxfId="1661" priority="754" bottom="1" rank="4"/>
  </conditionalFormatting>
  <conditionalFormatting sqref="M36 A36">
    <cfRule type="duplicateValues" dxfId="1660" priority="750"/>
  </conditionalFormatting>
  <conditionalFormatting sqref="B37:K37">
    <cfRule type="top10" dxfId="1659" priority="746" bottom="1" rank="1"/>
    <cfRule type="top10" dxfId="1658" priority="747" bottom="1" rank="2"/>
    <cfRule type="top10" dxfId="1657" priority="748" bottom="1" rank="3"/>
    <cfRule type="top10" dxfId="1656" priority="749" bottom="1" rank="4"/>
  </conditionalFormatting>
  <conditionalFormatting sqref="M37 A37">
    <cfRule type="duplicateValues" dxfId="1655" priority="745"/>
  </conditionalFormatting>
  <conditionalFormatting sqref="B38:K38">
    <cfRule type="top10" dxfId="1654" priority="741" bottom="1" rank="1"/>
    <cfRule type="top10" dxfId="1653" priority="742" bottom="1" rank="2"/>
    <cfRule type="top10" dxfId="1652" priority="743" bottom="1" rank="3"/>
    <cfRule type="top10" dxfId="1651" priority="744" bottom="1" rank="4"/>
  </conditionalFormatting>
  <conditionalFormatting sqref="M38 A38">
    <cfRule type="duplicateValues" dxfId="1650" priority="740"/>
  </conditionalFormatting>
  <conditionalFormatting sqref="B39:K39">
    <cfRule type="top10" dxfId="1649" priority="736" bottom="1" rank="1"/>
    <cfRule type="top10" dxfId="1648" priority="737" bottom="1" rank="2"/>
    <cfRule type="top10" dxfId="1647" priority="738" bottom="1" rank="3"/>
    <cfRule type="top10" dxfId="1646" priority="739" bottom="1" rank="4"/>
  </conditionalFormatting>
  <conditionalFormatting sqref="M39 A39">
    <cfRule type="duplicateValues" dxfId="1645" priority="735"/>
  </conditionalFormatting>
  <conditionalFormatting sqref="B40:K40">
    <cfRule type="top10" dxfId="1644" priority="731" bottom="1" rank="1"/>
    <cfRule type="top10" dxfId="1643" priority="732" bottom="1" rank="2"/>
    <cfRule type="top10" dxfId="1642" priority="733" bottom="1" rank="3"/>
    <cfRule type="top10" dxfId="1641" priority="734" bottom="1" rank="4"/>
  </conditionalFormatting>
  <conditionalFormatting sqref="M40 A40">
    <cfRule type="duplicateValues" dxfId="1640" priority="730"/>
  </conditionalFormatting>
  <conditionalFormatting sqref="B41:K41">
    <cfRule type="top10" dxfId="1639" priority="726" bottom="1" rank="1"/>
    <cfRule type="top10" dxfId="1638" priority="727" bottom="1" rank="2"/>
    <cfRule type="top10" dxfId="1637" priority="728" bottom="1" rank="3"/>
    <cfRule type="top10" dxfId="1636" priority="729" bottom="1" rank="4"/>
  </conditionalFormatting>
  <conditionalFormatting sqref="M41 A41">
    <cfRule type="duplicateValues" dxfId="1635" priority="725"/>
  </conditionalFormatting>
  <conditionalFormatting sqref="B42:K42">
    <cfRule type="top10" dxfId="1634" priority="721" bottom="1" rank="1"/>
    <cfRule type="top10" dxfId="1633" priority="722" bottom="1" rank="2"/>
    <cfRule type="top10" dxfId="1632" priority="723" bottom="1" rank="3"/>
    <cfRule type="top10" dxfId="1631" priority="724" bottom="1" rank="4"/>
  </conditionalFormatting>
  <conditionalFormatting sqref="M42 A42">
    <cfRule type="duplicateValues" dxfId="1630" priority="720"/>
  </conditionalFormatting>
  <conditionalFormatting sqref="B43:K43">
    <cfRule type="top10" dxfId="1629" priority="716" bottom="1" rank="1"/>
    <cfRule type="top10" dxfId="1628" priority="717" bottom="1" rank="2"/>
    <cfRule type="top10" dxfId="1627" priority="718" bottom="1" rank="3"/>
    <cfRule type="top10" dxfId="1626" priority="719" bottom="1" rank="4"/>
  </conditionalFormatting>
  <conditionalFormatting sqref="M43 A43">
    <cfRule type="duplicateValues" dxfId="1625" priority="715"/>
  </conditionalFormatting>
  <conditionalFormatting sqref="B44:K44">
    <cfRule type="top10" dxfId="1624" priority="711" bottom="1" rank="1"/>
    <cfRule type="top10" dxfId="1623" priority="712" bottom="1" rank="2"/>
    <cfRule type="top10" dxfId="1622" priority="713" bottom="1" rank="3"/>
    <cfRule type="top10" dxfId="1621" priority="714" bottom="1" rank="4"/>
  </conditionalFormatting>
  <conditionalFormatting sqref="M44 A44">
    <cfRule type="duplicateValues" dxfId="1620" priority="710"/>
  </conditionalFormatting>
  <conditionalFormatting sqref="B45:K45">
    <cfRule type="top10" dxfId="1619" priority="706" bottom="1" rank="1"/>
    <cfRule type="top10" dxfId="1618" priority="707" bottom="1" rank="2"/>
    <cfRule type="top10" dxfId="1617" priority="708" bottom="1" rank="3"/>
    <cfRule type="top10" dxfId="1616" priority="709" bottom="1" rank="4"/>
  </conditionalFormatting>
  <conditionalFormatting sqref="M45 A45">
    <cfRule type="duplicateValues" dxfId="1615" priority="705"/>
  </conditionalFormatting>
  <conditionalFormatting sqref="B46:K46">
    <cfRule type="top10" dxfId="1614" priority="701" bottom="1" rank="1"/>
    <cfRule type="top10" dxfId="1613" priority="702" bottom="1" rank="2"/>
    <cfRule type="top10" dxfId="1612" priority="703" bottom="1" rank="3"/>
    <cfRule type="top10" dxfId="1611" priority="704" bottom="1" rank="4"/>
  </conditionalFormatting>
  <conditionalFormatting sqref="M46 A46">
    <cfRule type="duplicateValues" dxfId="1610" priority="700"/>
  </conditionalFormatting>
  <conditionalFormatting sqref="B47:K47">
    <cfRule type="top10" dxfId="1609" priority="696" bottom="1" rank="1"/>
    <cfRule type="top10" dxfId="1608" priority="697" bottom="1" rank="2"/>
    <cfRule type="top10" dxfId="1607" priority="698" bottom="1" rank="3"/>
    <cfRule type="top10" dxfId="1606" priority="699" bottom="1" rank="4"/>
  </conditionalFormatting>
  <conditionalFormatting sqref="M47 A47">
    <cfRule type="duplicateValues" dxfId="1605" priority="695"/>
  </conditionalFormatting>
  <conditionalFormatting sqref="B48:K48">
    <cfRule type="top10" dxfId="1604" priority="691" bottom="1" rank="1"/>
    <cfRule type="top10" dxfId="1603" priority="692" bottom="1" rank="2"/>
    <cfRule type="top10" dxfId="1602" priority="693" bottom="1" rank="3"/>
    <cfRule type="top10" dxfId="1601" priority="694" bottom="1" rank="4"/>
  </conditionalFormatting>
  <conditionalFormatting sqref="M48 A48">
    <cfRule type="duplicateValues" dxfId="1600" priority="690"/>
  </conditionalFormatting>
  <conditionalFormatting sqref="B49:K49">
    <cfRule type="top10" dxfId="1599" priority="686" bottom="1" rank="1"/>
    <cfRule type="top10" dxfId="1598" priority="687" bottom="1" rank="2"/>
    <cfRule type="top10" dxfId="1597" priority="688" bottom="1" rank="3"/>
    <cfRule type="top10" dxfId="1596" priority="689" bottom="1" rank="4"/>
  </conditionalFormatting>
  <conditionalFormatting sqref="M49 A49">
    <cfRule type="duplicateValues" dxfId="1595" priority="685"/>
  </conditionalFormatting>
  <conditionalFormatting sqref="B50:K50">
    <cfRule type="top10" dxfId="1594" priority="681" bottom="1" rank="1"/>
    <cfRule type="top10" dxfId="1593" priority="682" bottom="1" rank="2"/>
    <cfRule type="top10" dxfId="1592" priority="683" bottom="1" rank="3"/>
    <cfRule type="top10" dxfId="1591" priority="684" bottom="1" rank="4"/>
  </conditionalFormatting>
  <conditionalFormatting sqref="M50 A50">
    <cfRule type="duplicateValues" dxfId="1590" priority="680"/>
  </conditionalFormatting>
  <conditionalFormatting sqref="B51:K51">
    <cfRule type="top10" dxfId="1589" priority="676" bottom="1" rank="1"/>
    <cfRule type="top10" dxfId="1588" priority="677" bottom="1" rank="2"/>
    <cfRule type="top10" dxfId="1587" priority="678" bottom="1" rank="3"/>
    <cfRule type="top10" dxfId="1586" priority="679" bottom="1" rank="4"/>
  </conditionalFormatting>
  <conditionalFormatting sqref="M51 A51">
    <cfRule type="duplicateValues" dxfId="1585" priority="675"/>
  </conditionalFormatting>
  <conditionalFormatting sqref="B52:K52">
    <cfRule type="top10" dxfId="1584" priority="671" bottom="1" rank="1"/>
    <cfRule type="top10" dxfId="1583" priority="672" bottom="1" rank="2"/>
    <cfRule type="top10" dxfId="1582" priority="673" bottom="1" rank="3"/>
    <cfRule type="top10" dxfId="1581" priority="674" bottom="1" rank="4"/>
  </conditionalFormatting>
  <conditionalFormatting sqref="M52 A52">
    <cfRule type="duplicateValues" dxfId="1580" priority="670"/>
  </conditionalFormatting>
  <conditionalFormatting sqref="B53:K53">
    <cfRule type="top10" dxfId="1579" priority="666" bottom="1" rank="1"/>
    <cfRule type="top10" dxfId="1578" priority="667" bottom="1" rank="2"/>
    <cfRule type="top10" dxfId="1577" priority="668" bottom="1" rank="3"/>
    <cfRule type="top10" dxfId="1576" priority="669" bottom="1" rank="4"/>
  </conditionalFormatting>
  <conditionalFormatting sqref="M53 A53">
    <cfRule type="duplicateValues" dxfId="1575" priority="665"/>
  </conditionalFormatting>
  <conditionalFormatting sqref="B54:K54">
    <cfRule type="top10" dxfId="1574" priority="661" bottom="1" rank="1"/>
    <cfRule type="top10" dxfId="1573" priority="662" bottom="1" rank="2"/>
    <cfRule type="top10" dxfId="1572" priority="663" bottom="1" rank="3"/>
    <cfRule type="top10" dxfId="1571" priority="664" bottom="1" rank="4"/>
  </conditionalFormatting>
  <conditionalFormatting sqref="M54 A54">
    <cfRule type="duplicateValues" dxfId="1570" priority="660"/>
  </conditionalFormatting>
  <conditionalFormatting sqref="B55:K55">
    <cfRule type="top10" dxfId="1569" priority="656" bottom="1" rank="1"/>
    <cfRule type="top10" dxfId="1568" priority="657" bottom="1" rank="2"/>
    <cfRule type="top10" dxfId="1567" priority="658" bottom="1" rank="3"/>
    <cfRule type="top10" dxfId="1566" priority="659" bottom="1" rank="4"/>
  </conditionalFormatting>
  <conditionalFormatting sqref="M55 A55">
    <cfRule type="duplicateValues" dxfId="1565" priority="655"/>
  </conditionalFormatting>
  <conditionalFormatting sqref="B56:K56">
    <cfRule type="top10" dxfId="1564" priority="651" bottom="1" rank="1"/>
    <cfRule type="top10" dxfId="1563" priority="652" bottom="1" rank="2"/>
    <cfRule type="top10" dxfId="1562" priority="653" bottom="1" rank="3"/>
    <cfRule type="top10" dxfId="1561" priority="654" bottom="1" rank="4"/>
  </conditionalFormatting>
  <conditionalFormatting sqref="M56 A56">
    <cfRule type="duplicateValues" dxfId="1560" priority="650"/>
  </conditionalFormatting>
  <conditionalFormatting sqref="B57:K57">
    <cfRule type="top10" dxfId="1559" priority="646" bottom="1" rank="1"/>
    <cfRule type="top10" dxfId="1558" priority="647" bottom="1" rank="2"/>
    <cfRule type="top10" dxfId="1557" priority="648" bottom="1" rank="3"/>
    <cfRule type="top10" dxfId="1556" priority="649" bottom="1" rank="4"/>
  </conditionalFormatting>
  <conditionalFormatting sqref="M57 A57">
    <cfRule type="duplicateValues" dxfId="1555" priority="645"/>
  </conditionalFormatting>
  <conditionalFormatting sqref="B58:K58">
    <cfRule type="top10" dxfId="1554" priority="641" bottom="1" rank="1"/>
    <cfRule type="top10" dxfId="1553" priority="642" bottom="1" rank="2"/>
    <cfRule type="top10" dxfId="1552" priority="643" bottom="1" rank="3"/>
    <cfRule type="top10" dxfId="1551" priority="644" bottom="1" rank="4"/>
  </conditionalFormatting>
  <conditionalFormatting sqref="M58 A58">
    <cfRule type="duplicateValues" dxfId="1550" priority="640"/>
  </conditionalFormatting>
  <conditionalFormatting sqref="B59:K59">
    <cfRule type="top10" dxfId="1549" priority="636" bottom="1" rank="1"/>
    <cfRule type="top10" dxfId="1548" priority="637" bottom="1" rank="2"/>
    <cfRule type="top10" dxfId="1547" priority="638" bottom="1" rank="3"/>
    <cfRule type="top10" dxfId="1546" priority="639" bottom="1" rank="4"/>
  </conditionalFormatting>
  <conditionalFormatting sqref="M59 A59">
    <cfRule type="duplicateValues" dxfId="1545" priority="635"/>
  </conditionalFormatting>
  <conditionalFormatting sqref="B60:K60">
    <cfRule type="top10" dxfId="1544" priority="631" bottom="1" rank="1"/>
    <cfRule type="top10" dxfId="1543" priority="632" bottom="1" rank="2"/>
    <cfRule type="top10" dxfId="1542" priority="633" bottom="1" rank="3"/>
    <cfRule type="top10" dxfId="1541" priority="634" bottom="1" rank="4"/>
  </conditionalFormatting>
  <conditionalFormatting sqref="M60 A60">
    <cfRule type="duplicateValues" dxfId="1540" priority="630"/>
  </conditionalFormatting>
  <conditionalFormatting sqref="B61:K61">
    <cfRule type="top10" dxfId="1539" priority="626" bottom="1" rank="1"/>
    <cfRule type="top10" dxfId="1538" priority="627" bottom="1" rank="2"/>
    <cfRule type="top10" dxfId="1537" priority="628" bottom="1" rank="3"/>
    <cfRule type="top10" dxfId="1536" priority="629" bottom="1" rank="4"/>
  </conditionalFormatting>
  <conditionalFormatting sqref="M61 A61">
    <cfRule type="duplicateValues" dxfId="1535" priority="625"/>
  </conditionalFormatting>
  <conditionalFormatting sqref="B62:K62">
    <cfRule type="top10" dxfId="1534" priority="621" bottom="1" rank="1"/>
    <cfRule type="top10" dxfId="1533" priority="622" bottom="1" rank="2"/>
    <cfRule type="top10" dxfId="1532" priority="623" bottom="1" rank="3"/>
    <cfRule type="top10" dxfId="1531" priority="624" bottom="1" rank="4"/>
  </conditionalFormatting>
  <conditionalFormatting sqref="M62 A62">
    <cfRule type="duplicateValues" dxfId="1530" priority="620"/>
  </conditionalFormatting>
  <conditionalFormatting sqref="B63:K63">
    <cfRule type="top10" dxfId="1529" priority="616" bottom="1" rank="1"/>
    <cfRule type="top10" dxfId="1528" priority="617" bottom="1" rank="2"/>
    <cfRule type="top10" dxfId="1527" priority="618" bottom="1" rank="3"/>
    <cfRule type="top10" dxfId="1526" priority="619" bottom="1" rank="4"/>
  </conditionalFormatting>
  <conditionalFormatting sqref="M63 A63">
    <cfRule type="duplicateValues" dxfId="1525" priority="615"/>
  </conditionalFormatting>
  <conditionalFormatting sqref="B64:K64">
    <cfRule type="top10" dxfId="1524" priority="611" bottom="1" rank="1"/>
    <cfRule type="top10" dxfId="1523" priority="612" bottom="1" rank="2"/>
    <cfRule type="top10" dxfId="1522" priority="613" bottom="1" rank="3"/>
    <cfRule type="top10" dxfId="1521" priority="614" bottom="1" rank="4"/>
  </conditionalFormatting>
  <conditionalFormatting sqref="M64 A64">
    <cfRule type="duplicateValues" dxfId="1520" priority="610"/>
  </conditionalFormatting>
  <conditionalFormatting sqref="B65:K65">
    <cfRule type="top10" dxfId="1519" priority="606" bottom="1" rank="1"/>
    <cfRule type="top10" dxfId="1518" priority="607" bottom="1" rank="2"/>
    <cfRule type="top10" dxfId="1517" priority="608" bottom="1" rank="3"/>
    <cfRule type="top10" dxfId="1516" priority="609" bottom="1" rank="4"/>
  </conditionalFormatting>
  <conditionalFormatting sqref="M65 A65">
    <cfRule type="duplicateValues" dxfId="1515" priority="605"/>
  </conditionalFormatting>
  <conditionalFormatting sqref="B66:K66">
    <cfRule type="top10" dxfId="1514" priority="601" bottom="1" rank="1"/>
    <cfRule type="top10" dxfId="1513" priority="602" bottom="1" rank="2"/>
    <cfRule type="top10" dxfId="1512" priority="603" bottom="1" rank="3"/>
    <cfRule type="top10" dxfId="1511" priority="604" bottom="1" rank="4"/>
  </conditionalFormatting>
  <conditionalFormatting sqref="M66 A66">
    <cfRule type="duplicateValues" dxfId="1510" priority="600"/>
  </conditionalFormatting>
  <conditionalFormatting sqref="B67:K67">
    <cfRule type="top10" dxfId="1509" priority="596" bottom="1" rank="1"/>
    <cfRule type="top10" dxfId="1508" priority="597" bottom="1" rank="2"/>
    <cfRule type="top10" dxfId="1507" priority="598" bottom="1" rank="3"/>
    <cfRule type="top10" dxfId="1506" priority="599" bottom="1" rank="4"/>
  </conditionalFormatting>
  <conditionalFormatting sqref="M67 A67">
    <cfRule type="duplicateValues" dxfId="1505" priority="595"/>
  </conditionalFormatting>
  <conditionalFormatting sqref="B68:K68">
    <cfRule type="top10" dxfId="1504" priority="591" bottom="1" rank="1"/>
    <cfRule type="top10" dxfId="1503" priority="592" bottom="1" rank="2"/>
    <cfRule type="top10" dxfId="1502" priority="593" bottom="1" rank="3"/>
    <cfRule type="top10" dxfId="1501" priority="594" bottom="1" rank="4"/>
  </conditionalFormatting>
  <conditionalFormatting sqref="M68 A68">
    <cfRule type="duplicateValues" dxfId="1500" priority="590"/>
  </conditionalFormatting>
  <conditionalFormatting sqref="B69:K69">
    <cfRule type="top10" dxfId="1499" priority="586" bottom="1" rank="1"/>
    <cfRule type="top10" dxfId="1498" priority="587" bottom="1" rank="2"/>
    <cfRule type="top10" dxfId="1497" priority="588" bottom="1" rank="3"/>
    <cfRule type="top10" dxfId="1496" priority="589" bottom="1" rank="4"/>
  </conditionalFormatting>
  <conditionalFormatting sqref="M69 A69">
    <cfRule type="duplicateValues" dxfId="1495" priority="585"/>
  </conditionalFormatting>
  <conditionalFormatting sqref="B70:K70">
    <cfRule type="top10" dxfId="1494" priority="581" bottom="1" rank="1"/>
    <cfRule type="top10" dxfId="1493" priority="582" bottom="1" rank="2"/>
    <cfRule type="top10" dxfId="1492" priority="583" bottom="1" rank="3"/>
    <cfRule type="top10" dxfId="1491" priority="584" bottom="1" rank="4"/>
  </conditionalFormatting>
  <conditionalFormatting sqref="M70 A70">
    <cfRule type="duplicateValues" dxfId="1490" priority="580"/>
  </conditionalFormatting>
  <conditionalFormatting sqref="B71:K71">
    <cfRule type="top10" dxfId="1489" priority="576" bottom="1" rank="1"/>
    <cfRule type="top10" dxfId="1488" priority="577" bottom="1" rank="2"/>
    <cfRule type="top10" dxfId="1487" priority="578" bottom="1" rank="3"/>
    <cfRule type="top10" dxfId="1486" priority="579" bottom="1" rank="4"/>
  </conditionalFormatting>
  <conditionalFormatting sqref="M71 A71">
    <cfRule type="duplicateValues" dxfId="1485" priority="575"/>
  </conditionalFormatting>
  <conditionalFormatting sqref="B72:K72">
    <cfRule type="top10" dxfId="1484" priority="571" bottom="1" rank="1"/>
    <cfRule type="top10" dxfId="1483" priority="572" bottom="1" rank="2"/>
    <cfRule type="top10" dxfId="1482" priority="573" bottom="1" rank="3"/>
    <cfRule type="top10" dxfId="1481" priority="574" bottom="1" rank="4"/>
  </conditionalFormatting>
  <conditionalFormatting sqref="M72 A72">
    <cfRule type="duplicateValues" dxfId="1480" priority="570"/>
  </conditionalFormatting>
  <conditionalFormatting sqref="B73:K73">
    <cfRule type="top10" dxfId="1479" priority="566" bottom="1" rank="1"/>
    <cfRule type="top10" dxfId="1478" priority="567" bottom="1" rank="2"/>
    <cfRule type="top10" dxfId="1477" priority="568" bottom="1" rank="3"/>
    <cfRule type="top10" dxfId="1476" priority="569" bottom="1" rank="4"/>
  </conditionalFormatting>
  <conditionalFormatting sqref="M73 A73">
    <cfRule type="duplicateValues" dxfId="1475" priority="565"/>
  </conditionalFormatting>
  <conditionalFormatting sqref="B74:K74">
    <cfRule type="top10" dxfId="1474" priority="561" bottom="1" rank="1"/>
    <cfRule type="top10" dxfId="1473" priority="562" bottom="1" rank="2"/>
    <cfRule type="top10" dxfId="1472" priority="563" bottom="1" rank="3"/>
    <cfRule type="top10" dxfId="1471" priority="564" bottom="1" rank="4"/>
  </conditionalFormatting>
  <conditionalFormatting sqref="M74 A74">
    <cfRule type="duplicateValues" dxfId="1470" priority="560"/>
  </conditionalFormatting>
  <conditionalFormatting sqref="B75:K75">
    <cfRule type="top10" dxfId="1469" priority="556" bottom="1" rank="1"/>
    <cfRule type="top10" dxfId="1468" priority="557" bottom="1" rank="2"/>
    <cfRule type="top10" dxfId="1467" priority="558" bottom="1" rank="3"/>
    <cfRule type="top10" dxfId="1466" priority="559" bottom="1" rank="4"/>
  </conditionalFormatting>
  <conditionalFormatting sqref="M75 A75">
    <cfRule type="duplicateValues" dxfId="1465" priority="555"/>
  </conditionalFormatting>
  <conditionalFormatting sqref="B76:K76">
    <cfRule type="top10" dxfId="1464" priority="551" bottom="1" rank="1"/>
    <cfRule type="top10" dxfId="1463" priority="552" bottom="1" rank="2"/>
    <cfRule type="top10" dxfId="1462" priority="553" bottom="1" rank="3"/>
    <cfRule type="top10" dxfId="1461" priority="554" bottom="1" rank="4"/>
  </conditionalFormatting>
  <conditionalFormatting sqref="M76 A76">
    <cfRule type="duplicateValues" dxfId="1460" priority="550"/>
  </conditionalFormatting>
  <conditionalFormatting sqref="B77:K77">
    <cfRule type="top10" dxfId="1459" priority="546" bottom="1" rank="1"/>
    <cfRule type="top10" dxfId="1458" priority="547" bottom="1" rank="2"/>
    <cfRule type="top10" dxfId="1457" priority="548" bottom="1" rank="3"/>
    <cfRule type="top10" dxfId="1456" priority="549" bottom="1" rank="4"/>
  </conditionalFormatting>
  <conditionalFormatting sqref="M77 A77">
    <cfRule type="duplicateValues" dxfId="1455" priority="545"/>
  </conditionalFormatting>
  <conditionalFormatting sqref="B78:K78">
    <cfRule type="top10" dxfId="1454" priority="541" bottom="1" rank="1"/>
    <cfRule type="top10" dxfId="1453" priority="542" bottom="1" rank="2"/>
    <cfRule type="top10" dxfId="1452" priority="543" bottom="1" rank="3"/>
    <cfRule type="top10" dxfId="1451" priority="544" bottom="1" rank="4"/>
  </conditionalFormatting>
  <conditionalFormatting sqref="M78 A78">
    <cfRule type="duplicateValues" dxfId="1450" priority="540"/>
  </conditionalFormatting>
  <conditionalFormatting sqref="B79:K79">
    <cfRule type="top10" dxfId="1449" priority="536" bottom="1" rank="1"/>
    <cfRule type="top10" dxfId="1448" priority="537" bottom="1" rank="2"/>
    <cfRule type="top10" dxfId="1447" priority="538" bottom="1" rank="3"/>
    <cfRule type="top10" dxfId="1446" priority="539" bottom="1" rank="4"/>
  </conditionalFormatting>
  <conditionalFormatting sqref="M79 A79">
    <cfRule type="duplicateValues" dxfId="1445" priority="535"/>
  </conditionalFormatting>
  <conditionalFormatting sqref="B80:K80">
    <cfRule type="top10" dxfId="1444" priority="531" bottom="1" rank="1"/>
    <cfRule type="top10" dxfId="1443" priority="532" bottom="1" rank="2"/>
    <cfRule type="top10" dxfId="1442" priority="533" bottom="1" rank="3"/>
    <cfRule type="top10" dxfId="1441" priority="534" bottom="1" rank="4"/>
  </conditionalFormatting>
  <conditionalFormatting sqref="M80 A80">
    <cfRule type="duplicateValues" dxfId="1440" priority="530"/>
  </conditionalFormatting>
  <conditionalFormatting sqref="B81:K81">
    <cfRule type="top10" dxfId="1439" priority="526" bottom="1" rank="1"/>
    <cfRule type="top10" dxfId="1438" priority="527" bottom="1" rank="2"/>
    <cfRule type="top10" dxfId="1437" priority="528" bottom="1" rank="3"/>
    <cfRule type="top10" dxfId="1436" priority="529" bottom="1" rank="4"/>
  </conditionalFormatting>
  <conditionalFormatting sqref="M81 A81">
    <cfRule type="duplicateValues" dxfId="1435" priority="525"/>
  </conditionalFormatting>
  <conditionalFormatting sqref="B82:K82">
    <cfRule type="top10" dxfId="1434" priority="521" bottom="1" rank="1"/>
    <cfRule type="top10" dxfId="1433" priority="522" bottom="1" rank="2"/>
    <cfRule type="top10" dxfId="1432" priority="523" bottom="1" rank="3"/>
    <cfRule type="top10" dxfId="1431" priority="524" bottom="1" rank="4"/>
  </conditionalFormatting>
  <conditionalFormatting sqref="M82 A82">
    <cfRule type="duplicateValues" dxfId="1430" priority="520"/>
  </conditionalFormatting>
  <conditionalFormatting sqref="B83:K83">
    <cfRule type="top10" dxfId="1429" priority="516" bottom="1" rank="1"/>
    <cfRule type="top10" dxfId="1428" priority="517" bottom="1" rank="2"/>
    <cfRule type="top10" dxfId="1427" priority="518" bottom="1" rank="3"/>
    <cfRule type="top10" dxfId="1426" priority="519" bottom="1" rank="4"/>
  </conditionalFormatting>
  <conditionalFormatting sqref="M83 A83">
    <cfRule type="duplicateValues" dxfId="1425" priority="515"/>
  </conditionalFormatting>
  <conditionalFormatting sqref="B84:K84">
    <cfRule type="top10" dxfId="1424" priority="511" bottom="1" rank="1"/>
    <cfRule type="top10" dxfId="1423" priority="512" bottom="1" rank="2"/>
    <cfRule type="top10" dxfId="1422" priority="513" bottom="1" rank="3"/>
    <cfRule type="top10" dxfId="1421" priority="514" bottom="1" rank="4"/>
  </conditionalFormatting>
  <conditionalFormatting sqref="M84 A84">
    <cfRule type="duplicateValues" dxfId="1420" priority="510"/>
  </conditionalFormatting>
  <conditionalFormatting sqref="B85:K85">
    <cfRule type="top10" dxfId="1419" priority="506" bottom="1" rank="1"/>
    <cfRule type="top10" dxfId="1418" priority="507" bottom="1" rank="2"/>
    <cfRule type="top10" dxfId="1417" priority="508" bottom="1" rank="3"/>
    <cfRule type="top10" dxfId="1416" priority="509" bottom="1" rank="4"/>
  </conditionalFormatting>
  <conditionalFormatting sqref="M85 A85">
    <cfRule type="duplicateValues" dxfId="1415" priority="505"/>
  </conditionalFormatting>
  <conditionalFormatting sqref="B86:K86">
    <cfRule type="top10" dxfId="1414" priority="501" bottom="1" rank="1"/>
    <cfRule type="top10" dxfId="1413" priority="502" bottom="1" rank="2"/>
    <cfRule type="top10" dxfId="1412" priority="503" bottom="1" rank="3"/>
    <cfRule type="top10" dxfId="1411" priority="504" bottom="1" rank="4"/>
  </conditionalFormatting>
  <conditionalFormatting sqref="M86 A86">
    <cfRule type="duplicateValues" dxfId="1410" priority="500"/>
  </conditionalFormatting>
  <conditionalFormatting sqref="B87:K87">
    <cfRule type="top10" dxfId="1409" priority="496" bottom="1" rank="1"/>
    <cfRule type="top10" dxfId="1408" priority="497" bottom="1" rank="2"/>
    <cfRule type="top10" dxfId="1407" priority="498" bottom="1" rank="3"/>
    <cfRule type="top10" dxfId="1406" priority="499" bottom="1" rank="4"/>
  </conditionalFormatting>
  <conditionalFormatting sqref="M87 A87">
    <cfRule type="duplicateValues" dxfId="1405" priority="495"/>
  </conditionalFormatting>
  <conditionalFormatting sqref="B88:K88">
    <cfRule type="top10" dxfId="1404" priority="491" bottom="1" rank="1"/>
    <cfRule type="top10" dxfId="1403" priority="492" bottom="1" rank="2"/>
    <cfRule type="top10" dxfId="1402" priority="493" bottom="1" rank="3"/>
    <cfRule type="top10" dxfId="1401" priority="494" bottom="1" rank="4"/>
  </conditionalFormatting>
  <conditionalFormatting sqref="M88 A88">
    <cfRule type="duplicateValues" dxfId="1400" priority="490"/>
  </conditionalFormatting>
  <conditionalFormatting sqref="B89:K89">
    <cfRule type="top10" dxfId="1399" priority="486" bottom="1" rank="1"/>
    <cfRule type="top10" dxfId="1398" priority="487" bottom="1" rank="2"/>
    <cfRule type="top10" dxfId="1397" priority="488" bottom="1" rank="3"/>
    <cfRule type="top10" dxfId="1396" priority="489" bottom="1" rank="4"/>
  </conditionalFormatting>
  <conditionalFormatting sqref="M89 A89">
    <cfRule type="duplicateValues" dxfId="1395" priority="485"/>
  </conditionalFormatting>
  <conditionalFormatting sqref="B90:K90">
    <cfRule type="top10" dxfId="1394" priority="481" bottom="1" rank="1"/>
    <cfRule type="top10" dxfId="1393" priority="482" bottom="1" rank="2"/>
    <cfRule type="top10" dxfId="1392" priority="483" bottom="1" rank="3"/>
    <cfRule type="top10" dxfId="1391" priority="484" bottom="1" rank="4"/>
  </conditionalFormatting>
  <conditionalFormatting sqref="M90 A90">
    <cfRule type="duplicateValues" dxfId="1390" priority="480"/>
  </conditionalFormatting>
  <conditionalFormatting sqref="B91:K91">
    <cfRule type="top10" dxfId="1389" priority="476" bottom="1" rank="1"/>
    <cfRule type="top10" dxfId="1388" priority="477" bottom="1" rank="2"/>
    <cfRule type="top10" dxfId="1387" priority="478" bottom="1" rank="3"/>
    <cfRule type="top10" dxfId="1386" priority="479" bottom="1" rank="4"/>
  </conditionalFormatting>
  <conditionalFormatting sqref="M91 A91">
    <cfRule type="duplicateValues" dxfId="1385" priority="475"/>
  </conditionalFormatting>
  <conditionalFormatting sqref="B92:K92">
    <cfRule type="top10" dxfId="1384" priority="471" bottom="1" rank="1"/>
    <cfRule type="top10" dxfId="1383" priority="472" bottom="1" rank="2"/>
    <cfRule type="top10" dxfId="1382" priority="473" bottom="1" rank="3"/>
    <cfRule type="top10" dxfId="1381" priority="474" bottom="1" rank="4"/>
  </conditionalFormatting>
  <conditionalFormatting sqref="M92 A92">
    <cfRule type="duplicateValues" dxfId="1380" priority="470"/>
  </conditionalFormatting>
  <conditionalFormatting sqref="B93:K93">
    <cfRule type="top10" dxfId="1379" priority="466" bottom="1" rank="1"/>
    <cfRule type="top10" dxfId="1378" priority="467" bottom="1" rank="2"/>
    <cfRule type="top10" dxfId="1377" priority="468" bottom="1" rank="3"/>
    <cfRule type="top10" dxfId="1376" priority="469" bottom="1" rank="4"/>
  </conditionalFormatting>
  <conditionalFormatting sqref="M93 A93">
    <cfRule type="duplicateValues" dxfId="1375" priority="465"/>
  </conditionalFormatting>
  <conditionalFormatting sqref="B94:K94">
    <cfRule type="top10" dxfId="1374" priority="461" bottom="1" rank="1"/>
    <cfRule type="top10" dxfId="1373" priority="462" bottom="1" rank="2"/>
    <cfRule type="top10" dxfId="1372" priority="463" bottom="1" rank="3"/>
    <cfRule type="top10" dxfId="1371" priority="464" bottom="1" rank="4"/>
  </conditionalFormatting>
  <conditionalFormatting sqref="M94 A94">
    <cfRule type="duplicateValues" dxfId="1370" priority="460"/>
  </conditionalFormatting>
  <conditionalFormatting sqref="B95:K95">
    <cfRule type="top10" dxfId="1369" priority="456" bottom="1" rank="1"/>
    <cfRule type="top10" dxfId="1368" priority="457" bottom="1" rank="2"/>
    <cfRule type="top10" dxfId="1367" priority="458" bottom="1" rank="3"/>
    <cfRule type="top10" dxfId="1366" priority="459" bottom="1" rank="4"/>
  </conditionalFormatting>
  <conditionalFormatting sqref="M95 A95">
    <cfRule type="duplicateValues" dxfId="1365" priority="455"/>
  </conditionalFormatting>
  <conditionalFormatting sqref="B96:K96">
    <cfRule type="top10" dxfId="1364" priority="451" bottom="1" rank="1"/>
    <cfRule type="top10" dxfId="1363" priority="452" bottom="1" rank="2"/>
    <cfRule type="top10" dxfId="1362" priority="453" bottom="1" rank="3"/>
    <cfRule type="top10" dxfId="1361" priority="454" bottom="1" rank="4"/>
  </conditionalFormatting>
  <conditionalFormatting sqref="M96 A96">
    <cfRule type="duplicateValues" dxfId="1360" priority="450"/>
  </conditionalFormatting>
  <conditionalFormatting sqref="B97:K97">
    <cfRule type="top10" dxfId="1359" priority="446" bottom="1" rank="1"/>
    <cfRule type="top10" dxfId="1358" priority="447" bottom="1" rank="2"/>
    <cfRule type="top10" dxfId="1357" priority="448" bottom="1" rank="3"/>
    <cfRule type="top10" dxfId="1356" priority="449" bottom="1" rank="4"/>
  </conditionalFormatting>
  <conditionalFormatting sqref="M97 A97">
    <cfRule type="duplicateValues" dxfId="1355" priority="445"/>
  </conditionalFormatting>
  <conditionalFormatting sqref="B98:K98">
    <cfRule type="top10" dxfId="1354" priority="441" bottom="1" rank="1"/>
    <cfRule type="top10" dxfId="1353" priority="442" bottom="1" rank="2"/>
    <cfRule type="top10" dxfId="1352" priority="443" bottom="1" rank="3"/>
    <cfRule type="top10" dxfId="1351" priority="444" bottom="1" rank="4"/>
  </conditionalFormatting>
  <conditionalFormatting sqref="M98 A98">
    <cfRule type="duplicateValues" dxfId="1350" priority="440"/>
  </conditionalFormatting>
  <conditionalFormatting sqref="B99:K99">
    <cfRule type="top10" dxfId="1349" priority="436" bottom="1" rank="1"/>
    <cfRule type="top10" dxfId="1348" priority="437" bottom="1" rank="2"/>
    <cfRule type="top10" dxfId="1347" priority="438" bottom="1" rank="3"/>
    <cfRule type="top10" dxfId="1346" priority="439" bottom="1" rank="4"/>
  </conditionalFormatting>
  <conditionalFormatting sqref="M99 A99">
    <cfRule type="duplicateValues" dxfId="1345" priority="435"/>
  </conditionalFormatting>
  <conditionalFormatting sqref="B100:K100">
    <cfRule type="top10" dxfId="1344" priority="431" bottom="1" rank="1"/>
    <cfRule type="top10" dxfId="1343" priority="432" bottom="1" rank="2"/>
    <cfRule type="top10" dxfId="1342" priority="433" bottom="1" rank="3"/>
    <cfRule type="top10" dxfId="1341" priority="434" bottom="1" rank="4"/>
  </conditionalFormatting>
  <conditionalFormatting sqref="M100 A100">
    <cfRule type="duplicateValues" dxfId="1340" priority="430"/>
  </conditionalFormatting>
  <conditionalFormatting sqref="B101:K101">
    <cfRule type="top10" dxfId="1339" priority="426" bottom="1" rank="1"/>
    <cfRule type="top10" dxfId="1338" priority="427" bottom="1" rank="2"/>
    <cfRule type="top10" dxfId="1337" priority="428" bottom="1" rank="3"/>
    <cfRule type="top10" dxfId="1336" priority="429" bottom="1" rank="4"/>
  </conditionalFormatting>
  <conditionalFormatting sqref="M101 A101">
    <cfRule type="duplicateValues" dxfId="1335" priority="425"/>
  </conditionalFormatting>
  <conditionalFormatting sqref="B102:K102">
    <cfRule type="top10" dxfId="1334" priority="421" bottom="1" rank="1"/>
    <cfRule type="top10" dxfId="1333" priority="422" bottom="1" rank="2"/>
    <cfRule type="top10" dxfId="1332" priority="423" bottom="1" rank="3"/>
    <cfRule type="top10" dxfId="1331" priority="424" bottom="1" rank="4"/>
  </conditionalFormatting>
  <conditionalFormatting sqref="M102 A102">
    <cfRule type="duplicateValues" dxfId="1330" priority="420"/>
  </conditionalFormatting>
  <conditionalFormatting sqref="B103:K103">
    <cfRule type="top10" dxfId="1329" priority="416" bottom="1" rank="1"/>
    <cfRule type="top10" dxfId="1328" priority="417" bottom="1" rank="2"/>
    <cfRule type="top10" dxfId="1327" priority="418" bottom="1" rank="3"/>
    <cfRule type="top10" dxfId="1326" priority="419" bottom="1" rank="4"/>
  </conditionalFormatting>
  <conditionalFormatting sqref="M103 A103">
    <cfRule type="duplicateValues" dxfId="1325" priority="415"/>
  </conditionalFormatting>
  <conditionalFormatting sqref="B104:K104">
    <cfRule type="top10" dxfId="1324" priority="411" bottom="1" rank="1"/>
    <cfRule type="top10" dxfId="1323" priority="412" bottom="1" rank="2"/>
    <cfRule type="top10" dxfId="1322" priority="413" bottom="1" rank="3"/>
    <cfRule type="top10" dxfId="1321" priority="414" bottom="1" rank="4"/>
  </conditionalFormatting>
  <conditionalFormatting sqref="M104 A104">
    <cfRule type="duplicateValues" dxfId="1320" priority="410"/>
  </conditionalFormatting>
  <conditionalFormatting sqref="B105:K105">
    <cfRule type="top10" dxfId="1319" priority="406" bottom="1" rank="1"/>
    <cfRule type="top10" dxfId="1318" priority="407" bottom="1" rank="2"/>
    <cfRule type="top10" dxfId="1317" priority="408" bottom="1" rank="3"/>
    <cfRule type="top10" dxfId="1316" priority="409" bottom="1" rank="4"/>
  </conditionalFormatting>
  <conditionalFormatting sqref="M105 A105">
    <cfRule type="duplicateValues" dxfId="1315" priority="405"/>
  </conditionalFormatting>
  <conditionalFormatting sqref="N7">
    <cfRule type="duplicateValues" dxfId="1314" priority="404"/>
  </conditionalFormatting>
  <conditionalFormatting sqref="N8">
    <cfRule type="duplicateValues" dxfId="1313" priority="403"/>
  </conditionalFormatting>
  <conditionalFormatting sqref="N9">
    <cfRule type="duplicateValues" dxfId="1312" priority="402"/>
  </conditionalFormatting>
  <conditionalFormatting sqref="N10">
    <cfRule type="duplicateValues" dxfId="1311" priority="401"/>
  </conditionalFormatting>
  <conditionalFormatting sqref="N11">
    <cfRule type="duplicateValues" dxfId="1310" priority="400"/>
  </conditionalFormatting>
  <conditionalFormatting sqref="N12">
    <cfRule type="duplicateValues" dxfId="1309" priority="399"/>
  </conditionalFormatting>
  <conditionalFormatting sqref="N13">
    <cfRule type="duplicateValues" dxfId="1308" priority="398"/>
  </conditionalFormatting>
  <conditionalFormatting sqref="N14">
    <cfRule type="duplicateValues" dxfId="1307" priority="397"/>
  </conditionalFormatting>
  <conditionalFormatting sqref="N15">
    <cfRule type="duplicateValues" dxfId="1306" priority="396"/>
  </conditionalFormatting>
  <conditionalFormatting sqref="N16">
    <cfRule type="duplicateValues" dxfId="1305" priority="395"/>
  </conditionalFormatting>
  <conditionalFormatting sqref="N17">
    <cfRule type="duplicateValues" dxfId="1304" priority="394"/>
  </conditionalFormatting>
  <conditionalFormatting sqref="N18">
    <cfRule type="duplicateValues" dxfId="1303" priority="393"/>
  </conditionalFormatting>
  <conditionalFormatting sqref="N19">
    <cfRule type="duplicateValues" dxfId="1302" priority="392"/>
  </conditionalFormatting>
  <conditionalFormatting sqref="N20">
    <cfRule type="duplicateValues" dxfId="1301" priority="391"/>
  </conditionalFormatting>
  <conditionalFormatting sqref="N21">
    <cfRule type="duplicateValues" dxfId="1300" priority="390"/>
  </conditionalFormatting>
  <conditionalFormatting sqref="N22">
    <cfRule type="duplicateValues" dxfId="1299" priority="389"/>
  </conditionalFormatting>
  <conditionalFormatting sqref="N23">
    <cfRule type="duplicateValues" dxfId="1298" priority="388"/>
  </conditionalFormatting>
  <conditionalFormatting sqref="N24">
    <cfRule type="duplicateValues" dxfId="1297" priority="387"/>
  </conditionalFormatting>
  <conditionalFormatting sqref="N25">
    <cfRule type="duplicateValues" dxfId="1296" priority="386"/>
  </conditionalFormatting>
  <conditionalFormatting sqref="N26">
    <cfRule type="duplicateValues" dxfId="1295" priority="385"/>
  </conditionalFormatting>
  <conditionalFormatting sqref="N27">
    <cfRule type="duplicateValues" dxfId="1294" priority="384"/>
  </conditionalFormatting>
  <conditionalFormatting sqref="N28">
    <cfRule type="duplicateValues" dxfId="1293" priority="383"/>
  </conditionalFormatting>
  <conditionalFormatting sqref="N29">
    <cfRule type="duplicateValues" dxfId="1292" priority="382"/>
  </conditionalFormatting>
  <conditionalFormatting sqref="N30">
    <cfRule type="duplicateValues" dxfId="1291" priority="381"/>
  </conditionalFormatting>
  <conditionalFormatting sqref="N31">
    <cfRule type="duplicateValues" dxfId="1290" priority="380"/>
  </conditionalFormatting>
  <conditionalFormatting sqref="N32">
    <cfRule type="duplicateValues" dxfId="1289" priority="379"/>
  </conditionalFormatting>
  <conditionalFormatting sqref="N33">
    <cfRule type="duplicateValues" dxfId="1288" priority="378"/>
  </conditionalFormatting>
  <conditionalFormatting sqref="N34">
    <cfRule type="duplicateValues" dxfId="1287" priority="377"/>
  </conditionalFormatting>
  <conditionalFormatting sqref="N35">
    <cfRule type="duplicateValues" dxfId="1286" priority="376"/>
  </conditionalFormatting>
  <conditionalFormatting sqref="N36">
    <cfRule type="duplicateValues" dxfId="1285" priority="375"/>
  </conditionalFormatting>
  <conditionalFormatting sqref="N37">
    <cfRule type="duplicateValues" dxfId="1284" priority="374"/>
  </conditionalFormatting>
  <conditionalFormatting sqref="N38">
    <cfRule type="duplicateValues" dxfId="1283" priority="373"/>
  </conditionalFormatting>
  <conditionalFormatting sqref="N39">
    <cfRule type="duplicateValues" dxfId="1282" priority="372"/>
  </conditionalFormatting>
  <conditionalFormatting sqref="N40">
    <cfRule type="duplicateValues" dxfId="1281" priority="371"/>
  </conditionalFormatting>
  <conditionalFormatting sqref="N41">
    <cfRule type="duplicateValues" dxfId="1280" priority="370"/>
  </conditionalFormatting>
  <conditionalFormatting sqref="N42">
    <cfRule type="duplicateValues" dxfId="1279" priority="369"/>
  </conditionalFormatting>
  <conditionalFormatting sqref="N43">
    <cfRule type="duplicateValues" dxfId="1278" priority="368"/>
  </conditionalFormatting>
  <conditionalFormatting sqref="N44">
    <cfRule type="duplicateValues" dxfId="1277" priority="367"/>
  </conditionalFormatting>
  <conditionalFormatting sqref="N45">
    <cfRule type="duplicateValues" dxfId="1276" priority="366"/>
  </conditionalFormatting>
  <conditionalFormatting sqref="N46">
    <cfRule type="duplicateValues" dxfId="1275" priority="365"/>
  </conditionalFormatting>
  <conditionalFormatting sqref="N47">
    <cfRule type="duplicateValues" dxfId="1274" priority="364"/>
  </conditionalFormatting>
  <conditionalFormatting sqref="N48">
    <cfRule type="duplicateValues" dxfId="1273" priority="363"/>
  </conditionalFormatting>
  <conditionalFormatting sqref="N49">
    <cfRule type="duplicateValues" dxfId="1272" priority="362"/>
  </conditionalFormatting>
  <conditionalFormatting sqref="N50">
    <cfRule type="duplicateValues" dxfId="1271" priority="361"/>
  </conditionalFormatting>
  <conditionalFormatting sqref="N51">
    <cfRule type="duplicateValues" dxfId="1270" priority="360"/>
  </conditionalFormatting>
  <conditionalFormatting sqref="N52">
    <cfRule type="duplicateValues" dxfId="1269" priority="359"/>
  </conditionalFormatting>
  <conditionalFormatting sqref="N53">
    <cfRule type="duplicateValues" dxfId="1268" priority="358"/>
  </conditionalFormatting>
  <conditionalFormatting sqref="N54">
    <cfRule type="duplicateValues" dxfId="1267" priority="357"/>
  </conditionalFormatting>
  <conditionalFormatting sqref="N55">
    <cfRule type="duplicateValues" dxfId="1266" priority="356"/>
  </conditionalFormatting>
  <conditionalFormatting sqref="N56">
    <cfRule type="duplicateValues" dxfId="1265" priority="355"/>
  </conditionalFormatting>
  <conditionalFormatting sqref="N57">
    <cfRule type="duplicateValues" dxfId="1264" priority="354"/>
  </conditionalFormatting>
  <conditionalFormatting sqref="N58">
    <cfRule type="duplicateValues" dxfId="1263" priority="353"/>
  </conditionalFormatting>
  <conditionalFormatting sqref="N59">
    <cfRule type="duplicateValues" dxfId="1262" priority="352"/>
  </conditionalFormatting>
  <conditionalFormatting sqref="N60">
    <cfRule type="duplicateValues" dxfId="1261" priority="351"/>
  </conditionalFormatting>
  <conditionalFormatting sqref="N61">
    <cfRule type="duplicateValues" dxfId="1260" priority="350"/>
  </conditionalFormatting>
  <conditionalFormatting sqref="N62">
    <cfRule type="duplicateValues" dxfId="1259" priority="349"/>
  </conditionalFormatting>
  <conditionalFormatting sqref="N63">
    <cfRule type="duplicateValues" dxfId="1258" priority="348"/>
  </conditionalFormatting>
  <conditionalFormatting sqref="N64">
    <cfRule type="duplicateValues" dxfId="1257" priority="347"/>
  </conditionalFormatting>
  <conditionalFormatting sqref="N65">
    <cfRule type="duplicateValues" dxfId="1256" priority="346"/>
  </conditionalFormatting>
  <conditionalFormatting sqref="N66">
    <cfRule type="duplicateValues" dxfId="1255" priority="345"/>
  </conditionalFormatting>
  <conditionalFormatting sqref="N67">
    <cfRule type="duplicateValues" dxfId="1254" priority="344"/>
  </conditionalFormatting>
  <conditionalFormatting sqref="N68">
    <cfRule type="duplicateValues" dxfId="1253" priority="343"/>
  </conditionalFormatting>
  <conditionalFormatting sqref="N69">
    <cfRule type="duplicateValues" dxfId="1252" priority="342"/>
  </conditionalFormatting>
  <conditionalFormatting sqref="N70">
    <cfRule type="duplicateValues" dxfId="1251" priority="341"/>
  </conditionalFormatting>
  <conditionalFormatting sqref="N71">
    <cfRule type="duplicateValues" dxfId="1250" priority="340"/>
  </conditionalFormatting>
  <conditionalFormatting sqref="N72">
    <cfRule type="duplicateValues" dxfId="1249" priority="339"/>
  </conditionalFormatting>
  <conditionalFormatting sqref="N73">
    <cfRule type="duplicateValues" dxfId="1248" priority="338"/>
  </conditionalFormatting>
  <conditionalFormatting sqref="N74">
    <cfRule type="duplicateValues" dxfId="1247" priority="337"/>
  </conditionalFormatting>
  <conditionalFormatting sqref="N75">
    <cfRule type="duplicateValues" dxfId="1246" priority="336"/>
  </conditionalFormatting>
  <conditionalFormatting sqref="N76">
    <cfRule type="duplicateValues" dxfId="1245" priority="335"/>
  </conditionalFormatting>
  <conditionalFormatting sqref="N77">
    <cfRule type="duplicateValues" dxfId="1244" priority="334"/>
  </conditionalFormatting>
  <conditionalFormatting sqref="N78">
    <cfRule type="duplicateValues" dxfId="1243" priority="333"/>
  </conditionalFormatting>
  <conditionalFormatting sqref="N79">
    <cfRule type="duplicateValues" dxfId="1242" priority="332"/>
  </conditionalFormatting>
  <conditionalFormatting sqref="N80">
    <cfRule type="duplicateValues" dxfId="1241" priority="331"/>
  </conditionalFormatting>
  <conditionalFormatting sqref="N81">
    <cfRule type="duplicateValues" dxfId="1240" priority="330"/>
  </conditionalFormatting>
  <conditionalFormatting sqref="N82">
    <cfRule type="duplicateValues" dxfId="1239" priority="329"/>
  </conditionalFormatting>
  <conditionalFormatting sqref="N83">
    <cfRule type="duplicateValues" dxfId="1238" priority="328"/>
  </conditionalFormatting>
  <conditionalFormatting sqref="N84">
    <cfRule type="duplicateValues" dxfId="1237" priority="327"/>
  </conditionalFormatting>
  <conditionalFormatting sqref="N85">
    <cfRule type="duplicateValues" dxfId="1236" priority="326"/>
  </conditionalFormatting>
  <conditionalFormatting sqref="N86">
    <cfRule type="duplicateValues" dxfId="1235" priority="325"/>
  </conditionalFormatting>
  <conditionalFormatting sqref="N87">
    <cfRule type="duplicateValues" dxfId="1234" priority="324"/>
  </conditionalFormatting>
  <conditionalFormatting sqref="N88">
    <cfRule type="duplicateValues" dxfId="1233" priority="323"/>
  </conditionalFormatting>
  <conditionalFormatting sqref="N89">
    <cfRule type="duplicateValues" dxfId="1232" priority="322"/>
  </conditionalFormatting>
  <conditionalFormatting sqref="N90">
    <cfRule type="duplicateValues" dxfId="1231" priority="321"/>
  </conditionalFormatting>
  <conditionalFormatting sqref="N91">
    <cfRule type="duplicateValues" dxfId="1230" priority="320"/>
  </conditionalFormatting>
  <conditionalFormatting sqref="N92">
    <cfRule type="duplicateValues" dxfId="1229" priority="319"/>
  </conditionalFormatting>
  <conditionalFormatting sqref="N93">
    <cfRule type="duplicateValues" dxfId="1228" priority="318"/>
  </conditionalFormatting>
  <conditionalFormatting sqref="N94">
    <cfRule type="duplicateValues" dxfId="1227" priority="317"/>
  </conditionalFormatting>
  <conditionalFormatting sqref="N95">
    <cfRule type="duplicateValues" dxfId="1226" priority="316"/>
  </conditionalFormatting>
  <conditionalFormatting sqref="N96">
    <cfRule type="duplicateValues" dxfId="1225" priority="315"/>
  </conditionalFormatting>
  <conditionalFormatting sqref="N97">
    <cfRule type="duplicateValues" dxfId="1224" priority="314"/>
  </conditionalFormatting>
  <conditionalFormatting sqref="N98">
    <cfRule type="duplicateValues" dxfId="1223" priority="313"/>
  </conditionalFormatting>
  <conditionalFormatting sqref="N99">
    <cfRule type="duplicateValues" dxfId="1222" priority="312"/>
  </conditionalFormatting>
  <conditionalFormatting sqref="N100">
    <cfRule type="duplicateValues" dxfId="1221" priority="311"/>
  </conditionalFormatting>
  <conditionalFormatting sqref="N101">
    <cfRule type="duplicateValues" dxfId="1220" priority="310"/>
  </conditionalFormatting>
  <conditionalFormatting sqref="N102">
    <cfRule type="duplicateValues" dxfId="1219" priority="309"/>
  </conditionalFormatting>
  <conditionalFormatting sqref="N103">
    <cfRule type="duplicateValues" dxfId="1218" priority="308"/>
  </conditionalFormatting>
  <conditionalFormatting sqref="N104">
    <cfRule type="duplicateValues" dxfId="1217" priority="307"/>
  </conditionalFormatting>
  <conditionalFormatting sqref="N105">
    <cfRule type="duplicateValues" dxfId="1216" priority="306"/>
  </conditionalFormatting>
  <conditionalFormatting sqref="M6:N105">
    <cfRule type="expression" dxfId="121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1214" priority="303"/>
  </conditionalFormatting>
  <conditionalFormatting sqref="U7">
    <cfRule type="duplicateValues" dxfId="1213" priority="302"/>
  </conditionalFormatting>
  <conditionalFormatting sqref="U8">
    <cfRule type="duplicateValues" dxfId="1212" priority="301"/>
  </conditionalFormatting>
  <conditionalFormatting sqref="U9">
    <cfRule type="duplicateValues" dxfId="1211" priority="300"/>
  </conditionalFormatting>
  <conditionalFormatting sqref="U10">
    <cfRule type="duplicateValues" dxfId="1210" priority="299"/>
  </conditionalFormatting>
  <conditionalFormatting sqref="U11">
    <cfRule type="duplicateValues" dxfId="1209" priority="298"/>
  </conditionalFormatting>
  <conditionalFormatting sqref="U12">
    <cfRule type="duplicateValues" dxfId="1208" priority="297"/>
  </conditionalFormatting>
  <conditionalFormatting sqref="U13">
    <cfRule type="duplicateValues" dxfId="1207" priority="296"/>
  </conditionalFormatting>
  <conditionalFormatting sqref="U14">
    <cfRule type="duplicateValues" dxfId="1206" priority="295"/>
  </conditionalFormatting>
  <conditionalFormatting sqref="U15">
    <cfRule type="duplicateValues" dxfId="1205" priority="294"/>
  </conditionalFormatting>
  <conditionalFormatting sqref="U16">
    <cfRule type="duplicateValues" dxfId="1204" priority="293"/>
  </conditionalFormatting>
  <conditionalFormatting sqref="U17">
    <cfRule type="duplicateValues" dxfId="1203" priority="292"/>
  </conditionalFormatting>
  <conditionalFormatting sqref="U18">
    <cfRule type="duplicateValues" dxfId="1202" priority="291"/>
  </conditionalFormatting>
  <conditionalFormatting sqref="U19">
    <cfRule type="duplicateValues" dxfId="1201" priority="290"/>
  </conditionalFormatting>
  <conditionalFormatting sqref="U20">
    <cfRule type="duplicateValues" dxfId="1200" priority="289"/>
  </conditionalFormatting>
  <conditionalFormatting sqref="U21">
    <cfRule type="duplicateValues" dxfId="1199" priority="288"/>
  </conditionalFormatting>
  <conditionalFormatting sqref="U22">
    <cfRule type="duplicateValues" dxfId="1198" priority="287"/>
  </conditionalFormatting>
  <conditionalFormatting sqref="U23">
    <cfRule type="duplicateValues" dxfId="1197" priority="286"/>
  </conditionalFormatting>
  <conditionalFormatting sqref="U24">
    <cfRule type="duplicateValues" dxfId="1196" priority="285"/>
  </conditionalFormatting>
  <conditionalFormatting sqref="U25">
    <cfRule type="duplicateValues" dxfId="1195" priority="284"/>
  </conditionalFormatting>
  <conditionalFormatting sqref="U26">
    <cfRule type="duplicateValues" dxfId="1194" priority="283"/>
  </conditionalFormatting>
  <conditionalFormatting sqref="U27">
    <cfRule type="duplicateValues" dxfId="1193" priority="282"/>
  </conditionalFormatting>
  <conditionalFormatting sqref="U28">
    <cfRule type="duplicateValues" dxfId="1192" priority="281"/>
  </conditionalFormatting>
  <conditionalFormatting sqref="U29">
    <cfRule type="duplicateValues" dxfId="1191" priority="280"/>
  </conditionalFormatting>
  <conditionalFormatting sqref="U30">
    <cfRule type="duplicateValues" dxfId="1190" priority="279"/>
  </conditionalFormatting>
  <conditionalFormatting sqref="U31">
    <cfRule type="duplicateValues" dxfId="1189" priority="278"/>
  </conditionalFormatting>
  <conditionalFormatting sqref="U32">
    <cfRule type="duplicateValues" dxfId="1188" priority="277"/>
  </conditionalFormatting>
  <conditionalFormatting sqref="U33">
    <cfRule type="duplicateValues" dxfId="1187" priority="276"/>
  </conditionalFormatting>
  <conditionalFormatting sqref="U34">
    <cfRule type="duplicateValues" dxfId="1186" priority="275"/>
  </conditionalFormatting>
  <conditionalFormatting sqref="U35">
    <cfRule type="duplicateValues" dxfId="1185" priority="274"/>
  </conditionalFormatting>
  <conditionalFormatting sqref="U36">
    <cfRule type="duplicateValues" dxfId="1184" priority="273"/>
  </conditionalFormatting>
  <conditionalFormatting sqref="U37">
    <cfRule type="duplicateValues" dxfId="1183" priority="272"/>
  </conditionalFormatting>
  <conditionalFormatting sqref="U38">
    <cfRule type="duplicateValues" dxfId="1182" priority="271"/>
  </conditionalFormatting>
  <conditionalFormatting sqref="U39">
    <cfRule type="duplicateValues" dxfId="1181" priority="270"/>
  </conditionalFormatting>
  <conditionalFormatting sqref="U40">
    <cfRule type="duplicateValues" dxfId="1180" priority="269"/>
  </conditionalFormatting>
  <conditionalFormatting sqref="U41">
    <cfRule type="duplicateValues" dxfId="1179" priority="268"/>
  </conditionalFormatting>
  <conditionalFormatting sqref="U42">
    <cfRule type="duplicateValues" dxfId="1178" priority="267"/>
  </conditionalFormatting>
  <conditionalFormatting sqref="U43">
    <cfRule type="duplicateValues" dxfId="1177" priority="266"/>
  </conditionalFormatting>
  <conditionalFormatting sqref="U44">
    <cfRule type="duplicateValues" dxfId="1176" priority="265"/>
  </conditionalFormatting>
  <conditionalFormatting sqref="U45">
    <cfRule type="duplicateValues" dxfId="1175" priority="264"/>
  </conditionalFormatting>
  <conditionalFormatting sqref="U46">
    <cfRule type="duplicateValues" dxfId="1174" priority="263"/>
  </conditionalFormatting>
  <conditionalFormatting sqref="U47">
    <cfRule type="duplicateValues" dxfId="1173" priority="262"/>
  </conditionalFormatting>
  <conditionalFormatting sqref="U48">
    <cfRule type="duplicateValues" dxfId="1172" priority="261"/>
  </conditionalFormatting>
  <conditionalFormatting sqref="U49">
    <cfRule type="duplicateValues" dxfId="1171" priority="260"/>
  </conditionalFormatting>
  <conditionalFormatting sqref="U50">
    <cfRule type="duplicateValues" dxfId="1170" priority="259"/>
  </conditionalFormatting>
  <conditionalFormatting sqref="U51">
    <cfRule type="duplicateValues" dxfId="1169" priority="258"/>
  </conditionalFormatting>
  <conditionalFormatting sqref="U52">
    <cfRule type="duplicateValues" dxfId="1168" priority="257"/>
  </conditionalFormatting>
  <conditionalFormatting sqref="U53">
    <cfRule type="duplicateValues" dxfId="1167" priority="256"/>
  </conditionalFormatting>
  <conditionalFormatting sqref="U54">
    <cfRule type="duplicateValues" dxfId="1166" priority="255"/>
  </conditionalFormatting>
  <conditionalFormatting sqref="U55">
    <cfRule type="duplicateValues" dxfId="1165" priority="254"/>
  </conditionalFormatting>
  <conditionalFormatting sqref="U56">
    <cfRule type="duplicateValues" dxfId="1164" priority="253"/>
  </conditionalFormatting>
  <conditionalFormatting sqref="U57">
    <cfRule type="duplicateValues" dxfId="1163" priority="252"/>
  </conditionalFormatting>
  <conditionalFormatting sqref="U58">
    <cfRule type="duplicateValues" dxfId="1162" priority="251"/>
  </conditionalFormatting>
  <conditionalFormatting sqref="U59">
    <cfRule type="duplicateValues" dxfId="1161" priority="250"/>
  </conditionalFormatting>
  <conditionalFormatting sqref="U60">
    <cfRule type="duplicateValues" dxfId="1160" priority="249"/>
  </conditionalFormatting>
  <conditionalFormatting sqref="U61">
    <cfRule type="duplicateValues" dxfId="1159" priority="248"/>
  </conditionalFormatting>
  <conditionalFormatting sqref="U62">
    <cfRule type="duplicateValues" dxfId="1158" priority="247"/>
  </conditionalFormatting>
  <conditionalFormatting sqref="U63">
    <cfRule type="duplicateValues" dxfId="1157" priority="246"/>
  </conditionalFormatting>
  <conditionalFormatting sqref="U64">
    <cfRule type="duplicateValues" dxfId="1156" priority="245"/>
  </conditionalFormatting>
  <conditionalFormatting sqref="U65">
    <cfRule type="duplicateValues" dxfId="1155" priority="244"/>
  </conditionalFormatting>
  <conditionalFormatting sqref="U66">
    <cfRule type="duplicateValues" dxfId="1154" priority="243"/>
  </conditionalFormatting>
  <conditionalFormatting sqref="U67">
    <cfRule type="duplicateValues" dxfId="1153" priority="242"/>
  </conditionalFormatting>
  <conditionalFormatting sqref="U68">
    <cfRule type="duplicateValues" dxfId="1152" priority="241"/>
  </conditionalFormatting>
  <conditionalFormatting sqref="U69">
    <cfRule type="duplicateValues" dxfId="1151" priority="240"/>
  </conditionalFormatting>
  <conditionalFormatting sqref="U70">
    <cfRule type="duplicateValues" dxfId="1150" priority="239"/>
  </conditionalFormatting>
  <conditionalFormatting sqref="U71">
    <cfRule type="duplicateValues" dxfId="1149" priority="238"/>
  </conditionalFormatting>
  <conditionalFormatting sqref="U72">
    <cfRule type="duplicateValues" dxfId="1148" priority="237"/>
  </conditionalFormatting>
  <conditionalFormatting sqref="U73">
    <cfRule type="duplicateValues" dxfId="1147" priority="236"/>
  </conditionalFormatting>
  <conditionalFormatting sqref="U74">
    <cfRule type="duplicateValues" dxfId="1146" priority="235"/>
  </conditionalFormatting>
  <conditionalFormatting sqref="U75">
    <cfRule type="duplicateValues" dxfId="1145" priority="234"/>
  </conditionalFormatting>
  <conditionalFormatting sqref="U76">
    <cfRule type="duplicateValues" dxfId="1144" priority="233"/>
  </conditionalFormatting>
  <conditionalFormatting sqref="U77">
    <cfRule type="duplicateValues" dxfId="1143" priority="232"/>
  </conditionalFormatting>
  <conditionalFormatting sqref="U78">
    <cfRule type="duplicateValues" dxfId="1142" priority="231"/>
  </conditionalFormatting>
  <conditionalFormatting sqref="U79">
    <cfRule type="duplicateValues" dxfId="1141" priority="230"/>
  </conditionalFormatting>
  <conditionalFormatting sqref="U80">
    <cfRule type="duplicateValues" dxfId="1140" priority="229"/>
  </conditionalFormatting>
  <conditionalFormatting sqref="U81">
    <cfRule type="duplicateValues" dxfId="1139" priority="228"/>
  </conditionalFormatting>
  <conditionalFormatting sqref="U82">
    <cfRule type="duplicateValues" dxfId="1138" priority="227"/>
  </conditionalFormatting>
  <conditionalFormatting sqref="U83">
    <cfRule type="duplicateValues" dxfId="1137" priority="226"/>
  </conditionalFormatting>
  <conditionalFormatting sqref="U84">
    <cfRule type="duplicateValues" dxfId="1136" priority="225"/>
  </conditionalFormatting>
  <conditionalFormatting sqref="U85">
    <cfRule type="duplicateValues" dxfId="1135" priority="224"/>
  </conditionalFormatting>
  <conditionalFormatting sqref="U86">
    <cfRule type="duplicateValues" dxfId="1134" priority="223"/>
  </conditionalFormatting>
  <conditionalFormatting sqref="U87">
    <cfRule type="duplicateValues" dxfId="1133" priority="222"/>
  </conditionalFormatting>
  <conditionalFormatting sqref="U88">
    <cfRule type="duplicateValues" dxfId="1132" priority="221"/>
  </conditionalFormatting>
  <conditionalFormatting sqref="U89">
    <cfRule type="duplicateValues" dxfId="1131" priority="220"/>
  </conditionalFormatting>
  <conditionalFormatting sqref="U90">
    <cfRule type="duplicateValues" dxfId="1130" priority="219"/>
  </conditionalFormatting>
  <conditionalFormatting sqref="U91">
    <cfRule type="duplicateValues" dxfId="1129" priority="218"/>
  </conditionalFormatting>
  <conditionalFormatting sqref="U92">
    <cfRule type="duplicateValues" dxfId="1128" priority="217"/>
  </conditionalFormatting>
  <conditionalFormatting sqref="U93">
    <cfRule type="duplicateValues" dxfId="1127" priority="216"/>
  </conditionalFormatting>
  <conditionalFormatting sqref="U94">
    <cfRule type="duplicateValues" dxfId="1126" priority="215"/>
  </conditionalFormatting>
  <conditionalFormatting sqref="U95">
    <cfRule type="duplicateValues" dxfId="1125" priority="214"/>
  </conditionalFormatting>
  <conditionalFormatting sqref="U96">
    <cfRule type="duplicateValues" dxfId="1124" priority="213"/>
  </conditionalFormatting>
  <conditionalFormatting sqref="U97">
    <cfRule type="duplicateValues" dxfId="1123" priority="212"/>
  </conditionalFormatting>
  <conditionalFormatting sqref="U98">
    <cfRule type="duplicateValues" dxfId="1122" priority="211"/>
  </conditionalFormatting>
  <conditionalFormatting sqref="U99">
    <cfRule type="duplicateValues" dxfId="1121" priority="210"/>
  </conditionalFormatting>
  <conditionalFormatting sqref="U100">
    <cfRule type="duplicateValues" dxfId="1120" priority="209"/>
  </conditionalFormatting>
  <conditionalFormatting sqref="U101">
    <cfRule type="duplicateValues" dxfId="1119" priority="208"/>
  </conditionalFormatting>
  <conditionalFormatting sqref="U102">
    <cfRule type="duplicateValues" dxfId="1118" priority="207"/>
  </conditionalFormatting>
  <conditionalFormatting sqref="U103">
    <cfRule type="duplicateValues" dxfId="1117" priority="206"/>
  </conditionalFormatting>
  <conditionalFormatting sqref="U104">
    <cfRule type="duplicateValues" dxfId="1116" priority="205"/>
  </conditionalFormatting>
  <conditionalFormatting sqref="U105">
    <cfRule type="duplicateValues" dxfId="1115" priority="204"/>
  </conditionalFormatting>
  <conditionalFormatting sqref="U6:U105">
    <cfRule type="expression" dxfId="1114" priority="203">
      <formula>ISNA($N6)</formula>
    </cfRule>
  </conditionalFormatting>
  <conditionalFormatting sqref="V6">
    <cfRule type="duplicateValues" dxfId="1113" priority="202"/>
  </conditionalFormatting>
  <conditionalFormatting sqref="V7">
    <cfRule type="duplicateValues" dxfId="1112" priority="201"/>
  </conditionalFormatting>
  <conditionalFormatting sqref="V8">
    <cfRule type="duplicateValues" dxfId="1111" priority="200"/>
  </conditionalFormatting>
  <conditionalFormatting sqref="V9">
    <cfRule type="duplicateValues" dxfId="1110" priority="199"/>
  </conditionalFormatting>
  <conditionalFormatting sqref="V10">
    <cfRule type="duplicateValues" dxfId="1109" priority="198"/>
  </conditionalFormatting>
  <conditionalFormatting sqref="V11">
    <cfRule type="duplicateValues" dxfId="1108" priority="197"/>
  </conditionalFormatting>
  <conditionalFormatting sqref="V12">
    <cfRule type="duplicateValues" dxfId="1107" priority="196"/>
  </conditionalFormatting>
  <conditionalFormatting sqref="V13">
    <cfRule type="duplicateValues" dxfId="1106" priority="195"/>
  </conditionalFormatting>
  <conditionalFormatting sqref="V14">
    <cfRule type="duplicateValues" dxfId="1105" priority="194"/>
  </conditionalFormatting>
  <conditionalFormatting sqref="V15">
    <cfRule type="duplicateValues" dxfId="1104" priority="193"/>
  </conditionalFormatting>
  <conditionalFormatting sqref="V16">
    <cfRule type="duplicateValues" dxfId="1103" priority="192"/>
  </conditionalFormatting>
  <conditionalFormatting sqref="V17">
    <cfRule type="duplicateValues" dxfId="1102" priority="191"/>
  </conditionalFormatting>
  <conditionalFormatting sqref="V18">
    <cfRule type="duplicateValues" dxfId="1101" priority="190"/>
  </conditionalFormatting>
  <conditionalFormatting sqref="V19">
    <cfRule type="duplicateValues" dxfId="1100" priority="189"/>
  </conditionalFormatting>
  <conditionalFormatting sqref="V20">
    <cfRule type="duplicateValues" dxfId="1099" priority="188"/>
  </conditionalFormatting>
  <conditionalFormatting sqref="V21">
    <cfRule type="duplicateValues" dxfId="1098" priority="187"/>
  </conditionalFormatting>
  <conditionalFormatting sqref="V22">
    <cfRule type="duplicateValues" dxfId="1097" priority="186"/>
  </conditionalFormatting>
  <conditionalFormatting sqref="V23">
    <cfRule type="duplicateValues" dxfId="1096" priority="185"/>
  </conditionalFormatting>
  <conditionalFormatting sqref="V24">
    <cfRule type="duplicateValues" dxfId="1095" priority="184"/>
  </conditionalFormatting>
  <conditionalFormatting sqref="V25">
    <cfRule type="duplicateValues" dxfId="1094" priority="183"/>
  </conditionalFormatting>
  <conditionalFormatting sqref="V26">
    <cfRule type="duplicateValues" dxfId="1093" priority="182"/>
  </conditionalFormatting>
  <conditionalFormatting sqref="V27">
    <cfRule type="duplicateValues" dxfId="1092" priority="181"/>
  </conditionalFormatting>
  <conditionalFormatting sqref="V28">
    <cfRule type="duplicateValues" dxfId="1091" priority="180"/>
  </conditionalFormatting>
  <conditionalFormatting sqref="V29">
    <cfRule type="duplicateValues" dxfId="1090" priority="179"/>
  </conditionalFormatting>
  <conditionalFormatting sqref="V30">
    <cfRule type="duplicateValues" dxfId="1089" priority="178"/>
  </conditionalFormatting>
  <conditionalFormatting sqref="V31">
    <cfRule type="duplicateValues" dxfId="1088" priority="177"/>
  </conditionalFormatting>
  <conditionalFormatting sqref="V32">
    <cfRule type="duplicateValues" dxfId="1087" priority="176"/>
  </conditionalFormatting>
  <conditionalFormatting sqref="V33">
    <cfRule type="duplicateValues" dxfId="1086" priority="175"/>
  </conditionalFormatting>
  <conditionalFormatting sqref="V34">
    <cfRule type="duplicateValues" dxfId="1085" priority="174"/>
  </conditionalFormatting>
  <conditionalFormatting sqref="V35">
    <cfRule type="duplicateValues" dxfId="1084" priority="173"/>
  </conditionalFormatting>
  <conditionalFormatting sqref="V36">
    <cfRule type="duplicateValues" dxfId="1083" priority="172"/>
  </conditionalFormatting>
  <conditionalFormatting sqref="V37">
    <cfRule type="duplicateValues" dxfId="1082" priority="171"/>
  </conditionalFormatting>
  <conditionalFormatting sqref="V38">
    <cfRule type="duplicateValues" dxfId="1081" priority="170"/>
  </conditionalFormatting>
  <conditionalFormatting sqref="V39">
    <cfRule type="duplicateValues" dxfId="1080" priority="169"/>
  </conditionalFormatting>
  <conditionalFormatting sqref="V40">
    <cfRule type="duplicateValues" dxfId="1079" priority="168"/>
  </conditionalFormatting>
  <conditionalFormatting sqref="V41">
    <cfRule type="duplicateValues" dxfId="1078" priority="167"/>
  </conditionalFormatting>
  <conditionalFormatting sqref="V42">
    <cfRule type="duplicateValues" dxfId="1077" priority="166"/>
  </conditionalFormatting>
  <conditionalFormatting sqref="V43">
    <cfRule type="duplicateValues" dxfId="1076" priority="165"/>
  </conditionalFormatting>
  <conditionalFormatting sqref="V44">
    <cfRule type="duplicateValues" dxfId="1075" priority="164"/>
  </conditionalFormatting>
  <conditionalFormatting sqref="V45">
    <cfRule type="duplicateValues" dxfId="1074" priority="163"/>
  </conditionalFormatting>
  <conditionalFormatting sqref="V46">
    <cfRule type="duplicateValues" dxfId="1073" priority="162"/>
  </conditionalFormatting>
  <conditionalFormatting sqref="V47">
    <cfRule type="duplicateValues" dxfId="1072" priority="161"/>
  </conditionalFormatting>
  <conditionalFormatting sqref="V48">
    <cfRule type="duplicateValues" dxfId="1071" priority="160"/>
  </conditionalFormatting>
  <conditionalFormatting sqref="V49">
    <cfRule type="duplicateValues" dxfId="1070" priority="159"/>
  </conditionalFormatting>
  <conditionalFormatting sqref="V50">
    <cfRule type="duplicateValues" dxfId="1069" priority="158"/>
  </conditionalFormatting>
  <conditionalFormatting sqref="V51">
    <cfRule type="duplicateValues" dxfId="1068" priority="157"/>
  </conditionalFormatting>
  <conditionalFormatting sqref="V52">
    <cfRule type="duplicateValues" dxfId="1067" priority="156"/>
  </conditionalFormatting>
  <conditionalFormatting sqref="V53">
    <cfRule type="duplicateValues" dxfId="1066" priority="155"/>
  </conditionalFormatting>
  <conditionalFormatting sqref="V54">
    <cfRule type="duplicateValues" dxfId="1065" priority="154"/>
  </conditionalFormatting>
  <conditionalFormatting sqref="V55">
    <cfRule type="duplicateValues" dxfId="1064" priority="153"/>
  </conditionalFormatting>
  <conditionalFormatting sqref="V56">
    <cfRule type="duplicateValues" dxfId="1063" priority="152"/>
  </conditionalFormatting>
  <conditionalFormatting sqref="V57">
    <cfRule type="duplicateValues" dxfId="1062" priority="151"/>
  </conditionalFormatting>
  <conditionalFormatting sqref="V58">
    <cfRule type="duplicateValues" dxfId="1061" priority="150"/>
  </conditionalFormatting>
  <conditionalFormatting sqref="V59">
    <cfRule type="duplicateValues" dxfId="1060" priority="149"/>
  </conditionalFormatting>
  <conditionalFormatting sqref="V60">
    <cfRule type="duplicateValues" dxfId="1059" priority="148"/>
  </conditionalFormatting>
  <conditionalFormatting sqref="V61">
    <cfRule type="duplicateValues" dxfId="1058" priority="147"/>
  </conditionalFormatting>
  <conditionalFormatting sqref="V62">
    <cfRule type="duplicateValues" dxfId="1057" priority="146"/>
  </conditionalFormatting>
  <conditionalFormatting sqref="V63">
    <cfRule type="duplicateValues" dxfId="1056" priority="145"/>
  </conditionalFormatting>
  <conditionalFormatting sqref="V64">
    <cfRule type="duplicateValues" dxfId="1055" priority="144"/>
  </conditionalFormatting>
  <conditionalFormatting sqref="V65">
    <cfRule type="duplicateValues" dxfId="1054" priority="143"/>
  </conditionalFormatting>
  <conditionalFormatting sqref="V66">
    <cfRule type="duplicateValues" dxfId="1053" priority="142"/>
  </conditionalFormatting>
  <conditionalFormatting sqref="V67">
    <cfRule type="duplicateValues" dxfId="1052" priority="141"/>
  </conditionalFormatting>
  <conditionalFormatting sqref="V68">
    <cfRule type="duplicateValues" dxfId="1051" priority="140"/>
  </conditionalFormatting>
  <conditionalFormatting sqref="V69">
    <cfRule type="duplicateValues" dxfId="1050" priority="139"/>
  </conditionalFormatting>
  <conditionalFormatting sqref="V70">
    <cfRule type="duplicateValues" dxfId="1049" priority="138"/>
  </conditionalFormatting>
  <conditionalFormatting sqref="V71">
    <cfRule type="duplicateValues" dxfId="1048" priority="137"/>
  </conditionalFormatting>
  <conditionalFormatting sqref="V72">
    <cfRule type="duplicateValues" dxfId="1047" priority="136"/>
  </conditionalFormatting>
  <conditionalFormatting sqref="V73">
    <cfRule type="duplicateValues" dxfId="1046" priority="135"/>
  </conditionalFormatting>
  <conditionalFormatting sqref="V74">
    <cfRule type="duplicateValues" dxfId="1045" priority="134"/>
  </conditionalFormatting>
  <conditionalFormatting sqref="V75">
    <cfRule type="duplicateValues" dxfId="1044" priority="133"/>
  </conditionalFormatting>
  <conditionalFormatting sqref="V76">
    <cfRule type="duplicateValues" dxfId="1043" priority="132"/>
  </conditionalFormatting>
  <conditionalFormatting sqref="V77">
    <cfRule type="duplicateValues" dxfId="1042" priority="131"/>
  </conditionalFormatting>
  <conditionalFormatting sqref="V78">
    <cfRule type="duplicateValues" dxfId="1041" priority="130"/>
  </conditionalFormatting>
  <conditionalFormatting sqref="V79">
    <cfRule type="duplicateValues" dxfId="1040" priority="129"/>
  </conditionalFormatting>
  <conditionalFormatting sqref="V80">
    <cfRule type="duplicateValues" dxfId="1039" priority="128"/>
  </conditionalFormatting>
  <conditionalFormatting sqref="V81">
    <cfRule type="duplicateValues" dxfId="1038" priority="127"/>
  </conditionalFormatting>
  <conditionalFormatting sqref="V82">
    <cfRule type="duplicateValues" dxfId="1037" priority="126"/>
  </conditionalFormatting>
  <conditionalFormatting sqref="V83">
    <cfRule type="duplicateValues" dxfId="1036" priority="125"/>
  </conditionalFormatting>
  <conditionalFormatting sqref="V84">
    <cfRule type="duplicateValues" dxfId="1035" priority="124"/>
  </conditionalFormatting>
  <conditionalFormatting sqref="V85">
    <cfRule type="duplicateValues" dxfId="1034" priority="123"/>
  </conditionalFormatting>
  <conditionalFormatting sqref="V86">
    <cfRule type="duplicateValues" dxfId="1033" priority="122"/>
  </conditionalFormatting>
  <conditionalFormatting sqref="V87">
    <cfRule type="duplicateValues" dxfId="1032" priority="121"/>
  </conditionalFormatting>
  <conditionalFormatting sqref="V88">
    <cfRule type="duplicateValues" dxfId="1031" priority="120"/>
  </conditionalFormatting>
  <conditionalFormatting sqref="V89">
    <cfRule type="duplicateValues" dxfId="1030" priority="119"/>
  </conditionalFormatting>
  <conditionalFormatting sqref="V90">
    <cfRule type="duplicateValues" dxfId="1029" priority="118"/>
  </conditionalFormatting>
  <conditionalFormatting sqref="V91">
    <cfRule type="duplicateValues" dxfId="1028" priority="117"/>
  </conditionalFormatting>
  <conditionalFormatting sqref="V92">
    <cfRule type="duplicateValues" dxfId="1027" priority="116"/>
  </conditionalFormatting>
  <conditionalFormatting sqref="V93">
    <cfRule type="duplicateValues" dxfId="1026" priority="115"/>
  </conditionalFormatting>
  <conditionalFormatting sqref="V94">
    <cfRule type="duplicateValues" dxfId="1025" priority="114"/>
  </conditionalFormatting>
  <conditionalFormatting sqref="V95">
    <cfRule type="duplicateValues" dxfId="1024" priority="113"/>
  </conditionalFormatting>
  <conditionalFormatting sqref="V96">
    <cfRule type="duplicateValues" dxfId="1023" priority="112"/>
  </conditionalFormatting>
  <conditionalFormatting sqref="V97">
    <cfRule type="duplicateValues" dxfId="1022" priority="111"/>
  </conditionalFormatting>
  <conditionalFormatting sqref="V98">
    <cfRule type="duplicateValues" dxfId="1021" priority="110"/>
  </conditionalFormatting>
  <conditionalFormatting sqref="V99">
    <cfRule type="duplicateValues" dxfId="1020" priority="109"/>
  </conditionalFormatting>
  <conditionalFormatting sqref="V100">
    <cfRule type="duplicateValues" dxfId="1019" priority="108"/>
  </conditionalFormatting>
  <conditionalFormatting sqref="V101">
    <cfRule type="duplicateValues" dxfId="1018" priority="107"/>
  </conditionalFormatting>
  <conditionalFormatting sqref="V102">
    <cfRule type="duplicateValues" dxfId="1017" priority="106"/>
  </conditionalFormatting>
  <conditionalFormatting sqref="V103">
    <cfRule type="duplicateValues" dxfId="1016" priority="105"/>
  </conditionalFormatting>
  <conditionalFormatting sqref="V104">
    <cfRule type="duplicateValues" dxfId="1015" priority="104"/>
  </conditionalFormatting>
  <conditionalFormatting sqref="V105">
    <cfRule type="duplicateValues" dxfId="1014" priority="103"/>
  </conditionalFormatting>
  <conditionalFormatting sqref="V6:V105">
    <cfRule type="expression" dxfId="1013" priority="102">
      <formula>ISNA($N6)</formula>
    </cfRule>
  </conditionalFormatting>
  <conditionalFormatting sqref="W6">
    <cfRule type="duplicateValues" dxfId="1012" priority="101"/>
  </conditionalFormatting>
  <conditionalFormatting sqref="W7">
    <cfRule type="duplicateValues" dxfId="1011" priority="100"/>
  </conditionalFormatting>
  <conditionalFormatting sqref="W8">
    <cfRule type="duplicateValues" dxfId="1010" priority="99"/>
  </conditionalFormatting>
  <conditionalFormatting sqref="W9">
    <cfRule type="duplicateValues" dxfId="1009" priority="98"/>
  </conditionalFormatting>
  <conditionalFormatting sqref="W10">
    <cfRule type="duplicateValues" dxfId="1008" priority="97"/>
  </conditionalFormatting>
  <conditionalFormatting sqref="W11">
    <cfRule type="duplicateValues" dxfId="1007" priority="96"/>
  </conditionalFormatting>
  <conditionalFormatting sqref="W12">
    <cfRule type="duplicateValues" dxfId="1006" priority="95"/>
  </conditionalFormatting>
  <conditionalFormatting sqref="W13">
    <cfRule type="duplicateValues" dxfId="1005" priority="94"/>
  </conditionalFormatting>
  <conditionalFormatting sqref="W14">
    <cfRule type="duplicateValues" dxfId="1004" priority="93"/>
  </conditionalFormatting>
  <conditionalFormatting sqref="W15">
    <cfRule type="duplicateValues" dxfId="1003" priority="92"/>
  </conditionalFormatting>
  <conditionalFormatting sqref="W16">
    <cfRule type="duplicateValues" dxfId="1002" priority="91"/>
  </conditionalFormatting>
  <conditionalFormatting sqref="W17">
    <cfRule type="duplicateValues" dxfId="1001" priority="90"/>
  </conditionalFormatting>
  <conditionalFormatting sqref="W18">
    <cfRule type="duplicateValues" dxfId="1000" priority="89"/>
  </conditionalFormatting>
  <conditionalFormatting sqref="W19">
    <cfRule type="duplicateValues" dxfId="999" priority="88"/>
  </conditionalFormatting>
  <conditionalFormatting sqref="W20">
    <cfRule type="duplicateValues" dxfId="998" priority="87"/>
  </conditionalFormatting>
  <conditionalFormatting sqref="W21">
    <cfRule type="duplicateValues" dxfId="997" priority="86"/>
  </conditionalFormatting>
  <conditionalFormatting sqref="W22">
    <cfRule type="duplicateValues" dxfId="996" priority="85"/>
  </conditionalFormatting>
  <conditionalFormatting sqref="W23">
    <cfRule type="duplicateValues" dxfId="995" priority="84"/>
  </conditionalFormatting>
  <conditionalFormatting sqref="W24">
    <cfRule type="duplicateValues" dxfId="994" priority="83"/>
  </conditionalFormatting>
  <conditionalFormatting sqref="W25">
    <cfRule type="duplicateValues" dxfId="993" priority="82"/>
  </conditionalFormatting>
  <conditionalFormatting sqref="W26">
    <cfRule type="duplicateValues" dxfId="992" priority="81"/>
  </conditionalFormatting>
  <conditionalFormatting sqref="W27">
    <cfRule type="duplicateValues" dxfId="991" priority="80"/>
  </conditionalFormatting>
  <conditionalFormatting sqref="W28">
    <cfRule type="duplicateValues" dxfId="990" priority="79"/>
  </conditionalFormatting>
  <conditionalFormatting sqref="W29">
    <cfRule type="duplicateValues" dxfId="989" priority="78"/>
  </conditionalFormatting>
  <conditionalFormatting sqref="W30">
    <cfRule type="duplicateValues" dxfId="988" priority="77"/>
  </conditionalFormatting>
  <conditionalFormatting sqref="W31">
    <cfRule type="duplicateValues" dxfId="987" priority="76"/>
  </conditionalFormatting>
  <conditionalFormatting sqref="W32">
    <cfRule type="duplicateValues" dxfId="986" priority="75"/>
  </conditionalFormatting>
  <conditionalFormatting sqref="W33">
    <cfRule type="duplicateValues" dxfId="985" priority="74"/>
  </conditionalFormatting>
  <conditionalFormatting sqref="W34">
    <cfRule type="duplicateValues" dxfId="984" priority="73"/>
  </conditionalFormatting>
  <conditionalFormatting sqref="W35">
    <cfRule type="duplicateValues" dxfId="983" priority="72"/>
  </conditionalFormatting>
  <conditionalFormatting sqref="W36">
    <cfRule type="duplicateValues" dxfId="982" priority="71"/>
  </conditionalFormatting>
  <conditionalFormatting sqref="W37">
    <cfRule type="duplicateValues" dxfId="981" priority="70"/>
  </conditionalFormatting>
  <conditionalFormatting sqref="W38">
    <cfRule type="duplicateValues" dxfId="980" priority="69"/>
  </conditionalFormatting>
  <conditionalFormatting sqref="W39">
    <cfRule type="duplicateValues" dxfId="979" priority="68"/>
  </conditionalFormatting>
  <conditionalFormatting sqref="W40">
    <cfRule type="duplicateValues" dxfId="978" priority="67"/>
  </conditionalFormatting>
  <conditionalFormatting sqref="W41">
    <cfRule type="duplicateValues" dxfId="977" priority="66"/>
  </conditionalFormatting>
  <conditionalFormatting sqref="W42">
    <cfRule type="duplicateValues" dxfId="976" priority="65"/>
  </conditionalFormatting>
  <conditionalFormatting sqref="W43">
    <cfRule type="duplicateValues" dxfId="975" priority="64"/>
  </conditionalFormatting>
  <conditionalFormatting sqref="W44">
    <cfRule type="duplicateValues" dxfId="974" priority="63"/>
  </conditionalFormatting>
  <conditionalFormatting sqref="W45">
    <cfRule type="duplicateValues" dxfId="973" priority="62"/>
  </conditionalFormatting>
  <conditionalFormatting sqref="W46">
    <cfRule type="duplicateValues" dxfId="972" priority="61"/>
  </conditionalFormatting>
  <conditionalFormatting sqref="W47">
    <cfRule type="duplicateValues" dxfId="971" priority="60"/>
  </conditionalFormatting>
  <conditionalFormatting sqref="W48">
    <cfRule type="duplicateValues" dxfId="970" priority="59"/>
  </conditionalFormatting>
  <conditionalFormatting sqref="W49">
    <cfRule type="duplicateValues" dxfId="969" priority="58"/>
  </conditionalFormatting>
  <conditionalFormatting sqref="W50">
    <cfRule type="duplicateValues" dxfId="968" priority="57"/>
  </conditionalFormatting>
  <conditionalFormatting sqref="W51">
    <cfRule type="duplicateValues" dxfId="967" priority="56"/>
  </conditionalFormatting>
  <conditionalFormatting sqref="W52">
    <cfRule type="duplicateValues" dxfId="966" priority="55"/>
  </conditionalFormatting>
  <conditionalFormatting sqref="W53">
    <cfRule type="duplicateValues" dxfId="965" priority="54"/>
  </conditionalFormatting>
  <conditionalFormatting sqref="W54">
    <cfRule type="duplicateValues" dxfId="964" priority="53"/>
  </conditionalFormatting>
  <conditionalFormatting sqref="W55">
    <cfRule type="duplicateValues" dxfId="963" priority="52"/>
  </conditionalFormatting>
  <conditionalFormatting sqref="W56">
    <cfRule type="duplicateValues" dxfId="962" priority="51"/>
  </conditionalFormatting>
  <conditionalFormatting sqref="W57">
    <cfRule type="duplicateValues" dxfId="961" priority="50"/>
  </conditionalFormatting>
  <conditionalFormatting sqref="W58">
    <cfRule type="duplicateValues" dxfId="960" priority="49"/>
  </conditionalFormatting>
  <conditionalFormatting sqref="W59">
    <cfRule type="duplicateValues" dxfId="959" priority="48"/>
  </conditionalFormatting>
  <conditionalFormatting sqref="W60">
    <cfRule type="duplicateValues" dxfId="958" priority="47"/>
  </conditionalFormatting>
  <conditionalFormatting sqref="W61">
    <cfRule type="duplicateValues" dxfId="957" priority="46"/>
  </conditionalFormatting>
  <conditionalFormatting sqref="W62">
    <cfRule type="duplicateValues" dxfId="956" priority="45"/>
  </conditionalFormatting>
  <conditionalFormatting sqref="W63">
    <cfRule type="duplicateValues" dxfId="955" priority="44"/>
  </conditionalFormatting>
  <conditionalFormatting sqref="W64">
    <cfRule type="duplicateValues" dxfId="954" priority="43"/>
  </conditionalFormatting>
  <conditionalFormatting sqref="W65">
    <cfRule type="duplicateValues" dxfId="953" priority="42"/>
  </conditionalFormatting>
  <conditionalFormatting sqref="W66">
    <cfRule type="duplicateValues" dxfId="952" priority="41"/>
  </conditionalFormatting>
  <conditionalFormatting sqref="W67">
    <cfRule type="duplicateValues" dxfId="951" priority="40"/>
  </conditionalFormatting>
  <conditionalFormatting sqref="W68">
    <cfRule type="duplicateValues" dxfId="950" priority="39"/>
  </conditionalFormatting>
  <conditionalFormatting sqref="W69">
    <cfRule type="duplicateValues" dxfId="949" priority="38"/>
  </conditionalFormatting>
  <conditionalFormatting sqref="W70">
    <cfRule type="duplicateValues" dxfId="948" priority="37"/>
  </conditionalFormatting>
  <conditionalFormatting sqref="W71">
    <cfRule type="duplicateValues" dxfId="947" priority="36"/>
  </conditionalFormatting>
  <conditionalFormatting sqref="W72">
    <cfRule type="duplicateValues" dxfId="946" priority="35"/>
  </conditionalFormatting>
  <conditionalFormatting sqref="W73">
    <cfRule type="duplicateValues" dxfId="945" priority="34"/>
  </conditionalFormatting>
  <conditionalFormatting sqref="W74">
    <cfRule type="duplicateValues" dxfId="944" priority="33"/>
  </conditionalFormatting>
  <conditionalFormatting sqref="W75">
    <cfRule type="duplicateValues" dxfId="943" priority="32"/>
  </conditionalFormatting>
  <conditionalFormatting sqref="W76">
    <cfRule type="duplicateValues" dxfId="942" priority="31"/>
  </conditionalFormatting>
  <conditionalFormatting sqref="W77">
    <cfRule type="duplicateValues" dxfId="941" priority="30"/>
  </conditionalFormatting>
  <conditionalFormatting sqref="W78">
    <cfRule type="duplicateValues" dxfId="940" priority="29"/>
  </conditionalFormatting>
  <conditionalFormatting sqref="W79">
    <cfRule type="duplicateValues" dxfId="939" priority="28"/>
  </conditionalFormatting>
  <conditionalFormatting sqref="W80">
    <cfRule type="duplicateValues" dxfId="938" priority="27"/>
  </conditionalFormatting>
  <conditionalFormatting sqref="W81">
    <cfRule type="duplicateValues" dxfId="937" priority="26"/>
  </conditionalFormatting>
  <conditionalFormatting sqref="W82">
    <cfRule type="duplicateValues" dxfId="936" priority="25"/>
  </conditionalFormatting>
  <conditionalFormatting sqref="W83">
    <cfRule type="duplicateValues" dxfId="935" priority="24"/>
  </conditionalFormatting>
  <conditionalFormatting sqref="W84">
    <cfRule type="duplicateValues" dxfId="934" priority="23"/>
  </conditionalFormatting>
  <conditionalFormatting sqref="W85">
    <cfRule type="duplicateValues" dxfId="933" priority="22"/>
  </conditionalFormatting>
  <conditionalFormatting sqref="W86">
    <cfRule type="duplicateValues" dxfId="932" priority="21"/>
  </conditionalFormatting>
  <conditionalFormatting sqref="W87">
    <cfRule type="duplicateValues" dxfId="931" priority="20"/>
  </conditionalFormatting>
  <conditionalFormatting sqref="W88">
    <cfRule type="duplicateValues" dxfId="930" priority="19"/>
  </conditionalFormatting>
  <conditionalFormatting sqref="W89">
    <cfRule type="duplicateValues" dxfId="929" priority="18"/>
  </conditionalFormatting>
  <conditionalFormatting sqref="W90">
    <cfRule type="duplicateValues" dxfId="928" priority="17"/>
  </conditionalFormatting>
  <conditionalFormatting sqref="W91">
    <cfRule type="duplicateValues" dxfId="927" priority="16"/>
  </conditionalFormatting>
  <conditionalFormatting sqref="W92">
    <cfRule type="duplicateValues" dxfId="926" priority="15"/>
  </conditionalFormatting>
  <conditionalFormatting sqref="W93">
    <cfRule type="duplicateValues" dxfId="925" priority="14"/>
  </conditionalFormatting>
  <conditionalFormatting sqref="W94">
    <cfRule type="duplicateValues" dxfId="924" priority="13"/>
  </conditionalFormatting>
  <conditionalFormatting sqref="W95">
    <cfRule type="duplicateValues" dxfId="923" priority="12"/>
  </conditionalFormatting>
  <conditionalFormatting sqref="W96">
    <cfRule type="duplicateValues" dxfId="922" priority="11"/>
  </conditionalFormatting>
  <conditionalFormatting sqref="W97">
    <cfRule type="duplicateValues" dxfId="921" priority="10"/>
  </conditionalFormatting>
  <conditionalFormatting sqref="W98">
    <cfRule type="duplicateValues" dxfId="920" priority="9"/>
  </conditionalFormatting>
  <conditionalFormatting sqref="W99">
    <cfRule type="duplicateValues" dxfId="919" priority="8"/>
  </conditionalFormatting>
  <conditionalFormatting sqref="W100">
    <cfRule type="duplicateValues" dxfId="918" priority="7"/>
  </conditionalFormatting>
  <conditionalFormatting sqref="W101">
    <cfRule type="duplicateValues" dxfId="917" priority="6"/>
  </conditionalFormatting>
  <conditionalFormatting sqref="W102">
    <cfRule type="duplicateValues" dxfId="916" priority="5"/>
  </conditionalFormatting>
  <conditionalFormatting sqref="W103">
    <cfRule type="duplicateValues" dxfId="915" priority="4"/>
  </conditionalFormatting>
  <conditionalFormatting sqref="W104">
    <cfRule type="duplicateValues" dxfId="914" priority="3"/>
  </conditionalFormatting>
  <conditionalFormatting sqref="W105">
    <cfRule type="duplicateValues" dxfId="913" priority="2"/>
  </conditionalFormatting>
  <conditionalFormatting sqref="W6:W105">
    <cfRule type="expression" dxfId="9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05"/>
  <sheetViews>
    <sheetView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</v>
      </c>
      <c r="C1" s="65"/>
      <c r="D1" s="65"/>
      <c r="E1" s="32" t="s">
        <v>4</v>
      </c>
      <c r="F1" s="52"/>
      <c r="G1" s="65" t="s">
        <v>5</v>
      </c>
      <c r="H1" s="65"/>
      <c r="I1" s="32" t="s">
        <v>2</v>
      </c>
      <c r="J1" s="65" t="s">
        <v>5</v>
      </c>
      <c r="K1" s="66"/>
    </row>
    <row r="2" spans="1:23" ht="15.75" thickBot="1" x14ac:dyDescent="0.3">
      <c r="A2" s="33" t="s">
        <v>1</v>
      </c>
      <c r="B2" s="67" t="s">
        <v>5</v>
      </c>
      <c r="C2" s="67"/>
      <c r="D2" s="67"/>
      <c r="E2" s="34" t="s">
        <v>3</v>
      </c>
      <c r="F2" s="53"/>
      <c r="G2" s="67" t="s">
        <v>5</v>
      </c>
      <c r="H2" s="67"/>
      <c r="I2" s="34" t="s">
        <v>24</v>
      </c>
      <c r="J2" s="67" t="s">
        <v>25</v>
      </c>
      <c r="K2" s="68"/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29" t="s">
        <v>21</v>
      </c>
      <c r="R17" s="126">
        <f>COUNTIF($N6:$N105,TRUE)/(100 - COUNTIF($N6:$N105,"#N/A"))</f>
        <v>0.66666666666666663</v>
      </c>
      <c r="S17" s="127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2">
    <mergeCell ref="R17:S17"/>
    <mergeCell ref="B4:K4"/>
  </mergeCells>
  <conditionalFormatting sqref="B6:K6">
    <cfRule type="top10" dxfId="911" priority="1884" bottom="1" rank="1"/>
    <cfRule type="top10" dxfId="910" priority="1885" bottom="1" rank="2"/>
    <cfRule type="top10" dxfId="909" priority="1894" bottom="1" rank="3"/>
    <cfRule type="top10" dxfId="908" priority="1895" bottom="1" rank="4"/>
  </conditionalFormatting>
  <conditionalFormatting sqref="M6 A6">
    <cfRule type="duplicateValues" dxfId="907" priority="1479"/>
  </conditionalFormatting>
  <conditionalFormatting sqref="N6">
    <cfRule type="duplicateValues" dxfId="906" priority="1081"/>
  </conditionalFormatting>
  <conditionalFormatting sqref="B7:K7">
    <cfRule type="top10" dxfId="905" priority="1063" bottom="1" rank="1"/>
    <cfRule type="top10" dxfId="904" priority="1064" bottom="1" rank="2"/>
    <cfRule type="top10" dxfId="903" priority="1065" bottom="1" rank="3"/>
    <cfRule type="top10" dxfId="902" priority="1066" bottom="1" rank="4"/>
  </conditionalFormatting>
  <conditionalFormatting sqref="M7 A7">
    <cfRule type="duplicateValues" dxfId="901" priority="1062"/>
  </conditionalFormatting>
  <conditionalFormatting sqref="B8:K8">
    <cfRule type="top10" dxfId="900" priority="1051" bottom="1" rank="1"/>
    <cfRule type="top10" dxfId="899" priority="1052" bottom="1" rank="2"/>
    <cfRule type="top10" dxfId="898" priority="1053" bottom="1" rank="3"/>
    <cfRule type="top10" dxfId="897" priority="1054" bottom="1" rank="4"/>
  </conditionalFormatting>
  <conditionalFormatting sqref="M8 A8">
    <cfRule type="duplicateValues" dxfId="896" priority="1050"/>
  </conditionalFormatting>
  <conditionalFormatting sqref="B9:K9">
    <cfRule type="top10" dxfId="895" priority="1045" bottom="1" rank="1"/>
    <cfRule type="top10" dxfId="894" priority="1046" bottom="1" rank="2"/>
    <cfRule type="top10" dxfId="893" priority="1047" bottom="1" rank="3"/>
    <cfRule type="top10" dxfId="892" priority="1048" bottom="1" rank="4"/>
  </conditionalFormatting>
  <conditionalFormatting sqref="M9 A9">
    <cfRule type="duplicateValues" dxfId="891" priority="1044"/>
  </conditionalFormatting>
  <conditionalFormatting sqref="B10:K10">
    <cfRule type="top10" dxfId="890" priority="1039" bottom="1" rank="1"/>
    <cfRule type="top10" dxfId="889" priority="1040" bottom="1" rank="2"/>
    <cfRule type="top10" dxfId="888" priority="1041" bottom="1" rank="3"/>
    <cfRule type="top10" dxfId="887" priority="1042" bottom="1" rank="4"/>
  </conditionalFormatting>
  <conditionalFormatting sqref="M10 A10">
    <cfRule type="duplicateValues" dxfId="886" priority="1038"/>
  </conditionalFormatting>
  <conditionalFormatting sqref="B11:K11">
    <cfRule type="top10" dxfId="885" priority="1033" bottom="1" rank="1"/>
    <cfRule type="top10" dxfId="884" priority="1034" bottom="1" rank="2"/>
    <cfRule type="top10" dxfId="883" priority="1035" bottom="1" rank="3"/>
    <cfRule type="top10" dxfId="882" priority="1036" bottom="1" rank="4"/>
  </conditionalFormatting>
  <conditionalFormatting sqref="M11 A11">
    <cfRule type="duplicateValues" dxfId="881" priority="1032"/>
  </conditionalFormatting>
  <conditionalFormatting sqref="B12:K12">
    <cfRule type="top10" dxfId="880" priority="1027" bottom="1" rank="1"/>
    <cfRule type="top10" dxfId="879" priority="1028" bottom="1" rank="2"/>
    <cfRule type="top10" dxfId="878" priority="1029" bottom="1" rank="3"/>
    <cfRule type="top10" dxfId="877" priority="1030" bottom="1" rank="4"/>
  </conditionalFormatting>
  <conditionalFormatting sqref="M12 A12">
    <cfRule type="duplicateValues" dxfId="876" priority="1026"/>
  </conditionalFormatting>
  <conditionalFormatting sqref="B13:K13">
    <cfRule type="top10" dxfId="875" priority="1021" bottom="1" rank="1"/>
    <cfRule type="top10" dxfId="874" priority="1022" bottom="1" rank="2"/>
    <cfRule type="top10" dxfId="873" priority="1023" bottom="1" rank="3"/>
    <cfRule type="top10" dxfId="872" priority="1024" bottom="1" rank="4"/>
  </conditionalFormatting>
  <conditionalFormatting sqref="M13 A13">
    <cfRule type="duplicateValues" dxfId="871" priority="1020"/>
  </conditionalFormatting>
  <conditionalFormatting sqref="B14:K14">
    <cfRule type="top10" dxfId="870" priority="1015" bottom="1" rank="1"/>
    <cfRule type="top10" dxfId="869" priority="1016" bottom="1" rank="2"/>
    <cfRule type="top10" dxfId="868" priority="1017" bottom="1" rank="3"/>
    <cfRule type="top10" dxfId="867" priority="1018" bottom="1" rank="4"/>
  </conditionalFormatting>
  <conditionalFormatting sqref="M14 A14">
    <cfRule type="duplicateValues" dxfId="866" priority="1014"/>
  </conditionalFormatting>
  <conditionalFormatting sqref="B15:K15">
    <cfRule type="top10" dxfId="865" priority="1009" bottom="1" rank="1"/>
    <cfRule type="top10" dxfId="864" priority="1010" bottom="1" rank="2"/>
    <cfRule type="top10" dxfId="863" priority="1011" bottom="1" rank="3"/>
    <cfRule type="top10" dxfId="862" priority="1012" bottom="1" rank="4"/>
  </conditionalFormatting>
  <conditionalFormatting sqref="M15 A15">
    <cfRule type="duplicateValues" dxfId="861" priority="1008"/>
  </conditionalFormatting>
  <conditionalFormatting sqref="B16:K16">
    <cfRule type="top10" dxfId="860" priority="943" bottom="1" rank="1"/>
    <cfRule type="top10" dxfId="859" priority="944" bottom="1" rank="2"/>
    <cfRule type="top10" dxfId="858" priority="945" bottom="1" rank="3"/>
    <cfRule type="top10" dxfId="857" priority="946" bottom="1" rank="4"/>
  </conditionalFormatting>
  <conditionalFormatting sqref="M16 A16">
    <cfRule type="duplicateValues" dxfId="856" priority="942"/>
  </conditionalFormatting>
  <conditionalFormatting sqref="B17:K17">
    <cfRule type="top10" dxfId="855" priority="937" bottom="1" rank="1"/>
    <cfRule type="top10" dxfId="854" priority="938" bottom="1" rank="2"/>
    <cfRule type="top10" dxfId="853" priority="939" bottom="1" rank="3"/>
    <cfRule type="top10" dxfId="852" priority="940" bottom="1" rank="4"/>
  </conditionalFormatting>
  <conditionalFormatting sqref="M17 A17">
    <cfRule type="duplicateValues" dxfId="851" priority="936"/>
  </conditionalFormatting>
  <conditionalFormatting sqref="B18:K18">
    <cfRule type="top10" dxfId="850" priority="931" bottom="1" rank="1"/>
    <cfRule type="top10" dxfId="849" priority="932" bottom="1" rank="2"/>
    <cfRule type="top10" dxfId="848" priority="933" bottom="1" rank="3"/>
    <cfRule type="top10" dxfId="847" priority="934" bottom="1" rank="4"/>
  </conditionalFormatting>
  <conditionalFormatting sqref="M18 A18">
    <cfRule type="duplicateValues" dxfId="846" priority="930"/>
  </conditionalFormatting>
  <conditionalFormatting sqref="B19:K19">
    <cfRule type="top10" dxfId="845" priority="925" bottom="1" rank="1"/>
    <cfRule type="top10" dxfId="844" priority="926" bottom="1" rank="2"/>
    <cfRule type="top10" dxfId="843" priority="927" bottom="1" rank="3"/>
    <cfRule type="top10" dxfId="842" priority="928" bottom="1" rank="4"/>
  </conditionalFormatting>
  <conditionalFormatting sqref="M19 A19">
    <cfRule type="duplicateValues" dxfId="841" priority="924"/>
  </conditionalFormatting>
  <conditionalFormatting sqref="B20:K20">
    <cfRule type="top10" dxfId="840" priority="919" bottom="1" rank="1"/>
    <cfRule type="top10" dxfId="839" priority="920" bottom="1" rank="2"/>
    <cfRule type="top10" dxfId="838" priority="921" bottom="1" rank="3"/>
    <cfRule type="top10" dxfId="837" priority="922" bottom="1" rank="4"/>
  </conditionalFormatting>
  <conditionalFormatting sqref="M20 A20">
    <cfRule type="duplicateValues" dxfId="836" priority="918"/>
  </conditionalFormatting>
  <conditionalFormatting sqref="B21:K21">
    <cfRule type="top10" dxfId="835" priority="913" bottom="1" rank="1"/>
    <cfRule type="top10" dxfId="834" priority="914" bottom="1" rank="2"/>
    <cfRule type="top10" dxfId="833" priority="915" bottom="1" rank="3"/>
    <cfRule type="top10" dxfId="832" priority="916" bottom="1" rank="4"/>
  </conditionalFormatting>
  <conditionalFormatting sqref="M21 A21">
    <cfRule type="duplicateValues" dxfId="831" priority="912"/>
  </conditionalFormatting>
  <conditionalFormatting sqref="B22:K22">
    <cfRule type="top10" dxfId="830" priority="907" bottom="1" rank="1"/>
    <cfRule type="top10" dxfId="829" priority="908" bottom="1" rank="2"/>
    <cfRule type="top10" dxfId="828" priority="909" bottom="1" rank="3"/>
    <cfRule type="top10" dxfId="827" priority="910" bottom="1" rank="4"/>
  </conditionalFormatting>
  <conditionalFormatting sqref="M22 A22">
    <cfRule type="duplicateValues" dxfId="826" priority="906"/>
  </conditionalFormatting>
  <conditionalFormatting sqref="B23:K23">
    <cfRule type="top10" dxfId="825" priority="901" bottom="1" rank="1"/>
    <cfRule type="top10" dxfId="824" priority="902" bottom="1" rank="2"/>
    <cfRule type="top10" dxfId="823" priority="903" bottom="1" rank="3"/>
    <cfRule type="top10" dxfId="822" priority="904" bottom="1" rank="4"/>
  </conditionalFormatting>
  <conditionalFormatting sqref="M23 A23">
    <cfRule type="duplicateValues" dxfId="821" priority="900"/>
  </conditionalFormatting>
  <conditionalFormatting sqref="B24:K24">
    <cfRule type="top10" dxfId="820" priority="895" bottom="1" rank="1"/>
    <cfRule type="top10" dxfId="819" priority="896" bottom="1" rank="2"/>
    <cfRule type="top10" dxfId="818" priority="897" bottom="1" rank="3"/>
    <cfRule type="top10" dxfId="817" priority="898" bottom="1" rank="4"/>
  </conditionalFormatting>
  <conditionalFormatting sqref="M24 A24">
    <cfRule type="duplicateValues" dxfId="816" priority="894"/>
  </conditionalFormatting>
  <conditionalFormatting sqref="B25:K25">
    <cfRule type="top10" dxfId="815" priority="889" bottom="1" rank="1"/>
    <cfRule type="top10" dxfId="814" priority="890" bottom="1" rank="2"/>
    <cfRule type="top10" dxfId="813" priority="891" bottom="1" rank="3"/>
    <cfRule type="top10" dxfId="812" priority="892" bottom="1" rank="4"/>
  </conditionalFormatting>
  <conditionalFormatting sqref="M25 A25">
    <cfRule type="duplicateValues" dxfId="811" priority="888"/>
  </conditionalFormatting>
  <conditionalFormatting sqref="B26:K26">
    <cfRule type="top10" dxfId="810" priority="883" bottom="1" rank="1"/>
    <cfRule type="top10" dxfId="809" priority="884" bottom="1" rank="2"/>
    <cfRule type="top10" dxfId="808" priority="885" bottom="1" rank="3"/>
    <cfRule type="top10" dxfId="807" priority="886" bottom="1" rank="4"/>
  </conditionalFormatting>
  <conditionalFormatting sqref="M26 A26">
    <cfRule type="duplicateValues" dxfId="806" priority="882"/>
  </conditionalFormatting>
  <conditionalFormatting sqref="B27:K27">
    <cfRule type="top10" dxfId="805" priority="877" bottom="1" rank="1"/>
    <cfRule type="top10" dxfId="804" priority="878" bottom="1" rank="2"/>
    <cfRule type="top10" dxfId="803" priority="879" bottom="1" rank="3"/>
    <cfRule type="top10" dxfId="802" priority="880" bottom="1" rank="4"/>
  </conditionalFormatting>
  <conditionalFormatting sqref="M27 A27">
    <cfRule type="duplicateValues" dxfId="801" priority="876"/>
  </conditionalFormatting>
  <conditionalFormatting sqref="B28:K28">
    <cfRule type="top10" dxfId="800" priority="871" bottom="1" rank="1"/>
    <cfRule type="top10" dxfId="799" priority="872" bottom="1" rank="2"/>
    <cfRule type="top10" dxfId="798" priority="873" bottom="1" rank="3"/>
    <cfRule type="top10" dxfId="797" priority="874" bottom="1" rank="4"/>
  </conditionalFormatting>
  <conditionalFormatting sqref="M28 A28">
    <cfRule type="duplicateValues" dxfId="796" priority="870"/>
  </conditionalFormatting>
  <conditionalFormatting sqref="B29:K29">
    <cfRule type="top10" dxfId="795" priority="865" bottom="1" rank="1"/>
    <cfRule type="top10" dxfId="794" priority="866" bottom="1" rank="2"/>
    <cfRule type="top10" dxfId="793" priority="867" bottom="1" rank="3"/>
    <cfRule type="top10" dxfId="792" priority="868" bottom="1" rank="4"/>
  </conditionalFormatting>
  <conditionalFormatting sqref="M29 A29">
    <cfRule type="duplicateValues" dxfId="791" priority="864"/>
  </conditionalFormatting>
  <conditionalFormatting sqref="B30:K30">
    <cfRule type="top10" dxfId="790" priority="859" bottom="1" rank="1"/>
    <cfRule type="top10" dxfId="789" priority="860" bottom="1" rank="2"/>
    <cfRule type="top10" dxfId="788" priority="861" bottom="1" rank="3"/>
    <cfRule type="top10" dxfId="787" priority="862" bottom="1" rank="4"/>
  </conditionalFormatting>
  <conditionalFormatting sqref="M30 A30">
    <cfRule type="duplicateValues" dxfId="786" priority="858"/>
  </conditionalFormatting>
  <conditionalFormatting sqref="B31:K31">
    <cfRule type="top10" dxfId="785" priority="853" bottom="1" rank="1"/>
    <cfRule type="top10" dxfId="784" priority="854" bottom="1" rank="2"/>
    <cfRule type="top10" dxfId="783" priority="855" bottom="1" rank="3"/>
    <cfRule type="top10" dxfId="782" priority="856" bottom="1" rank="4"/>
  </conditionalFormatting>
  <conditionalFormatting sqref="M31 A31">
    <cfRule type="duplicateValues" dxfId="781" priority="852"/>
  </conditionalFormatting>
  <conditionalFormatting sqref="B32:K32">
    <cfRule type="top10" dxfId="780" priority="847" bottom="1" rank="1"/>
    <cfRule type="top10" dxfId="779" priority="848" bottom="1" rank="2"/>
    <cfRule type="top10" dxfId="778" priority="849" bottom="1" rank="3"/>
    <cfRule type="top10" dxfId="777" priority="850" bottom="1" rank="4"/>
  </conditionalFormatting>
  <conditionalFormatting sqref="M32 A32">
    <cfRule type="duplicateValues" dxfId="776" priority="846"/>
  </conditionalFormatting>
  <conditionalFormatting sqref="B33:K33">
    <cfRule type="top10" dxfId="775" priority="841" bottom="1" rank="1"/>
    <cfRule type="top10" dxfId="774" priority="842" bottom="1" rank="2"/>
    <cfRule type="top10" dxfId="773" priority="843" bottom="1" rank="3"/>
    <cfRule type="top10" dxfId="772" priority="844" bottom="1" rank="4"/>
  </conditionalFormatting>
  <conditionalFormatting sqref="M33 A33">
    <cfRule type="duplicateValues" dxfId="771" priority="840"/>
  </conditionalFormatting>
  <conditionalFormatting sqref="B34:K34">
    <cfRule type="top10" dxfId="770" priority="835" bottom="1" rank="1"/>
    <cfRule type="top10" dxfId="769" priority="836" bottom="1" rank="2"/>
    <cfRule type="top10" dxfId="768" priority="837" bottom="1" rank="3"/>
    <cfRule type="top10" dxfId="767" priority="838" bottom="1" rank="4"/>
  </conditionalFormatting>
  <conditionalFormatting sqref="M34 A34">
    <cfRule type="duplicateValues" dxfId="766" priority="834"/>
  </conditionalFormatting>
  <conditionalFormatting sqref="B35:K35">
    <cfRule type="top10" dxfId="765" priority="829" bottom="1" rank="1"/>
    <cfRule type="top10" dxfId="764" priority="830" bottom="1" rank="2"/>
    <cfRule type="top10" dxfId="763" priority="831" bottom="1" rank="3"/>
    <cfRule type="top10" dxfId="762" priority="832" bottom="1" rank="4"/>
  </conditionalFormatting>
  <conditionalFormatting sqref="M35 A35">
    <cfRule type="duplicateValues" dxfId="761" priority="828"/>
  </conditionalFormatting>
  <conditionalFormatting sqref="B36:K36">
    <cfRule type="top10" dxfId="760" priority="823" bottom="1" rank="1"/>
    <cfRule type="top10" dxfId="759" priority="824" bottom="1" rank="2"/>
    <cfRule type="top10" dxfId="758" priority="825" bottom="1" rank="3"/>
    <cfRule type="top10" dxfId="757" priority="826" bottom="1" rank="4"/>
  </conditionalFormatting>
  <conditionalFormatting sqref="M36 A36">
    <cfRule type="duplicateValues" dxfId="756" priority="822"/>
  </conditionalFormatting>
  <conditionalFormatting sqref="B37:K37">
    <cfRule type="top10" dxfId="755" priority="817" bottom="1" rank="1"/>
    <cfRule type="top10" dxfId="754" priority="818" bottom="1" rank="2"/>
    <cfRule type="top10" dxfId="753" priority="819" bottom="1" rank="3"/>
    <cfRule type="top10" dxfId="752" priority="820" bottom="1" rank="4"/>
  </conditionalFormatting>
  <conditionalFormatting sqref="M37 A37">
    <cfRule type="duplicateValues" dxfId="751" priority="816"/>
  </conditionalFormatting>
  <conditionalFormatting sqref="B38:K38">
    <cfRule type="top10" dxfId="750" priority="811" bottom="1" rank="1"/>
    <cfRule type="top10" dxfId="749" priority="812" bottom="1" rank="2"/>
    <cfRule type="top10" dxfId="748" priority="813" bottom="1" rank="3"/>
    <cfRule type="top10" dxfId="747" priority="814" bottom="1" rank="4"/>
  </conditionalFormatting>
  <conditionalFormatting sqref="M38 A38">
    <cfRule type="duplicateValues" dxfId="746" priority="810"/>
  </conditionalFormatting>
  <conditionalFormatting sqref="B39:K39">
    <cfRule type="top10" dxfId="745" priority="805" bottom="1" rank="1"/>
    <cfRule type="top10" dxfId="744" priority="806" bottom="1" rank="2"/>
    <cfRule type="top10" dxfId="743" priority="807" bottom="1" rank="3"/>
    <cfRule type="top10" dxfId="742" priority="808" bottom="1" rank="4"/>
  </conditionalFormatting>
  <conditionalFormatting sqref="M39 A39">
    <cfRule type="duplicateValues" dxfId="741" priority="804"/>
  </conditionalFormatting>
  <conditionalFormatting sqref="B40:K40">
    <cfRule type="top10" dxfId="740" priority="799" bottom="1" rank="1"/>
    <cfRule type="top10" dxfId="739" priority="800" bottom="1" rank="2"/>
    <cfRule type="top10" dxfId="738" priority="801" bottom="1" rank="3"/>
    <cfRule type="top10" dxfId="737" priority="802" bottom="1" rank="4"/>
  </conditionalFormatting>
  <conditionalFormatting sqref="M40 A40">
    <cfRule type="duplicateValues" dxfId="736" priority="798"/>
  </conditionalFormatting>
  <conditionalFormatting sqref="B41:K41">
    <cfRule type="top10" dxfId="735" priority="793" bottom="1" rank="1"/>
    <cfRule type="top10" dxfId="734" priority="794" bottom="1" rank="2"/>
    <cfRule type="top10" dxfId="733" priority="795" bottom="1" rank="3"/>
    <cfRule type="top10" dxfId="732" priority="796" bottom="1" rank="4"/>
  </conditionalFormatting>
  <conditionalFormatting sqref="M41 A41">
    <cfRule type="duplicateValues" dxfId="731" priority="792"/>
  </conditionalFormatting>
  <conditionalFormatting sqref="B42:K42">
    <cfRule type="top10" dxfId="730" priority="787" bottom="1" rank="1"/>
    <cfRule type="top10" dxfId="729" priority="788" bottom="1" rank="2"/>
    <cfRule type="top10" dxfId="728" priority="789" bottom="1" rank="3"/>
    <cfRule type="top10" dxfId="727" priority="790" bottom="1" rank="4"/>
  </conditionalFormatting>
  <conditionalFormatting sqref="M42 A42">
    <cfRule type="duplicateValues" dxfId="726" priority="786"/>
  </conditionalFormatting>
  <conditionalFormatting sqref="B43:K43">
    <cfRule type="top10" dxfId="725" priority="781" bottom="1" rank="1"/>
    <cfRule type="top10" dxfId="724" priority="782" bottom="1" rank="2"/>
    <cfRule type="top10" dxfId="723" priority="783" bottom="1" rank="3"/>
    <cfRule type="top10" dxfId="722" priority="784" bottom="1" rank="4"/>
  </conditionalFormatting>
  <conditionalFormatting sqref="M43 A43">
    <cfRule type="duplicateValues" dxfId="721" priority="780"/>
  </conditionalFormatting>
  <conditionalFormatting sqref="B44:K44">
    <cfRule type="top10" dxfId="720" priority="775" bottom="1" rank="1"/>
    <cfRule type="top10" dxfId="719" priority="776" bottom="1" rank="2"/>
    <cfRule type="top10" dxfId="718" priority="777" bottom="1" rank="3"/>
    <cfRule type="top10" dxfId="717" priority="778" bottom="1" rank="4"/>
  </conditionalFormatting>
  <conditionalFormatting sqref="M44 A44">
    <cfRule type="duplicateValues" dxfId="716" priority="774"/>
  </conditionalFormatting>
  <conditionalFormatting sqref="B45:K45">
    <cfRule type="top10" dxfId="715" priority="769" bottom="1" rank="1"/>
    <cfRule type="top10" dxfId="714" priority="770" bottom="1" rank="2"/>
    <cfRule type="top10" dxfId="713" priority="771" bottom="1" rank="3"/>
    <cfRule type="top10" dxfId="712" priority="772" bottom="1" rank="4"/>
  </conditionalFormatting>
  <conditionalFormatting sqref="M45 A45">
    <cfRule type="duplicateValues" dxfId="711" priority="768"/>
  </conditionalFormatting>
  <conditionalFormatting sqref="B46:K46">
    <cfRule type="top10" dxfId="710" priority="763" bottom="1" rank="1"/>
    <cfRule type="top10" dxfId="709" priority="764" bottom="1" rank="2"/>
    <cfRule type="top10" dxfId="708" priority="765" bottom="1" rank="3"/>
    <cfRule type="top10" dxfId="707" priority="766" bottom="1" rank="4"/>
  </conditionalFormatting>
  <conditionalFormatting sqref="M46 A46">
    <cfRule type="duplicateValues" dxfId="706" priority="762"/>
  </conditionalFormatting>
  <conditionalFormatting sqref="B47:K47">
    <cfRule type="top10" dxfId="705" priority="757" bottom="1" rank="1"/>
    <cfRule type="top10" dxfId="704" priority="758" bottom="1" rank="2"/>
    <cfRule type="top10" dxfId="703" priority="759" bottom="1" rank="3"/>
    <cfRule type="top10" dxfId="702" priority="760" bottom="1" rank="4"/>
  </conditionalFormatting>
  <conditionalFormatting sqref="M47 A47">
    <cfRule type="duplicateValues" dxfId="701" priority="756"/>
  </conditionalFormatting>
  <conditionalFormatting sqref="B48:K48">
    <cfRule type="top10" dxfId="700" priority="751" bottom="1" rank="1"/>
    <cfRule type="top10" dxfId="699" priority="752" bottom="1" rank="2"/>
    <cfRule type="top10" dxfId="698" priority="753" bottom="1" rank="3"/>
    <cfRule type="top10" dxfId="697" priority="754" bottom="1" rank="4"/>
  </conditionalFormatting>
  <conditionalFormatting sqref="M48 A48">
    <cfRule type="duplicateValues" dxfId="696" priority="750"/>
  </conditionalFormatting>
  <conditionalFormatting sqref="B49:K49">
    <cfRule type="top10" dxfId="695" priority="745" bottom="1" rank="1"/>
    <cfRule type="top10" dxfId="694" priority="746" bottom="1" rank="2"/>
    <cfRule type="top10" dxfId="693" priority="747" bottom="1" rank="3"/>
    <cfRule type="top10" dxfId="692" priority="748" bottom="1" rank="4"/>
  </conditionalFormatting>
  <conditionalFormatting sqref="M49 A49">
    <cfRule type="duplicateValues" dxfId="691" priority="744"/>
  </conditionalFormatting>
  <conditionalFormatting sqref="B50:K50">
    <cfRule type="top10" dxfId="690" priority="739" bottom="1" rank="1"/>
    <cfRule type="top10" dxfId="689" priority="740" bottom="1" rank="2"/>
    <cfRule type="top10" dxfId="688" priority="741" bottom="1" rank="3"/>
    <cfRule type="top10" dxfId="687" priority="742" bottom="1" rank="4"/>
  </conditionalFormatting>
  <conditionalFormatting sqref="M50 A50">
    <cfRule type="duplicateValues" dxfId="686" priority="738"/>
  </conditionalFormatting>
  <conditionalFormatting sqref="B51:K51">
    <cfRule type="top10" dxfId="685" priority="733" bottom="1" rank="1"/>
    <cfRule type="top10" dxfId="684" priority="734" bottom="1" rank="2"/>
    <cfRule type="top10" dxfId="683" priority="735" bottom="1" rank="3"/>
    <cfRule type="top10" dxfId="682" priority="736" bottom="1" rank="4"/>
  </conditionalFormatting>
  <conditionalFormatting sqref="M51 A51">
    <cfRule type="duplicateValues" dxfId="681" priority="732"/>
  </conditionalFormatting>
  <conditionalFormatting sqref="B52:K52">
    <cfRule type="top10" dxfId="680" priority="727" bottom="1" rank="1"/>
    <cfRule type="top10" dxfId="679" priority="728" bottom="1" rank="2"/>
    <cfRule type="top10" dxfId="678" priority="729" bottom="1" rank="3"/>
    <cfRule type="top10" dxfId="677" priority="730" bottom="1" rank="4"/>
  </conditionalFormatting>
  <conditionalFormatting sqref="M52 A52">
    <cfRule type="duplicateValues" dxfId="676" priority="726"/>
  </conditionalFormatting>
  <conditionalFormatting sqref="B53:K53">
    <cfRule type="top10" dxfId="675" priority="721" bottom="1" rank="1"/>
    <cfRule type="top10" dxfId="674" priority="722" bottom="1" rank="2"/>
    <cfRule type="top10" dxfId="673" priority="723" bottom="1" rank="3"/>
    <cfRule type="top10" dxfId="672" priority="724" bottom="1" rank="4"/>
  </conditionalFormatting>
  <conditionalFormatting sqref="M53 A53">
    <cfRule type="duplicateValues" dxfId="671" priority="720"/>
  </conditionalFormatting>
  <conditionalFormatting sqref="B54:K54">
    <cfRule type="top10" dxfId="670" priority="715" bottom="1" rank="1"/>
    <cfRule type="top10" dxfId="669" priority="716" bottom="1" rank="2"/>
    <cfRule type="top10" dxfId="668" priority="717" bottom="1" rank="3"/>
    <cfRule type="top10" dxfId="667" priority="718" bottom="1" rank="4"/>
  </conditionalFormatting>
  <conditionalFormatting sqref="M54 A54">
    <cfRule type="duplicateValues" dxfId="666" priority="714"/>
  </conditionalFormatting>
  <conditionalFormatting sqref="B55:K55">
    <cfRule type="top10" dxfId="665" priority="709" bottom="1" rank="1"/>
    <cfRule type="top10" dxfId="664" priority="710" bottom="1" rank="2"/>
    <cfRule type="top10" dxfId="663" priority="711" bottom="1" rank="3"/>
    <cfRule type="top10" dxfId="662" priority="712" bottom="1" rank="4"/>
  </conditionalFormatting>
  <conditionalFormatting sqref="M55 A55">
    <cfRule type="duplicateValues" dxfId="661" priority="708"/>
  </conditionalFormatting>
  <conditionalFormatting sqref="B56:K56">
    <cfRule type="top10" dxfId="660" priority="703" bottom="1" rank="1"/>
    <cfRule type="top10" dxfId="659" priority="704" bottom="1" rank="2"/>
    <cfRule type="top10" dxfId="658" priority="705" bottom="1" rank="3"/>
    <cfRule type="top10" dxfId="657" priority="706" bottom="1" rank="4"/>
  </conditionalFormatting>
  <conditionalFormatting sqref="M56 A56">
    <cfRule type="duplicateValues" dxfId="656" priority="702"/>
  </conditionalFormatting>
  <conditionalFormatting sqref="B57:K57">
    <cfRule type="top10" dxfId="655" priority="697" bottom="1" rank="1"/>
    <cfRule type="top10" dxfId="654" priority="698" bottom="1" rank="2"/>
    <cfRule type="top10" dxfId="653" priority="699" bottom="1" rank="3"/>
    <cfRule type="top10" dxfId="652" priority="700" bottom="1" rank="4"/>
  </conditionalFormatting>
  <conditionalFormatting sqref="M57 A57">
    <cfRule type="duplicateValues" dxfId="651" priority="696"/>
  </conditionalFormatting>
  <conditionalFormatting sqref="B58:K58">
    <cfRule type="top10" dxfId="650" priority="691" bottom="1" rank="1"/>
    <cfRule type="top10" dxfId="649" priority="692" bottom="1" rank="2"/>
    <cfRule type="top10" dxfId="648" priority="693" bottom="1" rank="3"/>
    <cfRule type="top10" dxfId="647" priority="694" bottom="1" rank="4"/>
  </conditionalFormatting>
  <conditionalFormatting sqref="M58 A58">
    <cfRule type="duplicateValues" dxfId="646" priority="690"/>
  </conditionalFormatting>
  <conditionalFormatting sqref="B59:K59">
    <cfRule type="top10" dxfId="645" priority="685" bottom="1" rank="1"/>
    <cfRule type="top10" dxfId="644" priority="686" bottom="1" rank="2"/>
    <cfRule type="top10" dxfId="643" priority="687" bottom="1" rank="3"/>
    <cfRule type="top10" dxfId="642" priority="688" bottom="1" rank="4"/>
  </conditionalFormatting>
  <conditionalFormatting sqref="M59 A59">
    <cfRule type="duplicateValues" dxfId="641" priority="684"/>
  </conditionalFormatting>
  <conditionalFormatting sqref="B60:K60">
    <cfRule type="top10" dxfId="640" priority="679" bottom="1" rank="1"/>
    <cfRule type="top10" dxfId="639" priority="680" bottom="1" rank="2"/>
    <cfRule type="top10" dxfId="638" priority="681" bottom="1" rank="3"/>
    <cfRule type="top10" dxfId="637" priority="682" bottom="1" rank="4"/>
  </conditionalFormatting>
  <conditionalFormatting sqref="M60 A60">
    <cfRule type="duplicateValues" dxfId="636" priority="678"/>
  </conditionalFormatting>
  <conditionalFormatting sqref="B61:K61">
    <cfRule type="top10" dxfId="635" priority="673" bottom="1" rank="1"/>
    <cfRule type="top10" dxfId="634" priority="674" bottom="1" rank="2"/>
    <cfRule type="top10" dxfId="633" priority="675" bottom="1" rank="3"/>
    <cfRule type="top10" dxfId="632" priority="676" bottom="1" rank="4"/>
  </conditionalFormatting>
  <conditionalFormatting sqref="M61 A61">
    <cfRule type="duplicateValues" dxfId="631" priority="672"/>
  </conditionalFormatting>
  <conditionalFormatting sqref="B62:K62">
    <cfRule type="top10" dxfId="630" priority="667" bottom="1" rank="1"/>
    <cfRule type="top10" dxfId="629" priority="668" bottom="1" rank="2"/>
    <cfRule type="top10" dxfId="628" priority="669" bottom="1" rank="3"/>
    <cfRule type="top10" dxfId="627" priority="670" bottom="1" rank="4"/>
  </conditionalFormatting>
  <conditionalFormatting sqref="M62 A62">
    <cfRule type="duplicateValues" dxfId="626" priority="666"/>
  </conditionalFormatting>
  <conditionalFormatting sqref="B63:K63">
    <cfRule type="top10" dxfId="625" priority="661" bottom="1" rank="1"/>
    <cfRule type="top10" dxfId="624" priority="662" bottom="1" rank="2"/>
    <cfRule type="top10" dxfId="623" priority="663" bottom="1" rank="3"/>
    <cfRule type="top10" dxfId="622" priority="664" bottom="1" rank="4"/>
  </conditionalFormatting>
  <conditionalFormatting sqref="M63 A63">
    <cfRule type="duplicateValues" dxfId="621" priority="660"/>
  </conditionalFormatting>
  <conditionalFormatting sqref="B64:K64">
    <cfRule type="top10" dxfId="620" priority="655" bottom="1" rank="1"/>
    <cfRule type="top10" dxfId="619" priority="656" bottom="1" rank="2"/>
    <cfRule type="top10" dxfId="618" priority="657" bottom="1" rank="3"/>
    <cfRule type="top10" dxfId="617" priority="658" bottom="1" rank="4"/>
  </conditionalFormatting>
  <conditionalFormatting sqref="M64 A64">
    <cfRule type="duplicateValues" dxfId="616" priority="654"/>
  </conditionalFormatting>
  <conditionalFormatting sqref="B65:K65">
    <cfRule type="top10" dxfId="615" priority="649" bottom="1" rank="1"/>
    <cfRule type="top10" dxfId="614" priority="650" bottom="1" rank="2"/>
    <cfRule type="top10" dxfId="613" priority="651" bottom="1" rank="3"/>
    <cfRule type="top10" dxfId="612" priority="652" bottom="1" rank="4"/>
  </conditionalFormatting>
  <conditionalFormatting sqref="M65 A65">
    <cfRule type="duplicateValues" dxfId="611" priority="648"/>
  </conditionalFormatting>
  <conditionalFormatting sqref="B66:K66">
    <cfRule type="top10" dxfId="610" priority="643" bottom="1" rank="1"/>
    <cfRule type="top10" dxfId="609" priority="644" bottom="1" rank="2"/>
    <cfRule type="top10" dxfId="608" priority="645" bottom="1" rank="3"/>
    <cfRule type="top10" dxfId="607" priority="646" bottom="1" rank="4"/>
  </conditionalFormatting>
  <conditionalFormatting sqref="M66 A66">
    <cfRule type="duplicateValues" dxfId="606" priority="642"/>
  </conditionalFormatting>
  <conditionalFormatting sqref="B67:K67">
    <cfRule type="top10" dxfId="605" priority="637" bottom="1" rank="1"/>
    <cfRule type="top10" dxfId="604" priority="638" bottom="1" rank="2"/>
    <cfRule type="top10" dxfId="603" priority="639" bottom="1" rank="3"/>
    <cfRule type="top10" dxfId="602" priority="640" bottom="1" rank="4"/>
  </conditionalFormatting>
  <conditionalFormatting sqref="M67 A67">
    <cfRule type="duplicateValues" dxfId="601" priority="636"/>
  </conditionalFormatting>
  <conditionalFormatting sqref="B68:K68">
    <cfRule type="top10" dxfId="600" priority="631" bottom="1" rank="1"/>
    <cfRule type="top10" dxfId="599" priority="632" bottom="1" rank="2"/>
    <cfRule type="top10" dxfId="598" priority="633" bottom="1" rank="3"/>
    <cfRule type="top10" dxfId="597" priority="634" bottom="1" rank="4"/>
  </conditionalFormatting>
  <conditionalFormatting sqref="M68 A68">
    <cfRule type="duplicateValues" dxfId="596" priority="630"/>
  </conditionalFormatting>
  <conditionalFormatting sqref="B69:K69">
    <cfRule type="top10" dxfId="595" priority="625" bottom="1" rank="1"/>
    <cfRule type="top10" dxfId="594" priority="626" bottom="1" rank="2"/>
    <cfRule type="top10" dxfId="593" priority="627" bottom="1" rank="3"/>
    <cfRule type="top10" dxfId="592" priority="628" bottom="1" rank="4"/>
  </conditionalFormatting>
  <conditionalFormatting sqref="M69 A69">
    <cfRule type="duplicateValues" dxfId="591" priority="624"/>
  </conditionalFormatting>
  <conditionalFormatting sqref="B70:K70">
    <cfRule type="top10" dxfId="590" priority="619" bottom="1" rank="1"/>
    <cfRule type="top10" dxfId="589" priority="620" bottom="1" rank="2"/>
    <cfRule type="top10" dxfId="588" priority="621" bottom="1" rank="3"/>
    <cfRule type="top10" dxfId="587" priority="622" bottom="1" rank="4"/>
  </conditionalFormatting>
  <conditionalFormatting sqref="M70 A70">
    <cfRule type="duplicateValues" dxfId="586" priority="618"/>
  </conditionalFormatting>
  <conditionalFormatting sqref="B71:K71">
    <cfRule type="top10" dxfId="585" priority="613" bottom="1" rank="1"/>
    <cfRule type="top10" dxfId="584" priority="614" bottom="1" rank="2"/>
    <cfRule type="top10" dxfId="583" priority="615" bottom="1" rank="3"/>
    <cfRule type="top10" dxfId="582" priority="616" bottom="1" rank="4"/>
  </conditionalFormatting>
  <conditionalFormatting sqref="M71 A71">
    <cfRule type="duplicateValues" dxfId="581" priority="612"/>
  </conditionalFormatting>
  <conditionalFormatting sqref="B72:K72">
    <cfRule type="top10" dxfId="580" priority="607" bottom="1" rank="1"/>
    <cfRule type="top10" dxfId="579" priority="608" bottom="1" rank="2"/>
    <cfRule type="top10" dxfId="578" priority="609" bottom="1" rank="3"/>
    <cfRule type="top10" dxfId="577" priority="610" bottom="1" rank="4"/>
  </conditionalFormatting>
  <conditionalFormatting sqref="M72 A72">
    <cfRule type="duplicateValues" dxfId="576" priority="606"/>
  </conditionalFormatting>
  <conditionalFormatting sqref="B73:K73">
    <cfRule type="top10" dxfId="575" priority="601" bottom="1" rank="1"/>
    <cfRule type="top10" dxfId="574" priority="602" bottom="1" rank="2"/>
    <cfRule type="top10" dxfId="573" priority="603" bottom="1" rank="3"/>
    <cfRule type="top10" dxfId="572" priority="604" bottom="1" rank="4"/>
  </conditionalFormatting>
  <conditionalFormatting sqref="M73 A73">
    <cfRule type="duplicateValues" dxfId="571" priority="600"/>
  </conditionalFormatting>
  <conditionalFormatting sqref="B74:K74">
    <cfRule type="top10" dxfId="570" priority="595" bottom="1" rank="1"/>
    <cfRule type="top10" dxfId="569" priority="596" bottom="1" rank="2"/>
    <cfRule type="top10" dxfId="568" priority="597" bottom="1" rank="3"/>
    <cfRule type="top10" dxfId="567" priority="598" bottom="1" rank="4"/>
  </conditionalFormatting>
  <conditionalFormatting sqref="M74 A74">
    <cfRule type="duplicateValues" dxfId="566" priority="594"/>
  </conditionalFormatting>
  <conditionalFormatting sqref="B75:K75">
    <cfRule type="top10" dxfId="565" priority="589" bottom="1" rank="1"/>
    <cfRule type="top10" dxfId="564" priority="590" bottom="1" rank="2"/>
    <cfRule type="top10" dxfId="563" priority="591" bottom="1" rank="3"/>
    <cfRule type="top10" dxfId="562" priority="592" bottom="1" rank="4"/>
  </conditionalFormatting>
  <conditionalFormatting sqref="M75 A75">
    <cfRule type="duplicateValues" dxfId="561" priority="588"/>
  </conditionalFormatting>
  <conditionalFormatting sqref="B76:K76">
    <cfRule type="top10" dxfId="560" priority="583" bottom="1" rank="1"/>
    <cfRule type="top10" dxfId="559" priority="584" bottom="1" rank="2"/>
    <cfRule type="top10" dxfId="558" priority="585" bottom="1" rank="3"/>
    <cfRule type="top10" dxfId="557" priority="586" bottom="1" rank="4"/>
  </conditionalFormatting>
  <conditionalFormatting sqref="M76 A76">
    <cfRule type="duplicateValues" dxfId="556" priority="582"/>
  </conditionalFormatting>
  <conditionalFormatting sqref="B77:K77">
    <cfRule type="top10" dxfId="555" priority="577" bottom="1" rank="1"/>
    <cfRule type="top10" dxfId="554" priority="578" bottom="1" rank="2"/>
    <cfRule type="top10" dxfId="553" priority="579" bottom="1" rank="3"/>
    <cfRule type="top10" dxfId="552" priority="580" bottom="1" rank="4"/>
  </conditionalFormatting>
  <conditionalFormatting sqref="M77 A77">
    <cfRule type="duplicateValues" dxfId="551" priority="576"/>
  </conditionalFormatting>
  <conditionalFormatting sqref="B78:K78">
    <cfRule type="top10" dxfId="550" priority="571" bottom="1" rank="1"/>
    <cfRule type="top10" dxfId="549" priority="572" bottom="1" rank="2"/>
    <cfRule type="top10" dxfId="548" priority="573" bottom="1" rank="3"/>
    <cfRule type="top10" dxfId="547" priority="574" bottom="1" rank="4"/>
  </conditionalFormatting>
  <conditionalFormatting sqref="M78 A78">
    <cfRule type="duplicateValues" dxfId="546" priority="570"/>
  </conditionalFormatting>
  <conditionalFormatting sqref="B79:K79">
    <cfRule type="top10" dxfId="545" priority="565" bottom="1" rank="1"/>
    <cfRule type="top10" dxfId="544" priority="566" bottom="1" rank="2"/>
    <cfRule type="top10" dxfId="543" priority="567" bottom="1" rank="3"/>
    <cfRule type="top10" dxfId="542" priority="568" bottom="1" rank="4"/>
  </conditionalFormatting>
  <conditionalFormatting sqref="M79 A79">
    <cfRule type="duplicateValues" dxfId="541" priority="564"/>
  </conditionalFormatting>
  <conditionalFormatting sqref="B80:K80">
    <cfRule type="top10" dxfId="540" priority="559" bottom="1" rank="1"/>
    <cfRule type="top10" dxfId="539" priority="560" bottom="1" rank="2"/>
    <cfRule type="top10" dxfId="538" priority="561" bottom="1" rank="3"/>
    <cfRule type="top10" dxfId="537" priority="562" bottom="1" rank="4"/>
  </conditionalFormatting>
  <conditionalFormatting sqref="M80 A80">
    <cfRule type="duplicateValues" dxfId="536" priority="558"/>
  </conditionalFormatting>
  <conditionalFormatting sqref="B81:K81">
    <cfRule type="top10" dxfId="535" priority="553" bottom="1" rank="1"/>
    <cfRule type="top10" dxfId="534" priority="554" bottom="1" rank="2"/>
    <cfRule type="top10" dxfId="533" priority="555" bottom="1" rank="3"/>
    <cfRule type="top10" dxfId="532" priority="556" bottom="1" rank="4"/>
  </conditionalFormatting>
  <conditionalFormatting sqref="M81 A81">
    <cfRule type="duplicateValues" dxfId="531" priority="552"/>
  </conditionalFormatting>
  <conditionalFormatting sqref="B82:K82">
    <cfRule type="top10" dxfId="530" priority="547" bottom="1" rank="1"/>
    <cfRule type="top10" dxfId="529" priority="548" bottom="1" rank="2"/>
    <cfRule type="top10" dxfId="528" priority="549" bottom="1" rank="3"/>
    <cfRule type="top10" dxfId="527" priority="550" bottom="1" rank="4"/>
  </conditionalFormatting>
  <conditionalFormatting sqref="M82 A82">
    <cfRule type="duplicateValues" dxfId="526" priority="546"/>
  </conditionalFormatting>
  <conditionalFormatting sqref="B83:K83">
    <cfRule type="top10" dxfId="525" priority="541" bottom="1" rank="1"/>
    <cfRule type="top10" dxfId="524" priority="542" bottom="1" rank="2"/>
    <cfRule type="top10" dxfId="523" priority="543" bottom="1" rank="3"/>
    <cfRule type="top10" dxfId="522" priority="544" bottom="1" rank="4"/>
  </conditionalFormatting>
  <conditionalFormatting sqref="M83 A83">
    <cfRule type="duplicateValues" dxfId="521" priority="540"/>
  </conditionalFormatting>
  <conditionalFormatting sqref="B84:K84">
    <cfRule type="top10" dxfId="520" priority="535" bottom="1" rank="1"/>
    <cfRule type="top10" dxfId="519" priority="536" bottom="1" rank="2"/>
    <cfRule type="top10" dxfId="518" priority="537" bottom="1" rank="3"/>
    <cfRule type="top10" dxfId="517" priority="538" bottom="1" rank="4"/>
  </conditionalFormatting>
  <conditionalFormatting sqref="M84 A84">
    <cfRule type="duplicateValues" dxfId="516" priority="534"/>
  </conditionalFormatting>
  <conditionalFormatting sqref="B85:K85">
    <cfRule type="top10" dxfId="515" priority="529" bottom="1" rank="1"/>
    <cfRule type="top10" dxfId="514" priority="530" bottom="1" rank="2"/>
    <cfRule type="top10" dxfId="513" priority="531" bottom="1" rank="3"/>
    <cfRule type="top10" dxfId="512" priority="532" bottom="1" rank="4"/>
  </conditionalFormatting>
  <conditionalFormatting sqref="M85 A85">
    <cfRule type="duplicateValues" dxfId="511" priority="528"/>
  </conditionalFormatting>
  <conditionalFormatting sqref="B86:K86">
    <cfRule type="top10" dxfId="510" priority="523" bottom="1" rank="1"/>
    <cfRule type="top10" dxfId="509" priority="524" bottom="1" rank="2"/>
    <cfRule type="top10" dxfId="508" priority="525" bottom="1" rank="3"/>
    <cfRule type="top10" dxfId="507" priority="526" bottom="1" rank="4"/>
  </conditionalFormatting>
  <conditionalFormatting sqref="M86 A86">
    <cfRule type="duplicateValues" dxfId="506" priority="522"/>
  </conditionalFormatting>
  <conditionalFormatting sqref="B87:K87">
    <cfRule type="top10" dxfId="505" priority="517" bottom="1" rank="1"/>
    <cfRule type="top10" dxfId="504" priority="518" bottom="1" rank="2"/>
    <cfRule type="top10" dxfId="503" priority="519" bottom="1" rank="3"/>
    <cfRule type="top10" dxfId="502" priority="520" bottom="1" rank="4"/>
  </conditionalFormatting>
  <conditionalFormatting sqref="M87 A87">
    <cfRule type="duplicateValues" dxfId="501" priority="516"/>
  </conditionalFormatting>
  <conditionalFormatting sqref="B88:K88">
    <cfRule type="top10" dxfId="500" priority="511" bottom="1" rank="1"/>
    <cfRule type="top10" dxfId="499" priority="512" bottom="1" rank="2"/>
    <cfRule type="top10" dxfId="498" priority="513" bottom="1" rank="3"/>
    <cfRule type="top10" dxfId="497" priority="514" bottom="1" rank="4"/>
  </conditionalFormatting>
  <conditionalFormatting sqref="M88 A88">
    <cfRule type="duplicateValues" dxfId="496" priority="510"/>
  </conditionalFormatting>
  <conditionalFormatting sqref="B89:K89">
    <cfRule type="top10" dxfId="495" priority="505" bottom="1" rank="1"/>
    <cfRule type="top10" dxfId="494" priority="506" bottom="1" rank="2"/>
    <cfRule type="top10" dxfId="493" priority="507" bottom="1" rank="3"/>
    <cfRule type="top10" dxfId="492" priority="508" bottom="1" rank="4"/>
  </conditionalFormatting>
  <conditionalFormatting sqref="M89 A89">
    <cfRule type="duplicateValues" dxfId="491" priority="504"/>
  </conditionalFormatting>
  <conditionalFormatting sqref="B90:K90">
    <cfRule type="top10" dxfId="490" priority="499" bottom="1" rank="1"/>
    <cfRule type="top10" dxfId="489" priority="500" bottom="1" rank="2"/>
    <cfRule type="top10" dxfId="488" priority="501" bottom="1" rank="3"/>
    <cfRule type="top10" dxfId="487" priority="502" bottom="1" rank="4"/>
  </conditionalFormatting>
  <conditionalFormatting sqref="M90 A90">
    <cfRule type="duplicateValues" dxfId="486" priority="498"/>
  </conditionalFormatting>
  <conditionalFormatting sqref="B91:K91">
    <cfRule type="top10" dxfId="485" priority="493" bottom="1" rank="1"/>
    <cfRule type="top10" dxfId="484" priority="494" bottom="1" rank="2"/>
    <cfRule type="top10" dxfId="483" priority="495" bottom="1" rank="3"/>
    <cfRule type="top10" dxfId="482" priority="496" bottom="1" rank="4"/>
  </conditionalFormatting>
  <conditionalFormatting sqref="M91 A91">
    <cfRule type="duplicateValues" dxfId="481" priority="492"/>
  </conditionalFormatting>
  <conditionalFormatting sqref="B92:K92">
    <cfRule type="top10" dxfId="480" priority="487" bottom="1" rank="1"/>
    <cfRule type="top10" dxfId="479" priority="488" bottom="1" rank="2"/>
    <cfRule type="top10" dxfId="478" priority="489" bottom="1" rank="3"/>
    <cfRule type="top10" dxfId="477" priority="490" bottom="1" rank="4"/>
  </conditionalFormatting>
  <conditionalFormatting sqref="M92 A92">
    <cfRule type="duplicateValues" dxfId="476" priority="486"/>
  </conditionalFormatting>
  <conditionalFormatting sqref="B93:K93">
    <cfRule type="top10" dxfId="475" priority="481" bottom="1" rank="1"/>
    <cfRule type="top10" dxfId="474" priority="482" bottom="1" rank="2"/>
    <cfRule type="top10" dxfId="473" priority="483" bottom="1" rank="3"/>
    <cfRule type="top10" dxfId="472" priority="484" bottom="1" rank="4"/>
  </conditionalFormatting>
  <conditionalFormatting sqref="M93 A93">
    <cfRule type="duplicateValues" dxfId="471" priority="480"/>
  </conditionalFormatting>
  <conditionalFormatting sqref="B94:K94">
    <cfRule type="top10" dxfId="470" priority="475" bottom="1" rank="1"/>
    <cfRule type="top10" dxfId="469" priority="476" bottom="1" rank="2"/>
    <cfRule type="top10" dxfId="468" priority="477" bottom="1" rank="3"/>
    <cfRule type="top10" dxfId="467" priority="478" bottom="1" rank="4"/>
  </conditionalFormatting>
  <conditionalFormatting sqref="M94 A94">
    <cfRule type="duplicateValues" dxfId="466" priority="474"/>
  </conditionalFormatting>
  <conditionalFormatting sqref="B95:K95">
    <cfRule type="top10" dxfId="465" priority="469" bottom="1" rank="1"/>
    <cfRule type="top10" dxfId="464" priority="470" bottom="1" rank="2"/>
    <cfRule type="top10" dxfId="463" priority="471" bottom="1" rank="3"/>
    <cfRule type="top10" dxfId="462" priority="472" bottom="1" rank="4"/>
  </conditionalFormatting>
  <conditionalFormatting sqref="M95 A95">
    <cfRule type="duplicateValues" dxfId="461" priority="468"/>
  </conditionalFormatting>
  <conditionalFormatting sqref="B96:K96">
    <cfRule type="top10" dxfId="460" priority="463" bottom="1" rank="1"/>
    <cfRule type="top10" dxfId="459" priority="464" bottom="1" rank="2"/>
    <cfRule type="top10" dxfId="458" priority="465" bottom="1" rank="3"/>
    <cfRule type="top10" dxfId="457" priority="466" bottom="1" rank="4"/>
  </conditionalFormatting>
  <conditionalFormatting sqref="M96 A96">
    <cfRule type="duplicateValues" dxfId="456" priority="462"/>
  </conditionalFormatting>
  <conditionalFormatting sqref="B97:K97">
    <cfRule type="top10" dxfId="455" priority="457" bottom="1" rank="1"/>
    <cfRule type="top10" dxfId="454" priority="458" bottom="1" rank="2"/>
    <cfRule type="top10" dxfId="453" priority="459" bottom="1" rank="3"/>
    <cfRule type="top10" dxfId="452" priority="460" bottom="1" rank="4"/>
  </conditionalFormatting>
  <conditionalFormatting sqref="M97 A97">
    <cfRule type="duplicateValues" dxfId="451" priority="456"/>
  </conditionalFormatting>
  <conditionalFormatting sqref="B98:K98">
    <cfRule type="top10" dxfId="450" priority="451" bottom="1" rank="1"/>
    <cfRule type="top10" dxfId="449" priority="452" bottom="1" rank="2"/>
    <cfRule type="top10" dxfId="448" priority="453" bottom="1" rank="3"/>
    <cfRule type="top10" dxfId="447" priority="454" bottom="1" rank="4"/>
  </conditionalFormatting>
  <conditionalFormatting sqref="M98 A98">
    <cfRule type="duplicateValues" dxfId="446" priority="450"/>
  </conditionalFormatting>
  <conditionalFormatting sqref="B99:K99">
    <cfRule type="top10" dxfId="445" priority="445" bottom="1" rank="1"/>
    <cfRule type="top10" dxfId="444" priority="446" bottom="1" rank="2"/>
    <cfRule type="top10" dxfId="443" priority="447" bottom="1" rank="3"/>
    <cfRule type="top10" dxfId="442" priority="448" bottom="1" rank="4"/>
  </conditionalFormatting>
  <conditionalFormatting sqref="M99 A99">
    <cfRule type="duplicateValues" dxfId="441" priority="444"/>
  </conditionalFormatting>
  <conditionalFormatting sqref="B100:K100">
    <cfRule type="top10" dxfId="440" priority="439" bottom="1" rank="1"/>
    <cfRule type="top10" dxfId="439" priority="440" bottom="1" rank="2"/>
    <cfRule type="top10" dxfId="438" priority="441" bottom="1" rank="3"/>
    <cfRule type="top10" dxfId="437" priority="442" bottom="1" rank="4"/>
  </conditionalFormatting>
  <conditionalFormatting sqref="M100 A100">
    <cfRule type="duplicateValues" dxfId="436" priority="438"/>
  </conditionalFormatting>
  <conditionalFormatting sqref="B101:K101">
    <cfRule type="top10" dxfId="435" priority="433" bottom="1" rank="1"/>
    <cfRule type="top10" dxfId="434" priority="434" bottom="1" rank="2"/>
    <cfRule type="top10" dxfId="433" priority="435" bottom="1" rank="3"/>
    <cfRule type="top10" dxfId="432" priority="436" bottom="1" rank="4"/>
  </conditionalFormatting>
  <conditionalFormatting sqref="M101 A101">
    <cfRule type="duplicateValues" dxfId="431" priority="432"/>
  </conditionalFormatting>
  <conditionalFormatting sqref="B102:K102">
    <cfRule type="top10" dxfId="430" priority="427" bottom="1" rank="1"/>
    <cfRule type="top10" dxfId="429" priority="428" bottom="1" rank="2"/>
    <cfRule type="top10" dxfId="428" priority="429" bottom="1" rank="3"/>
    <cfRule type="top10" dxfId="427" priority="430" bottom="1" rank="4"/>
  </conditionalFormatting>
  <conditionalFormatting sqref="M102 A102">
    <cfRule type="duplicateValues" dxfId="426" priority="426"/>
  </conditionalFormatting>
  <conditionalFormatting sqref="B103:K103">
    <cfRule type="top10" dxfId="425" priority="421" bottom="1" rank="1"/>
    <cfRule type="top10" dxfId="424" priority="422" bottom="1" rank="2"/>
    <cfRule type="top10" dxfId="423" priority="423" bottom="1" rank="3"/>
    <cfRule type="top10" dxfId="422" priority="424" bottom="1" rank="4"/>
  </conditionalFormatting>
  <conditionalFormatting sqref="M103 A103">
    <cfRule type="duplicateValues" dxfId="421" priority="420"/>
  </conditionalFormatting>
  <conditionalFormatting sqref="B104:K104">
    <cfRule type="top10" dxfId="420" priority="415" bottom="1" rank="1"/>
    <cfRule type="top10" dxfId="419" priority="416" bottom="1" rank="2"/>
    <cfRule type="top10" dxfId="418" priority="417" bottom="1" rank="3"/>
    <cfRule type="top10" dxfId="417" priority="418" bottom="1" rank="4"/>
  </conditionalFormatting>
  <conditionalFormatting sqref="M104 A104">
    <cfRule type="duplicateValues" dxfId="416" priority="414"/>
  </conditionalFormatting>
  <conditionalFormatting sqref="B105:K105">
    <cfRule type="top10" dxfId="415" priority="409" bottom="1" rank="1"/>
    <cfRule type="top10" dxfId="414" priority="410" bottom="1" rank="2"/>
    <cfRule type="top10" dxfId="413" priority="411" bottom="1" rank="3"/>
    <cfRule type="top10" dxfId="412" priority="412" bottom="1" rank="4"/>
  </conditionalFormatting>
  <conditionalFormatting sqref="M105 A105">
    <cfRule type="duplicateValues" dxfId="411" priority="408"/>
  </conditionalFormatting>
  <conditionalFormatting sqref="N7">
    <cfRule type="duplicateValues" dxfId="410" priority="406"/>
  </conditionalFormatting>
  <conditionalFormatting sqref="N8">
    <cfRule type="duplicateValues" dxfId="409" priority="405"/>
  </conditionalFormatting>
  <conditionalFormatting sqref="N9">
    <cfRule type="duplicateValues" dxfId="408" priority="404"/>
  </conditionalFormatting>
  <conditionalFormatting sqref="N10">
    <cfRule type="duplicateValues" dxfId="407" priority="403"/>
  </conditionalFormatting>
  <conditionalFormatting sqref="N11">
    <cfRule type="duplicateValues" dxfId="406" priority="402"/>
  </conditionalFormatting>
  <conditionalFormatting sqref="N12">
    <cfRule type="duplicateValues" dxfId="405" priority="401"/>
  </conditionalFormatting>
  <conditionalFormatting sqref="N13">
    <cfRule type="duplicateValues" dxfId="404" priority="400"/>
  </conditionalFormatting>
  <conditionalFormatting sqref="N14">
    <cfRule type="duplicateValues" dxfId="403" priority="399"/>
  </conditionalFormatting>
  <conditionalFormatting sqref="N15">
    <cfRule type="duplicateValues" dxfId="402" priority="398"/>
  </conditionalFormatting>
  <conditionalFormatting sqref="N16">
    <cfRule type="duplicateValues" dxfId="401" priority="395"/>
  </conditionalFormatting>
  <conditionalFormatting sqref="N17">
    <cfRule type="duplicateValues" dxfId="400" priority="394"/>
  </conditionalFormatting>
  <conditionalFormatting sqref="N18">
    <cfRule type="duplicateValues" dxfId="399" priority="393"/>
  </conditionalFormatting>
  <conditionalFormatting sqref="N19">
    <cfRule type="duplicateValues" dxfId="398" priority="392"/>
  </conditionalFormatting>
  <conditionalFormatting sqref="N20">
    <cfRule type="duplicateValues" dxfId="397" priority="391"/>
  </conditionalFormatting>
  <conditionalFormatting sqref="N21">
    <cfRule type="duplicateValues" dxfId="396" priority="390"/>
  </conditionalFormatting>
  <conditionalFormatting sqref="N22">
    <cfRule type="duplicateValues" dxfId="395" priority="389"/>
  </conditionalFormatting>
  <conditionalFormatting sqref="N23">
    <cfRule type="duplicateValues" dxfId="394" priority="388"/>
  </conditionalFormatting>
  <conditionalFormatting sqref="N24">
    <cfRule type="duplicateValues" dxfId="393" priority="387"/>
  </conditionalFormatting>
  <conditionalFormatting sqref="N25">
    <cfRule type="duplicateValues" dxfId="392" priority="386"/>
  </conditionalFormatting>
  <conditionalFormatting sqref="N26">
    <cfRule type="duplicateValues" dxfId="391" priority="385"/>
  </conditionalFormatting>
  <conditionalFormatting sqref="N27">
    <cfRule type="duplicateValues" dxfId="390" priority="384"/>
  </conditionalFormatting>
  <conditionalFormatting sqref="N28">
    <cfRule type="duplicateValues" dxfId="389" priority="383"/>
  </conditionalFormatting>
  <conditionalFormatting sqref="N29">
    <cfRule type="duplicateValues" dxfId="388" priority="382"/>
  </conditionalFormatting>
  <conditionalFormatting sqref="N30">
    <cfRule type="duplicateValues" dxfId="387" priority="381"/>
  </conditionalFormatting>
  <conditionalFormatting sqref="N31">
    <cfRule type="duplicateValues" dxfId="386" priority="380"/>
  </conditionalFormatting>
  <conditionalFormatting sqref="N32">
    <cfRule type="duplicateValues" dxfId="385" priority="379"/>
  </conditionalFormatting>
  <conditionalFormatting sqref="N33">
    <cfRule type="duplicateValues" dxfId="384" priority="378"/>
  </conditionalFormatting>
  <conditionalFormatting sqref="N34">
    <cfRule type="duplicateValues" dxfId="383" priority="377"/>
  </conditionalFormatting>
  <conditionalFormatting sqref="N35">
    <cfRule type="duplicateValues" dxfId="382" priority="376"/>
  </conditionalFormatting>
  <conditionalFormatting sqref="N36">
    <cfRule type="duplicateValues" dxfId="381" priority="375"/>
  </conditionalFormatting>
  <conditionalFormatting sqref="N37">
    <cfRule type="duplicateValues" dxfId="380" priority="374"/>
  </conditionalFormatting>
  <conditionalFormatting sqref="N38">
    <cfRule type="duplicateValues" dxfId="379" priority="373"/>
  </conditionalFormatting>
  <conditionalFormatting sqref="N39">
    <cfRule type="duplicateValues" dxfId="378" priority="372"/>
  </conditionalFormatting>
  <conditionalFormatting sqref="N40">
    <cfRule type="duplicateValues" dxfId="377" priority="371"/>
  </conditionalFormatting>
  <conditionalFormatting sqref="N41">
    <cfRule type="duplicateValues" dxfId="376" priority="370"/>
  </conditionalFormatting>
  <conditionalFormatting sqref="N42">
    <cfRule type="duplicateValues" dxfId="375" priority="369"/>
  </conditionalFormatting>
  <conditionalFormatting sqref="N43">
    <cfRule type="duplicateValues" dxfId="374" priority="368"/>
  </conditionalFormatting>
  <conditionalFormatting sqref="N44">
    <cfRule type="duplicateValues" dxfId="373" priority="367"/>
  </conditionalFormatting>
  <conditionalFormatting sqref="N45">
    <cfRule type="duplicateValues" dxfId="372" priority="366"/>
  </conditionalFormatting>
  <conditionalFormatting sqref="N46">
    <cfRule type="duplicateValues" dxfId="371" priority="365"/>
  </conditionalFormatting>
  <conditionalFormatting sqref="N47">
    <cfRule type="duplicateValues" dxfId="370" priority="364"/>
  </conditionalFormatting>
  <conditionalFormatting sqref="N48">
    <cfRule type="duplicateValues" dxfId="369" priority="363"/>
  </conditionalFormatting>
  <conditionalFormatting sqref="N49">
    <cfRule type="duplicateValues" dxfId="368" priority="362"/>
  </conditionalFormatting>
  <conditionalFormatting sqref="N50">
    <cfRule type="duplicateValues" dxfId="367" priority="361"/>
  </conditionalFormatting>
  <conditionalFormatting sqref="N51">
    <cfRule type="duplicateValues" dxfId="366" priority="360"/>
  </conditionalFormatting>
  <conditionalFormatting sqref="N52">
    <cfRule type="duplicateValues" dxfId="365" priority="359"/>
  </conditionalFormatting>
  <conditionalFormatting sqref="N53">
    <cfRule type="duplicateValues" dxfId="364" priority="358"/>
  </conditionalFormatting>
  <conditionalFormatting sqref="N54">
    <cfRule type="duplicateValues" dxfId="363" priority="357"/>
  </conditionalFormatting>
  <conditionalFormatting sqref="N55">
    <cfRule type="duplicateValues" dxfId="362" priority="356"/>
  </conditionalFormatting>
  <conditionalFormatting sqref="N56">
    <cfRule type="duplicateValues" dxfId="361" priority="355"/>
  </conditionalFormatting>
  <conditionalFormatting sqref="N57">
    <cfRule type="duplicateValues" dxfId="360" priority="354"/>
  </conditionalFormatting>
  <conditionalFormatting sqref="N58">
    <cfRule type="duplicateValues" dxfId="359" priority="353"/>
  </conditionalFormatting>
  <conditionalFormatting sqref="N59">
    <cfRule type="duplicateValues" dxfId="358" priority="352"/>
  </conditionalFormatting>
  <conditionalFormatting sqref="N60">
    <cfRule type="duplicateValues" dxfId="357" priority="351"/>
  </conditionalFormatting>
  <conditionalFormatting sqref="N61">
    <cfRule type="duplicateValues" dxfId="356" priority="350"/>
  </conditionalFormatting>
  <conditionalFormatting sqref="N62">
    <cfRule type="duplicateValues" dxfId="355" priority="349"/>
  </conditionalFormatting>
  <conditionalFormatting sqref="N63">
    <cfRule type="duplicateValues" dxfId="354" priority="348"/>
  </conditionalFormatting>
  <conditionalFormatting sqref="N64">
    <cfRule type="duplicateValues" dxfId="353" priority="347"/>
  </conditionalFormatting>
  <conditionalFormatting sqref="N65">
    <cfRule type="duplicateValues" dxfId="352" priority="346"/>
  </conditionalFormatting>
  <conditionalFormatting sqref="N66">
    <cfRule type="duplicateValues" dxfId="351" priority="345"/>
  </conditionalFormatting>
  <conditionalFormatting sqref="N67">
    <cfRule type="duplicateValues" dxfId="350" priority="344"/>
  </conditionalFormatting>
  <conditionalFormatting sqref="N68">
    <cfRule type="duplicateValues" dxfId="349" priority="343"/>
  </conditionalFormatting>
  <conditionalFormatting sqref="N69">
    <cfRule type="duplicateValues" dxfId="348" priority="342"/>
  </conditionalFormatting>
  <conditionalFormatting sqref="N70">
    <cfRule type="duplicateValues" dxfId="347" priority="341"/>
  </conditionalFormatting>
  <conditionalFormatting sqref="N71">
    <cfRule type="duplicateValues" dxfId="346" priority="340"/>
  </conditionalFormatting>
  <conditionalFormatting sqref="N72">
    <cfRule type="duplicateValues" dxfId="345" priority="339"/>
  </conditionalFormatting>
  <conditionalFormatting sqref="N73">
    <cfRule type="duplicateValues" dxfId="344" priority="338"/>
  </conditionalFormatting>
  <conditionalFormatting sqref="N74">
    <cfRule type="duplicateValues" dxfId="343" priority="337"/>
  </conditionalFormatting>
  <conditionalFormatting sqref="N75">
    <cfRule type="duplicateValues" dxfId="342" priority="336"/>
  </conditionalFormatting>
  <conditionalFormatting sqref="N76">
    <cfRule type="duplicateValues" dxfId="341" priority="335"/>
  </conditionalFormatting>
  <conditionalFormatting sqref="N77">
    <cfRule type="duplicateValues" dxfId="340" priority="334"/>
  </conditionalFormatting>
  <conditionalFormatting sqref="N78">
    <cfRule type="duplicateValues" dxfId="339" priority="333"/>
  </conditionalFormatting>
  <conditionalFormatting sqref="N79">
    <cfRule type="duplicateValues" dxfId="338" priority="332"/>
  </conditionalFormatting>
  <conditionalFormatting sqref="N80">
    <cfRule type="duplicateValues" dxfId="337" priority="331"/>
  </conditionalFormatting>
  <conditionalFormatting sqref="N81">
    <cfRule type="duplicateValues" dxfId="336" priority="330"/>
  </conditionalFormatting>
  <conditionalFormatting sqref="N82">
    <cfRule type="duplicateValues" dxfId="335" priority="329"/>
  </conditionalFormatting>
  <conditionalFormatting sqref="N83">
    <cfRule type="duplicateValues" dxfId="334" priority="328"/>
  </conditionalFormatting>
  <conditionalFormatting sqref="N84">
    <cfRule type="duplicateValues" dxfId="333" priority="327"/>
  </conditionalFormatting>
  <conditionalFormatting sqref="N85">
    <cfRule type="duplicateValues" dxfId="332" priority="326"/>
  </conditionalFormatting>
  <conditionalFormatting sqref="N86">
    <cfRule type="duplicateValues" dxfId="331" priority="325"/>
  </conditionalFormatting>
  <conditionalFormatting sqref="N87">
    <cfRule type="duplicateValues" dxfId="330" priority="324"/>
  </conditionalFormatting>
  <conditionalFormatting sqref="N88">
    <cfRule type="duplicateValues" dxfId="329" priority="323"/>
  </conditionalFormatting>
  <conditionalFormatting sqref="N89">
    <cfRule type="duplicateValues" dxfId="328" priority="322"/>
  </conditionalFormatting>
  <conditionalFormatting sqref="N90">
    <cfRule type="duplicateValues" dxfId="327" priority="321"/>
  </conditionalFormatting>
  <conditionalFormatting sqref="N91">
    <cfRule type="duplicateValues" dxfId="326" priority="320"/>
  </conditionalFormatting>
  <conditionalFormatting sqref="N92">
    <cfRule type="duplicateValues" dxfId="325" priority="319"/>
  </conditionalFormatting>
  <conditionalFormatting sqref="N93">
    <cfRule type="duplicateValues" dxfId="324" priority="318"/>
  </conditionalFormatting>
  <conditionalFormatting sqref="N94">
    <cfRule type="duplicateValues" dxfId="323" priority="317"/>
  </conditionalFormatting>
  <conditionalFormatting sqref="N95">
    <cfRule type="duplicateValues" dxfId="322" priority="316"/>
  </conditionalFormatting>
  <conditionalFormatting sqref="N96">
    <cfRule type="duplicateValues" dxfId="321" priority="315"/>
  </conditionalFormatting>
  <conditionalFormatting sqref="N97">
    <cfRule type="duplicateValues" dxfId="320" priority="314"/>
  </conditionalFormatting>
  <conditionalFormatting sqref="N98">
    <cfRule type="duplicateValues" dxfId="319" priority="313"/>
  </conditionalFormatting>
  <conditionalFormatting sqref="N99">
    <cfRule type="duplicateValues" dxfId="318" priority="312"/>
  </conditionalFormatting>
  <conditionalFormatting sqref="N100">
    <cfRule type="duplicateValues" dxfId="317" priority="311"/>
  </conditionalFormatting>
  <conditionalFormatting sqref="N101">
    <cfRule type="duplicateValues" dxfId="316" priority="310"/>
  </conditionalFormatting>
  <conditionalFormatting sqref="N102">
    <cfRule type="duplicateValues" dxfId="315" priority="309"/>
  </conditionalFormatting>
  <conditionalFormatting sqref="N103">
    <cfRule type="duplicateValues" dxfId="314" priority="308"/>
  </conditionalFormatting>
  <conditionalFormatting sqref="N104">
    <cfRule type="duplicateValues" dxfId="313" priority="307"/>
  </conditionalFormatting>
  <conditionalFormatting sqref="N105">
    <cfRule type="duplicateValues" dxfId="312" priority="306"/>
  </conditionalFormatting>
  <conditionalFormatting sqref="M6:N105">
    <cfRule type="expression" dxfId="311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10" priority="303"/>
  </conditionalFormatting>
  <conditionalFormatting sqref="U7">
    <cfRule type="duplicateValues" dxfId="309" priority="302"/>
  </conditionalFormatting>
  <conditionalFormatting sqref="U8">
    <cfRule type="duplicateValues" dxfId="308" priority="301"/>
  </conditionalFormatting>
  <conditionalFormatting sqref="U9">
    <cfRule type="duplicateValues" dxfId="307" priority="300"/>
  </conditionalFormatting>
  <conditionalFormatting sqref="U10">
    <cfRule type="duplicateValues" dxfId="306" priority="299"/>
  </conditionalFormatting>
  <conditionalFormatting sqref="U11">
    <cfRule type="duplicateValues" dxfId="305" priority="298"/>
  </conditionalFormatting>
  <conditionalFormatting sqref="U12">
    <cfRule type="duplicateValues" dxfId="304" priority="297"/>
  </conditionalFormatting>
  <conditionalFormatting sqref="U13">
    <cfRule type="duplicateValues" dxfId="303" priority="296"/>
  </conditionalFormatting>
  <conditionalFormatting sqref="U14">
    <cfRule type="duplicateValues" dxfId="302" priority="295"/>
  </conditionalFormatting>
  <conditionalFormatting sqref="U15">
    <cfRule type="duplicateValues" dxfId="301" priority="294"/>
  </conditionalFormatting>
  <conditionalFormatting sqref="U16">
    <cfRule type="duplicateValues" dxfId="300" priority="293"/>
  </conditionalFormatting>
  <conditionalFormatting sqref="U17">
    <cfRule type="duplicateValues" dxfId="299" priority="292"/>
  </conditionalFormatting>
  <conditionalFormatting sqref="U18">
    <cfRule type="duplicateValues" dxfId="298" priority="291"/>
  </conditionalFormatting>
  <conditionalFormatting sqref="U19">
    <cfRule type="duplicateValues" dxfId="297" priority="290"/>
  </conditionalFormatting>
  <conditionalFormatting sqref="U20">
    <cfRule type="duplicateValues" dxfId="296" priority="289"/>
  </conditionalFormatting>
  <conditionalFormatting sqref="U21">
    <cfRule type="duplicateValues" dxfId="295" priority="288"/>
  </conditionalFormatting>
  <conditionalFormatting sqref="U22">
    <cfRule type="duplicateValues" dxfId="294" priority="287"/>
  </conditionalFormatting>
  <conditionalFormatting sqref="U23">
    <cfRule type="duplicateValues" dxfId="293" priority="286"/>
  </conditionalFormatting>
  <conditionalFormatting sqref="U24">
    <cfRule type="duplicateValues" dxfId="292" priority="285"/>
  </conditionalFormatting>
  <conditionalFormatting sqref="U25">
    <cfRule type="duplicateValues" dxfId="291" priority="284"/>
  </conditionalFormatting>
  <conditionalFormatting sqref="U26">
    <cfRule type="duplicateValues" dxfId="290" priority="283"/>
  </conditionalFormatting>
  <conditionalFormatting sqref="U27">
    <cfRule type="duplicateValues" dxfId="289" priority="282"/>
  </conditionalFormatting>
  <conditionalFormatting sqref="U28">
    <cfRule type="duplicateValues" dxfId="288" priority="281"/>
  </conditionalFormatting>
  <conditionalFormatting sqref="U29">
    <cfRule type="duplicateValues" dxfId="287" priority="280"/>
  </conditionalFormatting>
  <conditionalFormatting sqref="U30">
    <cfRule type="duplicateValues" dxfId="286" priority="279"/>
  </conditionalFormatting>
  <conditionalFormatting sqref="U31">
    <cfRule type="duplicateValues" dxfId="285" priority="278"/>
  </conditionalFormatting>
  <conditionalFormatting sqref="U32">
    <cfRule type="duplicateValues" dxfId="284" priority="277"/>
  </conditionalFormatting>
  <conditionalFormatting sqref="U33">
    <cfRule type="duplicateValues" dxfId="283" priority="276"/>
  </conditionalFormatting>
  <conditionalFormatting sqref="U34">
    <cfRule type="duplicateValues" dxfId="282" priority="275"/>
  </conditionalFormatting>
  <conditionalFormatting sqref="U35">
    <cfRule type="duplicateValues" dxfId="281" priority="274"/>
  </conditionalFormatting>
  <conditionalFormatting sqref="U36">
    <cfRule type="duplicateValues" dxfId="280" priority="273"/>
  </conditionalFormatting>
  <conditionalFormatting sqref="U37">
    <cfRule type="duplicateValues" dxfId="279" priority="272"/>
  </conditionalFormatting>
  <conditionalFormatting sqref="U38">
    <cfRule type="duplicateValues" dxfId="278" priority="271"/>
  </conditionalFormatting>
  <conditionalFormatting sqref="U39">
    <cfRule type="duplicateValues" dxfId="277" priority="270"/>
  </conditionalFormatting>
  <conditionalFormatting sqref="U40">
    <cfRule type="duplicateValues" dxfId="276" priority="269"/>
  </conditionalFormatting>
  <conditionalFormatting sqref="U41">
    <cfRule type="duplicateValues" dxfId="275" priority="268"/>
  </conditionalFormatting>
  <conditionalFormatting sqref="U42">
    <cfRule type="duplicateValues" dxfId="274" priority="267"/>
  </conditionalFormatting>
  <conditionalFormatting sqref="U43">
    <cfRule type="duplicateValues" dxfId="273" priority="266"/>
  </conditionalFormatting>
  <conditionalFormatting sqref="U44">
    <cfRule type="duplicateValues" dxfId="272" priority="265"/>
  </conditionalFormatting>
  <conditionalFormatting sqref="U45">
    <cfRule type="duplicateValues" dxfId="271" priority="264"/>
  </conditionalFormatting>
  <conditionalFormatting sqref="U46">
    <cfRule type="duplicateValues" dxfId="270" priority="263"/>
  </conditionalFormatting>
  <conditionalFormatting sqref="U47">
    <cfRule type="duplicateValues" dxfId="269" priority="262"/>
  </conditionalFormatting>
  <conditionalFormatting sqref="U48">
    <cfRule type="duplicateValues" dxfId="268" priority="261"/>
  </conditionalFormatting>
  <conditionalFormatting sqref="U49">
    <cfRule type="duplicateValues" dxfId="267" priority="260"/>
  </conditionalFormatting>
  <conditionalFormatting sqref="U50">
    <cfRule type="duplicateValues" dxfId="266" priority="259"/>
  </conditionalFormatting>
  <conditionalFormatting sqref="U51">
    <cfRule type="duplicateValues" dxfId="265" priority="258"/>
  </conditionalFormatting>
  <conditionalFormatting sqref="U52">
    <cfRule type="duplicateValues" dxfId="264" priority="257"/>
  </conditionalFormatting>
  <conditionalFormatting sqref="U53">
    <cfRule type="duplicateValues" dxfId="263" priority="256"/>
  </conditionalFormatting>
  <conditionalFormatting sqref="U54">
    <cfRule type="duplicateValues" dxfId="262" priority="255"/>
  </conditionalFormatting>
  <conditionalFormatting sqref="U55">
    <cfRule type="duplicateValues" dxfId="261" priority="254"/>
  </conditionalFormatting>
  <conditionalFormatting sqref="U56">
    <cfRule type="duplicateValues" dxfId="260" priority="253"/>
  </conditionalFormatting>
  <conditionalFormatting sqref="U57">
    <cfRule type="duplicateValues" dxfId="259" priority="252"/>
  </conditionalFormatting>
  <conditionalFormatting sqref="U58">
    <cfRule type="duplicateValues" dxfId="258" priority="251"/>
  </conditionalFormatting>
  <conditionalFormatting sqref="U59">
    <cfRule type="duplicateValues" dxfId="257" priority="250"/>
  </conditionalFormatting>
  <conditionalFormatting sqref="U60">
    <cfRule type="duplicateValues" dxfId="256" priority="249"/>
  </conditionalFormatting>
  <conditionalFormatting sqref="U61">
    <cfRule type="duplicateValues" dxfId="255" priority="248"/>
  </conditionalFormatting>
  <conditionalFormatting sqref="U62">
    <cfRule type="duplicateValues" dxfId="254" priority="247"/>
  </conditionalFormatting>
  <conditionalFormatting sqref="U63">
    <cfRule type="duplicateValues" dxfId="253" priority="246"/>
  </conditionalFormatting>
  <conditionalFormatting sqref="U64">
    <cfRule type="duplicateValues" dxfId="252" priority="245"/>
  </conditionalFormatting>
  <conditionalFormatting sqref="U65">
    <cfRule type="duplicateValues" dxfId="251" priority="244"/>
  </conditionalFormatting>
  <conditionalFormatting sqref="U66">
    <cfRule type="duplicateValues" dxfId="250" priority="243"/>
  </conditionalFormatting>
  <conditionalFormatting sqref="U67">
    <cfRule type="duplicateValues" dxfId="249" priority="242"/>
  </conditionalFormatting>
  <conditionalFormatting sqref="U68">
    <cfRule type="duplicateValues" dxfId="248" priority="241"/>
  </conditionalFormatting>
  <conditionalFormatting sqref="U69">
    <cfRule type="duplicateValues" dxfId="247" priority="240"/>
  </conditionalFormatting>
  <conditionalFormatting sqref="U70">
    <cfRule type="duplicateValues" dxfId="246" priority="239"/>
  </conditionalFormatting>
  <conditionalFormatting sqref="U71">
    <cfRule type="duplicateValues" dxfId="245" priority="238"/>
  </conditionalFormatting>
  <conditionalFormatting sqref="U72">
    <cfRule type="duplicateValues" dxfId="244" priority="237"/>
  </conditionalFormatting>
  <conditionalFormatting sqref="U73">
    <cfRule type="duplicateValues" dxfId="243" priority="236"/>
  </conditionalFormatting>
  <conditionalFormatting sqref="U74">
    <cfRule type="duplicateValues" dxfId="242" priority="235"/>
  </conditionalFormatting>
  <conditionalFormatting sqref="U75">
    <cfRule type="duplicateValues" dxfId="241" priority="234"/>
  </conditionalFormatting>
  <conditionalFormatting sqref="U76">
    <cfRule type="duplicateValues" dxfId="240" priority="233"/>
  </conditionalFormatting>
  <conditionalFormatting sqref="U77">
    <cfRule type="duplicateValues" dxfId="239" priority="232"/>
  </conditionalFormatting>
  <conditionalFormatting sqref="U78">
    <cfRule type="duplicateValues" dxfId="238" priority="231"/>
  </conditionalFormatting>
  <conditionalFormatting sqref="U79">
    <cfRule type="duplicateValues" dxfId="237" priority="230"/>
  </conditionalFormatting>
  <conditionalFormatting sqref="U80">
    <cfRule type="duplicateValues" dxfId="236" priority="229"/>
  </conditionalFormatting>
  <conditionalFormatting sqref="U81">
    <cfRule type="duplicateValues" dxfId="235" priority="228"/>
  </conditionalFormatting>
  <conditionalFormatting sqref="U82">
    <cfRule type="duplicateValues" dxfId="234" priority="227"/>
  </conditionalFormatting>
  <conditionalFormatting sqref="U83">
    <cfRule type="duplicateValues" dxfId="233" priority="226"/>
  </conditionalFormatting>
  <conditionalFormatting sqref="U84">
    <cfRule type="duplicateValues" dxfId="232" priority="225"/>
  </conditionalFormatting>
  <conditionalFormatting sqref="U85">
    <cfRule type="duplicateValues" dxfId="231" priority="224"/>
  </conditionalFormatting>
  <conditionalFormatting sqref="U86">
    <cfRule type="duplicateValues" dxfId="230" priority="223"/>
  </conditionalFormatting>
  <conditionalFormatting sqref="U87">
    <cfRule type="duplicateValues" dxfId="229" priority="222"/>
  </conditionalFormatting>
  <conditionalFormatting sqref="U88">
    <cfRule type="duplicateValues" dxfId="228" priority="221"/>
  </conditionalFormatting>
  <conditionalFormatting sqref="U89">
    <cfRule type="duplicateValues" dxfId="227" priority="220"/>
  </conditionalFormatting>
  <conditionalFormatting sqref="U90">
    <cfRule type="duplicateValues" dxfId="226" priority="219"/>
  </conditionalFormatting>
  <conditionalFormatting sqref="U91">
    <cfRule type="duplicateValues" dxfId="225" priority="218"/>
  </conditionalFormatting>
  <conditionalFormatting sqref="U92">
    <cfRule type="duplicateValues" dxfId="224" priority="217"/>
  </conditionalFormatting>
  <conditionalFormatting sqref="U93">
    <cfRule type="duplicateValues" dxfId="223" priority="216"/>
  </conditionalFormatting>
  <conditionalFormatting sqref="U94">
    <cfRule type="duplicateValues" dxfId="222" priority="215"/>
  </conditionalFormatting>
  <conditionalFormatting sqref="U95">
    <cfRule type="duplicateValues" dxfId="221" priority="214"/>
  </conditionalFormatting>
  <conditionalFormatting sqref="U96">
    <cfRule type="duplicateValues" dxfId="220" priority="213"/>
  </conditionalFormatting>
  <conditionalFormatting sqref="U97">
    <cfRule type="duplicateValues" dxfId="219" priority="212"/>
  </conditionalFormatting>
  <conditionalFormatting sqref="U98">
    <cfRule type="duplicateValues" dxfId="218" priority="211"/>
  </conditionalFormatting>
  <conditionalFormatting sqref="U99">
    <cfRule type="duplicateValues" dxfId="217" priority="210"/>
  </conditionalFormatting>
  <conditionalFormatting sqref="U100">
    <cfRule type="duplicateValues" dxfId="216" priority="209"/>
  </conditionalFormatting>
  <conditionalFormatting sqref="U101">
    <cfRule type="duplicateValues" dxfId="215" priority="208"/>
  </conditionalFormatting>
  <conditionalFormatting sqref="U102">
    <cfRule type="duplicateValues" dxfId="214" priority="207"/>
  </conditionalFormatting>
  <conditionalFormatting sqref="U103">
    <cfRule type="duplicateValues" dxfId="213" priority="206"/>
  </conditionalFormatting>
  <conditionalFormatting sqref="U104">
    <cfRule type="duplicateValues" dxfId="212" priority="205"/>
  </conditionalFormatting>
  <conditionalFormatting sqref="U105">
    <cfRule type="duplicateValues" dxfId="211" priority="204"/>
  </conditionalFormatting>
  <conditionalFormatting sqref="U6:U105">
    <cfRule type="expression" dxfId="210" priority="203">
      <formula>ISNA($N6)</formula>
    </cfRule>
  </conditionalFormatting>
  <conditionalFormatting sqref="V6">
    <cfRule type="duplicateValues" dxfId="209" priority="202"/>
  </conditionalFormatting>
  <conditionalFormatting sqref="V7">
    <cfRule type="duplicateValues" dxfId="208" priority="201"/>
  </conditionalFormatting>
  <conditionalFormatting sqref="V8">
    <cfRule type="duplicateValues" dxfId="207" priority="200"/>
  </conditionalFormatting>
  <conditionalFormatting sqref="V9">
    <cfRule type="duplicateValues" dxfId="206" priority="199"/>
  </conditionalFormatting>
  <conditionalFormatting sqref="V10">
    <cfRule type="duplicateValues" dxfId="205" priority="198"/>
  </conditionalFormatting>
  <conditionalFormatting sqref="V11">
    <cfRule type="duplicateValues" dxfId="204" priority="197"/>
  </conditionalFormatting>
  <conditionalFormatting sqref="V12">
    <cfRule type="duplicateValues" dxfId="203" priority="196"/>
  </conditionalFormatting>
  <conditionalFormatting sqref="V13">
    <cfRule type="duplicateValues" dxfId="202" priority="195"/>
  </conditionalFormatting>
  <conditionalFormatting sqref="V14">
    <cfRule type="duplicateValues" dxfId="201" priority="194"/>
  </conditionalFormatting>
  <conditionalFormatting sqref="V15">
    <cfRule type="duplicateValues" dxfId="200" priority="193"/>
  </conditionalFormatting>
  <conditionalFormatting sqref="V16">
    <cfRule type="duplicateValues" dxfId="199" priority="192"/>
  </conditionalFormatting>
  <conditionalFormatting sqref="V17">
    <cfRule type="duplicateValues" dxfId="198" priority="191"/>
  </conditionalFormatting>
  <conditionalFormatting sqref="V18">
    <cfRule type="duplicateValues" dxfId="197" priority="190"/>
  </conditionalFormatting>
  <conditionalFormatting sqref="V19">
    <cfRule type="duplicateValues" dxfId="196" priority="189"/>
  </conditionalFormatting>
  <conditionalFormatting sqref="V20">
    <cfRule type="duplicateValues" dxfId="195" priority="188"/>
  </conditionalFormatting>
  <conditionalFormatting sqref="V21">
    <cfRule type="duplicateValues" dxfId="194" priority="187"/>
  </conditionalFormatting>
  <conditionalFormatting sqref="V22">
    <cfRule type="duplicateValues" dxfId="193" priority="186"/>
  </conditionalFormatting>
  <conditionalFormatting sqref="V23">
    <cfRule type="duplicateValues" dxfId="192" priority="185"/>
  </conditionalFormatting>
  <conditionalFormatting sqref="V24">
    <cfRule type="duplicateValues" dxfId="191" priority="184"/>
  </conditionalFormatting>
  <conditionalFormatting sqref="V25">
    <cfRule type="duplicateValues" dxfId="190" priority="183"/>
  </conditionalFormatting>
  <conditionalFormatting sqref="V26">
    <cfRule type="duplicateValues" dxfId="189" priority="182"/>
  </conditionalFormatting>
  <conditionalFormatting sqref="V27">
    <cfRule type="duplicateValues" dxfId="188" priority="181"/>
  </conditionalFormatting>
  <conditionalFormatting sqref="V28">
    <cfRule type="duplicateValues" dxfId="187" priority="180"/>
  </conditionalFormatting>
  <conditionalFormatting sqref="V29">
    <cfRule type="duplicateValues" dxfId="186" priority="179"/>
  </conditionalFormatting>
  <conditionalFormatting sqref="V30">
    <cfRule type="duplicateValues" dxfId="185" priority="178"/>
  </conditionalFormatting>
  <conditionalFormatting sqref="V31">
    <cfRule type="duplicateValues" dxfId="184" priority="177"/>
  </conditionalFormatting>
  <conditionalFormatting sqref="V32">
    <cfRule type="duplicateValues" dxfId="183" priority="176"/>
  </conditionalFormatting>
  <conditionalFormatting sqref="V33">
    <cfRule type="duplicateValues" dxfId="182" priority="175"/>
  </conditionalFormatting>
  <conditionalFormatting sqref="V34">
    <cfRule type="duplicateValues" dxfId="181" priority="174"/>
  </conditionalFormatting>
  <conditionalFormatting sqref="V35">
    <cfRule type="duplicateValues" dxfId="180" priority="173"/>
  </conditionalFormatting>
  <conditionalFormatting sqref="V36">
    <cfRule type="duplicateValues" dxfId="179" priority="172"/>
  </conditionalFormatting>
  <conditionalFormatting sqref="V37">
    <cfRule type="duplicateValues" dxfId="178" priority="171"/>
  </conditionalFormatting>
  <conditionalFormatting sqref="V38">
    <cfRule type="duplicateValues" dxfId="177" priority="170"/>
  </conditionalFormatting>
  <conditionalFormatting sqref="V39">
    <cfRule type="duplicateValues" dxfId="176" priority="169"/>
  </conditionalFormatting>
  <conditionalFormatting sqref="V40">
    <cfRule type="duplicateValues" dxfId="175" priority="168"/>
  </conditionalFormatting>
  <conditionalFormatting sqref="V41">
    <cfRule type="duplicateValues" dxfId="174" priority="167"/>
  </conditionalFormatting>
  <conditionalFormatting sqref="V42">
    <cfRule type="duplicateValues" dxfId="173" priority="166"/>
  </conditionalFormatting>
  <conditionalFormatting sqref="V43">
    <cfRule type="duplicateValues" dxfId="172" priority="165"/>
  </conditionalFormatting>
  <conditionalFormatting sqref="V44">
    <cfRule type="duplicateValues" dxfId="171" priority="164"/>
  </conditionalFormatting>
  <conditionalFormatting sqref="V45">
    <cfRule type="duplicateValues" dxfId="170" priority="163"/>
  </conditionalFormatting>
  <conditionalFormatting sqref="V46">
    <cfRule type="duplicateValues" dxfId="169" priority="162"/>
  </conditionalFormatting>
  <conditionalFormatting sqref="V47">
    <cfRule type="duplicateValues" dxfId="168" priority="161"/>
  </conditionalFormatting>
  <conditionalFormatting sqref="V48">
    <cfRule type="duplicateValues" dxfId="167" priority="160"/>
  </conditionalFormatting>
  <conditionalFormatting sqref="V49">
    <cfRule type="duplicateValues" dxfId="166" priority="159"/>
  </conditionalFormatting>
  <conditionalFormatting sqref="V50">
    <cfRule type="duplicateValues" dxfId="165" priority="158"/>
  </conditionalFormatting>
  <conditionalFormatting sqref="V51">
    <cfRule type="duplicateValues" dxfId="164" priority="157"/>
  </conditionalFormatting>
  <conditionalFormatting sqref="V52">
    <cfRule type="duplicateValues" dxfId="163" priority="156"/>
  </conditionalFormatting>
  <conditionalFormatting sqref="V53">
    <cfRule type="duplicateValues" dxfId="162" priority="155"/>
  </conditionalFormatting>
  <conditionalFormatting sqref="V54">
    <cfRule type="duplicateValues" dxfId="161" priority="154"/>
  </conditionalFormatting>
  <conditionalFormatting sqref="V55">
    <cfRule type="duplicateValues" dxfId="160" priority="153"/>
  </conditionalFormatting>
  <conditionalFormatting sqref="V56">
    <cfRule type="duplicateValues" dxfId="159" priority="152"/>
  </conditionalFormatting>
  <conditionalFormatting sqref="V57">
    <cfRule type="duplicateValues" dxfId="158" priority="151"/>
  </conditionalFormatting>
  <conditionalFormatting sqref="V58">
    <cfRule type="duplicateValues" dxfId="157" priority="150"/>
  </conditionalFormatting>
  <conditionalFormatting sqref="V59">
    <cfRule type="duplicateValues" dxfId="156" priority="149"/>
  </conditionalFormatting>
  <conditionalFormatting sqref="V60">
    <cfRule type="duplicateValues" dxfId="155" priority="148"/>
  </conditionalFormatting>
  <conditionalFormatting sqref="V61">
    <cfRule type="duplicateValues" dxfId="154" priority="147"/>
  </conditionalFormatting>
  <conditionalFormatting sqref="V62">
    <cfRule type="duplicateValues" dxfId="153" priority="146"/>
  </conditionalFormatting>
  <conditionalFormatting sqref="V63">
    <cfRule type="duplicateValues" dxfId="152" priority="145"/>
  </conditionalFormatting>
  <conditionalFormatting sqref="V64">
    <cfRule type="duplicateValues" dxfId="151" priority="144"/>
  </conditionalFormatting>
  <conditionalFormatting sqref="V65">
    <cfRule type="duplicateValues" dxfId="150" priority="143"/>
  </conditionalFormatting>
  <conditionalFormatting sqref="V66">
    <cfRule type="duplicateValues" dxfId="149" priority="142"/>
  </conditionalFormatting>
  <conditionalFormatting sqref="V67">
    <cfRule type="duplicateValues" dxfId="148" priority="141"/>
  </conditionalFormatting>
  <conditionalFormatting sqref="V68">
    <cfRule type="duplicateValues" dxfId="147" priority="140"/>
  </conditionalFormatting>
  <conditionalFormatting sqref="V69">
    <cfRule type="duplicateValues" dxfId="146" priority="139"/>
  </conditionalFormatting>
  <conditionalFormatting sqref="V70">
    <cfRule type="duplicateValues" dxfId="145" priority="138"/>
  </conditionalFormatting>
  <conditionalFormatting sqref="V71">
    <cfRule type="duplicateValues" dxfId="144" priority="137"/>
  </conditionalFormatting>
  <conditionalFormatting sqref="V72">
    <cfRule type="duplicateValues" dxfId="143" priority="136"/>
  </conditionalFormatting>
  <conditionalFormatting sqref="V73">
    <cfRule type="duplicateValues" dxfId="142" priority="135"/>
  </conditionalFormatting>
  <conditionalFormatting sqref="V74">
    <cfRule type="duplicateValues" dxfId="141" priority="134"/>
  </conditionalFormatting>
  <conditionalFormatting sqref="V75">
    <cfRule type="duplicateValues" dxfId="140" priority="133"/>
  </conditionalFormatting>
  <conditionalFormatting sqref="V76">
    <cfRule type="duplicateValues" dxfId="139" priority="132"/>
  </conditionalFormatting>
  <conditionalFormatting sqref="V77">
    <cfRule type="duplicateValues" dxfId="138" priority="131"/>
  </conditionalFormatting>
  <conditionalFormatting sqref="V78">
    <cfRule type="duplicateValues" dxfId="137" priority="130"/>
  </conditionalFormatting>
  <conditionalFormatting sqref="V79">
    <cfRule type="duplicateValues" dxfId="136" priority="129"/>
  </conditionalFormatting>
  <conditionalFormatting sqref="V80">
    <cfRule type="duplicateValues" dxfId="135" priority="128"/>
  </conditionalFormatting>
  <conditionalFormatting sqref="V81">
    <cfRule type="duplicateValues" dxfId="134" priority="127"/>
  </conditionalFormatting>
  <conditionalFormatting sqref="V82">
    <cfRule type="duplicateValues" dxfId="133" priority="126"/>
  </conditionalFormatting>
  <conditionalFormatting sqref="V83">
    <cfRule type="duplicateValues" dxfId="132" priority="125"/>
  </conditionalFormatting>
  <conditionalFormatting sqref="V84">
    <cfRule type="duplicateValues" dxfId="131" priority="124"/>
  </conditionalFormatting>
  <conditionalFormatting sqref="V85">
    <cfRule type="duplicateValues" dxfId="130" priority="123"/>
  </conditionalFormatting>
  <conditionalFormatting sqref="V86">
    <cfRule type="duplicateValues" dxfId="129" priority="122"/>
  </conditionalFormatting>
  <conditionalFormatting sqref="V87">
    <cfRule type="duplicateValues" dxfId="128" priority="121"/>
  </conditionalFormatting>
  <conditionalFormatting sqref="V88">
    <cfRule type="duplicateValues" dxfId="127" priority="120"/>
  </conditionalFormatting>
  <conditionalFormatting sqref="V89">
    <cfRule type="duplicateValues" dxfId="126" priority="119"/>
  </conditionalFormatting>
  <conditionalFormatting sqref="V90">
    <cfRule type="duplicateValues" dxfId="125" priority="118"/>
  </conditionalFormatting>
  <conditionalFormatting sqref="V91">
    <cfRule type="duplicateValues" dxfId="124" priority="117"/>
  </conditionalFormatting>
  <conditionalFormatting sqref="V92">
    <cfRule type="duplicateValues" dxfId="123" priority="116"/>
  </conditionalFormatting>
  <conditionalFormatting sqref="V93">
    <cfRule type="duplicateValues" dxfId="122" priority="115"/>
  </conditionalFormatting>
  <conditionalFormatting sqref="V94">
    <cfRule type="duplicateValues" dxfId="121" priority="114"/>
  </conditionalFormatting>
  <conditionalFormatting sqref="V95">
    <cfRule type="duplicateValues" dxfId="120" priority="113"/>
  </conditionalFormatting>
  <conditionalFormatting sqref="V96">
    <cfRule type="duplicateValues" dxfId="119" priority="112"/>
  </conditionalFormatting>
  <conditionalFormatting sqref="V97">
    <cfRule type="duplicateValues" dxfId="118" priority="111"/>
  </conditionalFormatting>
  <conditionalFormatting sqref="V98">
    <cfRule type="duplicateValues" dxfId="117" priority="110"/>
  </conditionalFormatting>
  <conditionalFormatting sqref="V99">
    <cfRule type="duplicateValues" dxfId="116" priority="109"/>
  </conditionalFormatting>
  <conditionalFormatting sqref="V100">
    <cfRule type="duplicateValues" dxfId="115" priority="108"/>
  </conditionalFormatting>
  <conditionalFormatting sqref="V101">
    <cfRule type="duplicateValues" dxfId="114" priority="107"/>
  </conditionalFormatting>
  <conditionalFormatting sqref="V102">
    <cfRule type="duplicateValues" dxfId="113" priority="106"/>
  </conditionalFormatting>
  <conditionalFormatting sqref="V103">
    <cfRule type="duplicateValues" dxfId="112" priority="105"/>
  </conditionalFormatting>
  <conditionalFormatting sqref="V104">
    <cfRule type="duplicateValues" dxfId="111" priority="104"/>
  </conditionalFormatting>
  <conditionalFormatting sqref="V105">
    <cfRule type="duplicateValues" dxfId="110" priority="103"/>
  </conditionalFormatting>
  <conditionalFormatting sqref="V6:V105">
    <cfRule type="expression" dxfId="109" priority="102">
      <formula>ISNA($N6)</formula>
    </cfRule>
  </conditionalFormatting>
  <conditionalFormatting sqref="W6">
    <cfRule type="duplicateValues" dxfId="108" priority="101"/>
  </conditionalFormatting>
  <conditionalFormatting sqref="W7">
    <cfRule type="duplicateValues" dxfId="107" priority="100"/>
  </conditionalFormatting>
  <conditionalFormatting sqref="W8">
    <cfRule type="duplicateValues" dxfId="106" priority="99"/>
  </conditionalFormatting>
  <conditionalFormatting sqref="W9">
    <cfRule type="duplicateValues" dxfId="105" priority="98"/>
  </conditionalFormatting>
  <conditionalFormatting sqref="W10">
    <cfRule type="duplicateValues" dxfId="104" priority="97"/>
  </conditionalFormatting>
  <conditionalFormatting sqref="W11">
    <cfRule type="duplicateValues" dxfId="103" priority="96"/>
  </conditionalFormatting>
  <conditionalFormatting sqref="W12">
    <cfRule type="duplicateValues" dxfId="102" priority="95"/>
  </conditionalFormatting>
  <conditionalFormatting sqref="W13">
    <cfRule type="duplicateValues" dxfId="101" priority="94"/>
  </conditionalFormatting>
  <conditionalFormatting sqref="W14">
    <cfRule type="duplicateValues" dxfId="100" priority="93"/>
  </conditionalFormatting>
  <conditionalFormatting sqref="W15">
    <cfRule type="duplicateValues" dxfId="99" priority="92"/>
  </conditionalFormatting>
  <conditionalFormatting sqref="W16">
    <cfRule type="duplicateValues" dxfId="98" priority="91"/>
  </conditionalFormatting>
  <conditionalFormatting sqref="W17">
    <cfRule type="duplicateValues" dxfId="97" priority="90"/>
  </conditionalFormatting>
  <conditionalFormatting sqref="W18">
    <cfRule type="duplicateValues" dxfId="96" priority="89"/>
  </conditionalFormatting>
  <conditionalFormatting sqref="W19">
    <cfRule type="duplicateValues" dxfId="95" priority="88"/>
  </conditionalFormatting>
  <conditionalFormatting sqref="W20">
    <cfRule type="duplicateValues" dxfId="94" priority="87"/>
  </conditionalFormatting>
  <conditionalFormatting sqref="W21">
    <cfRule type="duplicateValues" dxfId="93" priority="86"/>
  </conditionalFormatting>
  <conditionalFormatting sqref="W22">
    <cfRule type="duplicateValues" dxfId="92" priority="85"/>
  </conditionalFormatting>
  <conditionalFormatting sqref="W23">
    <cfRule type="duplicateValues" dxfId="91" priority="84"/>
  </conditionalFormatting>
  <conditionalFormatting sqref="W24">
    <cfRule type="duplicateValues" dxfId="90" priority="83"/>
  </conditionalFormatting>
  <conditionalFormatting sqref="W25">
    <cfRule type="duplicateValues" dxfId="89" priority="82"/>
  </conditionalFormatting>
  <conditionalFormatting sqref="W26">
    <cfRule type="duplicateValues" dxfId="88" priority="81"/>
  </conditionalFormatting>
  <conditionalFormatting sqref="W27">
    <cfRule type="duplicateValues" dxfId="87" priority="80"/>
  </conditionalFormatting>
  <conditionalFormatting sqref="W28">
    <cfRule type="duplicateValues" dxfId="86" priority="79"/>
  </conditionalFormatting>
  <conditionalFormatting sqref="W29">
    <cfRule type="duplicateValues" dxfId="85" priority="78"/>
  </conditionalFormatting>
  <conditionalFormatting sqref="W30">
    <cfRule type="duplicateValues" dxfId="84" priority="77"/>
  </conditionalFormatting>
  <conditionalFormatting sqref="W31">
    <cfRule type="duplicateValues" dxfId="83" priority="76"/>
  </conditionalFormatting>
  <conditionalFormatting sqref="W32">
    <cfRule type="duplicateValues" dxfId="82" priority="75"/>
  </conditionalFormatting>
  <conditionalFormatting sqref="W33">
    <cfRule type="duplicateValues" dxfId="81" priority="74"/>
  </conditionalFormatting>
  <conditionalFormatting sqref="W34">
    <cfRule type="duplicateValues" dxfId="80" priority="73"/>
  </conditionalFormatting>
  <conditionalFormatting sqref="W35">
    <cfRule type="duplicateValues" dxfId="79" priority="72"/>
  </conditionalFormatting>
  <conditionalFormatting sqref="W36">
    <cfRule type="duplicateValues" dxfId="78" priority="71"/>
  </conditionalFormatting>
  <conditionalFormatting sqref="W37">
    <cfRule type="duplicateValues" dxfId="77" priority="70"/>
  </conditionalFormatting>
  <conditionalFormatting sqref="W38">
    <cfRule type="duplicateValues" dxfId="76" priority="69"/>
  </conditionalFormatting>
  <conditionalFormatting sqref="W39">
    <cfRule type="duplicateValues" dxfId="75" priority="68"/>
  </conditionalFormatting>
  <conditionalFormatting sqref="W40">
    <cfRule type="duplicateValues" dxfId="74" priority="67"/>
  </conditionalFormatting>
  <conditionalFormatting sqref="W41">
    <cfRule type="duplicateValues" dxfId="73" priority="66"/>
  </conditionalFormatting>
  <conditionalFormatting sqref="W42">
    <cfRule type="duplicateValues" dxfId="72" priority="65"/>
  </conditionalFormatting>
  <conditionalFormatting sqref="W43">
    <cfRule type="duplicateValues" dxfId="71" priority="64"/>
  </conditionalFormatting>
  <conditionalFormatting sqref="W44">
    <cfRule type="duplicateValues" dxfId="70" priority="63"/>
  </conditionalFormatting>
  <conditionalFormatting sqref="W45">
    <cfRule type="duplicateValues" dxfId="69" priority="62"/>
  </conditionalFormatting>
  <conditionalFormatting sqref="W46">
    <cfRule type="duplicateValues" dxfId="68" priority="61"/>
  </conditionalFormatting>
  <conditionalFormatting sqref="W47">
    <cfRule type="duplicateValues" dxfId="67" priority="60"/>
  </conditionalFormatting>
  <conditionalFormatting sqref="W48">
    <cfRule type="duplicateValues" dxfId="66" priority="59"/>
  </conditionalFormatting>
  <conditionalFormatting sqref="W49">
    <cfRule type="duplicateValues" dxfId="65" priority="58"/>
  </conditionalFormatting>
  <conditionalFormatting sqref="W50">
    <cfRule type="duplicateValues" dxfId="64" priority="57"/>
  </conditionalFormatting>
  <conditionalFormatting sqref="W51">
    <cfRule type="duplicateValues" dxfId="63" priority="56"/>
  </conditionalFormatting>
  <conditionalFormatting sqref="W52">
    <cfRule type="duplicateValues" dxfId="62" priority="55"/>
  </conditionalFormatting>
  <conditionalFormatting sqref="W53">
    <cfRule type="duplicateValues" dxfId="61" priority="54"/>
  </conditionalFormatting>
  <conditionalFormatting sqref="W54">
    <cfRule type="duplicateValues" dxfId="60" priority="53"/>
  </conditionalFormatting>
  <conditionalFormatting sqref="W55">
    <cfRule type="duplicateValues" dxfId="59" priority="52"/>
  </conditionalFormatting>
  <conditionalFormatting sqref="W56">
    <cfRule type="duplicateValues" dxfId="58" priority="51"/>
  </conditionalFormatting>
  <conditionalFormatting sqref="W57">
    <cfRule type="duplicateValues" dxfId="57" priority="50"/>
  </conditionalFormatting>
  <conditionalFormatting sqref="W58">
    <cfRule type="duplicateValues" dxfId="56" priority="49"/>
  </conditionalFormatting>
  <conditionalFormatting sqref="W59">
    <cfRule type="duplicateValues" dxfId="55" priority="48"/>
  </conditionalFormatting>
  <conditionalFormatting sqref="W60">
    <cfRule type="duplicateValues" dxfId="54" priority="47"/>
  </conditionalFormatting>
  <conditionalFormatting sqref="W61">
    <cfRule type="duplicateValues" dxfId="53" priority="46"/>
  </conditionalFormatting>
  <conditionalFormatting sqref="W62">
    <cfRule type="duplicateValues" dxfId="52" priority="45"/>
  </conditionalFormatting>
  <conditionalFormatting sqref="W63">
    <cfRule type="duplicateValues" dxfId="51" priority="44"/>
  </conditionalFormatting>
  <conditionalFormatting sqref="W64">
    <cfRule type="duplicateValues" dxfId="50" priority="43"/>
  </conditionalFormatting>
  <conditionalFormatting sqref="W65">
    <cfRule type="duplicateValues" dxfId="49" priority="42"/>
  </conditionalFormatting>
  <conditionalFormatting sqref="W66">
    <cfRule type="duplicateValues" dxfId="48" priority="41"/>
  </conditionalFormatting>
  <conditionalFormatting sqref="W67">
    <cfRule type="duplicateValues" dxfId="47" priority="40"/>
  </conditionalFormatting>
  <conditionalFormatting sqref="W68">
    <cfRule type="duplicateValues" dxfId="46" priority="39"/>
  </conditionalFormatting>
  <conditionalFormatting sqref="W69">
    <cfRule type="duplicateValues" dxfId="45" priority="38"/>
  </conditionalFormatting>
  <conditionalFormatting sqref="W70">
    <cfRule type="duplicateValues" dxfId="44" priority="37"/>
  </conditionalFormatting>
  <conditionalFormatting sqref="W71">
    <cfRule type="duplicateValues" dxfId="43" priority="36"/>
  </conditionalFormatting>
  <conditionalFormatting sqref="W72">
    <cfRule type="duplicateValues" dxfId="42" priority="35"/>
  </conditionalFormatting>
  <conditionalFormatting sqref="W73">
    <cfRule type="duplicateValues" dxfId="41" priority="34"/>
  </conditionalFormatting>
  <conditionalFormatting sqref="W74">
    <cfRule type="duplicateValues" dxfId="40" priority="33"/>
  </conditionalFormatting>
  <conditionalFormatting sqref="W75">
    <cfRule type="duplicateValues" dxfId="39" priority="32"/>
  </conditionalFormatting>
  <conditionalFormatting sqref="W76">
    <cfRule type="duplicateValues" dxfId="38" priority="31"/>
  </conditionalFormatting>
  <conditionalFormatting sqref="W77">
    <cfRule type="duplicateValues" dxfId="37" priority="30"/>
  </conditionalFormatting>
  <conditionalFormatting sqref="W78">
    <cfRule type="duplicateValues" dxfId="36" priority="29"/>
  </conditionalFormatting>
  <conditionalFormatting sqref="W79">
    <cfRule type="duplicateValues" dxfId="35" priority="28"/>
  </conditionalFormatting>
  <conditionalFormatting sqref="W80">
    <cfRule type="duplicateValues" dxfId="34" priority="27"/>
  </conditionalFormatting>
  <conditionalFormatting sqref="W81">
    <cfRule type="duplicateValues" dxfId="33" priority="26"/>
  </conditionalFormatting>
  <conditionalFormatting sqref="W82">
    <cfRule type="duplicateValues" dxfId="32" priority="25"/>
  </conditionalFormatting>
  <conditionalFormatting sqref="W83">
    <cfRule type="duplicateValues" dxfId="31" priority="24"/>
  </conditionalFormatting>
  <conditionalFormatting sqref="W84">
    <cfRule type="duplicateValues" dxfId="30" priority="23"/>
  </conditionalFormatting>
  <conditionalFormatting sqref="W85">
    <cfRule type="duplicateValues" dxfId="29" priority="22"/>
  </conditionalFormatting>
  <conditionalFormatting sqref="W86">
    <cfRule type="duplicateValues" dxfId="28" priority="21"/>
  </conditionalFormatting>
  <conditionalFormatting sqref="W87">
    <cfRule type="duplicateValues" dxfId="27" priority="20"/>
  </conditionalFormatting>
  <conditionalFormatting sqref="W88">
    <cfRule type="duplicateValues" dxfId="26" priority="19"/>
  </conditionalFormatting>
  <conditionalFormatting sqref="W89">
    <cfRule type="duplicateValues" dxfId="25" priority="18"/>
  </conditionalFormatting>
  <conditionalFormatting sqref="W90">
    <cfRule type="duplicateValues" dxfId="24" priority="17"/>
  </conditionalFormatting>
  <conditionalFormatting sqref="W91">
    <cfRule type="duplicateValues" dxfId="23" priority="16"/>
  </conditionalFormatting>
  <conditionalFormatting sqref="W92">
    <cfRule type="duplicateValues" dxfId="22" priority="15"/>
  </conditionalFormatting>
  <conditionalFormatting sqref="W93">
    <cfRule type="duplicateValues" dxfId="21" priority="14"/>
  </conditionalFormatting>
  <conditionalFormatting sqref="W94">
    <cfRule type="duplicateValues" dxfId="20" priority="13"/>
  </conditionalFormatting>
  <conditionalFormatting sqref="W95">
    <cfRule type="duplicateValues" dxfId="19" priority="12"/>
  </conditionalFormatting>
  <conditionalFormatting sqref="W96">
    <cfRule type="duplicateValues" dxfId="18" priority="11"/>
  </conditionalFormatting>
  <conditionalFormatting sqref="W97">
    <cfRule type="duplicateValues" dxfId="17" priority="10"/>
  </conditionalFormatting>
  <conditionalFormatting sqref="W98">
    <cfRule type="duplicateValues" dxfId="16" priority="9"/>
  </conditionalFormatting>
  <conditionalFormatting sqref="W99">
    <cfRule type="duplicateValues" dxfId="15" priority="8"/>
  </conditionalFormatting>
  <conditionalFormatting sqref="W100">
    <cfRule type="duplicateValues" dxfId="14" priority="7"/>
  </conditionalFormatting>
  <conditionalFormatting sqref="W101">
    <cfRule type="duplicateValues" dxfId="13" priority="6"/>
  </conditionalFormatting>
  <conditionalFormatting sqref="W102">
    <cfRule type="duplicateValues" dxfId="12" priority="5"/>
  </conditionalFormatting>
  <conditionalFormatting sqref="W103">
    <cfRule type="duplicateValues" dxfId="11" priority="4"/>
  </conditionalFormatting>
  <conditionalFormatting sqref="W104">
    <cfRule type="duplicateValues" dxfId="10" priority="3"/>
  </conditionalFormatting>
  <conditionalFormatting sqref="W105">
    <cfRule type="duplicateValues" dxfId="9" priority="2"/>
  </conditionalFormatting>
  <conditionalFormatting sqref="W6:W105">
    <cfRule type="expression" dxfId="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B2" sqref="B2"/>
    </sheetView>
  </sheetViews>
  <sheetFormatPr defaultRowHeight="15" x14ac:dyDescent="0.25"/>
  <cols>
    <col min="1" max="1" width="16.42578125" style="64" bestFit="1" customWidth="1"/>
    <col min="2" max="3" width="9.140625" style="64"/>
    <col min="4" max="4" width="0" style="64" hidden="1" customWidth="1"/>
    <col min="5" max="7" width="9.140625" style="64"/>
    <col min="8" max="8" width="16.42578125" style="64" bestFit="1" customWidth="1"/>
    <col min="9" max="10" width="9.140625" style="64"/>
    <col min="11" max="11" width="0" style="64" hidden="1" customWidth="1"/>
    <col min="12" max="14" width="9.140625" style="64"/>
    <col min="15" max="15" width="16.42578125" style="64" bestFit="1" customWidth="1"/>
    <col min="16" max="17" width="9.140625" style="64"/>
    <col min="18" max="18" width="0" style="64" hidden="1" customWidth="1"/>
    <col min="19" max="24" width="9.140625" style="64"/>
    <col min="25" max="25" width="0" style="64" hidden="1" customWidth="1"/>
    <col min="26" max="16384" width="9.140625" style="64"/>
  </cols>
  <sheetData>
    <row r="1" spans="1:27" x14ac:dyDescent="0.25">
      <c r="A1" s="69" t="s">
        <v>0</v>
      </c>
      <c r="B1" s="70" t="s">
        <v>56</v>
      </c>
      <c r="C1" s="71"/>
      <c r="D1" s="72"/>
      <c r="E1" s="70"/>
      <c r="F1" s="70"/>
      <c r="G1" s="70"/>
      <c r="H1" s="70"/>
      <c r="I1" s="71" t="s">
        <v>2</v>
      </c>
      <c r="J1" s="70" t="s">
        <v>36</v>
      </c>
      <c r="K1" s="73"/>
      <c r="L1" s="79"/>
    </row>
    <row r="2" spans="1:27" ht="15.75" thickBot="1" x14ac:dyDescent="0.3">
      <c r="A2" s="74" t="s">
        <v>1</v>
      </c>
      <c r="B2" s="75" t="s">
        <v>56</v>
      </c>
      <c r="C2" s="76"/>
      <c r="D2" s="77"/>
      <c r="E2" s="75"/>
      <c r="F2" s="75"/>
      <c r="G2" s="75"/>
      <c r="H2" s="75"/>
      <c r="I2" s="76" t="s">
        <v>24</v>
      </c>
      <c r="J2" s="75" t="s">
        <v>37</v>
      </c>
      <c r="K2" s="78"/>
      <c r="L2" s="82"/>
    </row>
    <row r="3" spans="1:27" ht="15.75" thickBot="1" x14ac:dyDescent="0.3">
      <c r="A3" s="104" t="s">
        <v>35</v>
      </c>
      <c r="B3" s="81">
        <v>0.5</v>
      </c>
      <c r="C3" s="82"/>
    </row>
    <row r="4" spans="1:27" ht="15.75" thickBot="1" x14ac:dyDescent="0.3"/>
    <row r="5" spans="1:27" ht="15.75" thickBot="1" x14ac:dyDescent="0.3">
      <c r="A5" s="83" t="s">
        <v>34</v>
      </c>
      <c r="B5" s="105" t="s">
        <v>50</v>
      </c>
      <c r="C5" s="106">
        <f>COUNTIF(D8:D107,TRUE)</f>
        <v>13</v>
      </c>
      <c r="D5" s="107" t="s">
        <v>51</v>
      </c>
      <c r="E5" s="108">
        <f>COUNTIF(E8:E107,TRUE)</f>
        <v>6</v>
      </c>
      <c r="F5" s="106">
        <f>COUNTIF(F8:F107,TRUE)</f>
        <v>3</v>
      </c>
      <c r="H5" s="83" t="s">
        <v>34</v>
      </c>
      <c r="I5" s="105" t="s">
        <v>50</v>
      </c>
      <c r="J5" s="106">
        <f>COUNTIF(K8:K107,TRUE)</f>
        <v>41</v>
      </c>
      <c r="K5" s="107" t="s">
        <v>51</v>
      </c>
      <c r="L5" s="108">
        <f>COUNTIF(L8:L107,TRUE)</f>
        <v>0</v>
      </c>
      <c r="M5" s="106">
        <f>COUNTIF(M8:M107,TRUE)</f>
        <v>51</v>
      </c>
      <c r="O5" s="83" t="s">
        <v>34</v>
      </c>
      <c r="P5" s="105" t="s">
        <v>50</v>
      </c>
      <c r="Q5" s="106">
        <f>COUNTIF(R8:R107,TRUE)</f>
        <v>15</v>
      </c>
      <c r="R5" s="107" t="s">
        <v>51</v>
      </c>
      <c r="S5" s="108">
        <f>COUNTIF(S8:S107,TRUE)</f>
        <v>10</v>
      </c>
      <c r="T5" s="106">
        <f>COUNTIF(T8:T107,TRUE)</f>
        <v>4</v>
      </c>
      <c r="V5" s="83" t="s">
        <v>34</v>
      </c>
      <c r="W5" s="105" t="s">
        <v>50</v>
      </c>
      <c r="X5" s="106">
        <f>COUNTIF(Y8:Y107,TRUE)</f>
        <v>15</v>
      </c>
      <c r="Y5" s="107" t="s">
        <v>51</v>
      </c>
      <c r="Z5" s="108">
        <f>COUNTIF(Z8:Z107,TRUE)</f>
        <v>13</v>
      </c>
      <c r="AA5" s="106">
        <f>COUNTIF(AA8:AA107,TRUE)</f>
        <v>0</v>
      </c>
    </row>
    <row r="6" spans="1:27" ht="15.75" thickBot="1" x14ac:dyDescent="0.3">
      <c r="A6" s="80" t="s">
        <v>53</v>
      </c>
      <c r="B6" s="105" t="s">
        <v>17</v>
      </c>
      <c r="C6" s="126">
        <f>COUNTIF(D9:D108,FALSE)/(COUNTIF(D9:D108,TRUE)+COUNTIF(D9:D108,FALSE))</f>
        <v>0.86868686868686873</v>
      </c>
      <c r="D6" s="127"/>
      <c r="E6" s="98"/>
      <c r="F6" s="82"/>
      <c r="H6" s="80" t="s">
        <v>52</v>
      </c>
      <c r="I6" s="105" t="s">
        <v>17</v>
      </c>
      <c r="J6" s="126">
        <f>COUNTIF(K9:K108,FALSE)/(COUNTIF(K9:K108,TRUE)+COUNTIF(K9:K108,FALSE))</f>
        <v>0.58585858585858586</v>
      </c>
      <c r="K6" s="127"/>
      <c r="L6" s="98"/>
      <c r="M6" s="82"/>
      <c r="O6" s="80" t="s">
        <v>54</v>
      </c>
      <c r="P6" s="105" t="s">
        <v>17</v>
      </c>
      <c r="Q6" s="126">
        <f>COUNTIF(R9:R108,FALSE)/(COUNTIF(R9:R108,TRUE)+COUNTIF(R9:R108,FALSE))</f>
        <v>0.84848484848484851</v>
      </c>
      <c r="R6" s="127"/>
      <c r="S6" s="98"/>
      <c r="T6" s="82"/>
      <c r="V6" s="80" t="s">
        <v>55</v>
      </c>
      <c r="W6" s="105" t="s">
        <v>17</v>
      </c>
      <c r="X6" s="126">
        <f>COUNTIF(Y9:Y108,FALSE)/(COUNTIF(Y9:Y108,TRUE)+COUNTIF(Y9:Y108,FALSE))</f>
        <v>0.84848484848484851</v>
      </c>
      <c r="Y6" s="127"/>
      <c r="Z6" s="98"/>
      <c r="AA6" s="82"/>
    </row>
    <row r="7" spans="1:27" ht="15.75" thickBot="1" x14ac:dyDescent="0.3">
      <c r="A7" s="84" t="s">
        <v>31</v>
      </c>
      <c r="B7" s="85" t="s">
        <v>32</v>
      </c>
      <c r="C7" s="86" t="s">
        <v>33</v>
      </c>
      <c r="D7" s="87"/>
      <c r="E7" s="99" t="s">
        <v>38</v>
      </c>
      <c r="F7" s="100" t="s">
        <v>39</v>
      </c>
      <c r="H7" s="84" t="s">
        <v>31</v>
      </c>
      <c r="I7" s="85" t="s">
        <v>32</v>
      </c>
      <c r="J7" s="86" t="s">
        <v>33</v>
      </c>
      <c r="K7" s="87"/>
      <c r="L7" s="99" t="s">
        <v>38</v>
      </c>
      <c r="M7" s="100" t="s">
        <v>39</v>
      </c>
      <c r="O7" s="84" t="s">
        <v>31</v>
      </c>
      <c r="P7" s="85" t="s">
        <v>32</v>
      </c>
      <c r="Q7" s="86" t="s">
        <v>33</v>
      </c>
      <c r="R7" s="87"/>
      <c r="S7" s="99" t="s">
        <v>38</v>
      </c>
      <c r="T7" s="100" t="s">
        <v>39</v>
      </c>
      <c r="V7" s="84" t="s">
        <v>31</v>
      </c>
      <c r="W7" s="85" t="s">
        <v>32</v>
      </c>
      <c r="X7" s="86" t="s">
        <v>33</v>
      </c>
      <c r="Y7" s="87"/>
      <c r="Z7" s="99" t="s">
        <v>38</v>
      </c>
      <c r="AA7" s="100" t="s">
        <v>39</v>
      </c>
    </row>
    <row r="8" spans="1:27" x14ac:dyDescent="0.25">
      <c r="A8" s="89" t="s">
        <v>40</v>
      </c>
      <c r="B8" s="90" t="s">
        <v>40</v>
      </c>
      <c r="C8" s="91">
        <v>1</v>
      </c>
      <c r="D8" s="88" t="b">
        <f>B8&lt;&gt;A8</f>
        <v>0</v>
      </c>
      <c r="E8" s="109" t="b">
        <f t="shared" ref="E8:E10" si="0">(AND(B8&lt;&gt;A8,C8&gt;$B$3))</f>
        <v>0</v>
      </c>
      <c r="F8" s="102" t="b">
        <f>(AND(B8=A8,C8&lt;$B$3))</f>
        <v>0</v>
      </c>
      <c r="H8" s="89" t="s">
        <v>40</v>
      </c>
      <c r="I8" s="90" t="s">
        <v>40</v>
      </c>
      <c r="J8" s="91">
        <v>0.6</v>
      </c>
      <c r="K8" s="88" t="b">
        <f>I8&lt;&gt;H8</f>
        <v>0</v>
      </c>
      <c r="L8" s="109" t="b">
        <f t="shared" ref="L8:L10" si="1">(AND(I8&lt;&gt;H8,J8&gt;$B$3))</f>
        <v>0</v>
      </c>
      <c r="M8" s="102" t="b">
        <f>(AND(I8=H8,J8&lt;$B$3))</f>
        <v>0</v>
      </c>
      <c r="O8" s="89" t="s">
        <v>40</v>
      </c>
      <c r="P8" s="90" t="s">
        <v>40</v>
      </c>
      <c r="Q8" s="91">
        <v>1</v>
      </c>
      <c r="R8" s="88" t="b">
        <f>P8&lt;&gt;O8</f>
        <v>0</v>
      </c>
      <c r="S8" s="109" t="b">
        <f t="shared" ref="S8:S10" si="2">(AND(P8&lt;&gt;O8,Q8&gt;$B$3))</f>
        <v>0</v>
      </c>
      <c r="T8" s="102" t="b">
        <f>(AND(P8=O8,Q8&lt;$B$3))</f>
        <v>0</v>
      </c>
      <c r="V8" s="89" t="s">
        <v>40</v>
      </c>
      <c r="W8" s="90" t="s">
        <v>40</v>
      </c>
      <c r="X8" s="91">
        <v>1.3332999999999999</v>
      </c>
      <c r="Y8" s="88" t="b">
        <f>W8&lt;&gt;V8</f>
        <v>0</v>
      </c>
      <c r="Z8" s="109" t="b">
        <f t="shared" ref="Z8:Z10" si="3">(AND(W8&lt;&gt;V8,X8&gt;$B$3))</f>
        <v>0</v>
      </c>
      <c r="AA8" s="102" t="b">
        <f>(AND(W8=V8,X8&lt;$B$3))</f>
        <v>0</v>
      </c>
    </row>
    <row r="9" spans="1:27" x14ac:dyDescent="0.25">
      <c r="A9" s="92" t="s">
        <v>40</v>
      </c>
      <c r="B9" s="93" t="s">
        <v>40</v>
      </c>
      <c r="C9" s="94">
        <v>1</v>
      </c>
      <c r="D9" s="88" t="b">
        <f t="shared" ref="D9:D72" si="4">B9&lt;&gt;A9</f>
        <v>0</v>
      </c>
      <c r="E9" s="110" t="b">
        <f t="shared" si="0"/>
        <v>0</v>
      </c>
      <c r="F9" s="101" t="b">
        <f t="shared" ref="F9:F72" si="5">(AND(B9=A9,C9&lt;$B$3))</f>
        <v>0</v>
      </c>
      <c r="H9" s="92" t="s">
        <v>40</v>
      </c>
      <c r="I9" s="93" t="s">
        <v>40</v>
      </c>
      <c r="J9" s="94">
        <v>0.6</v>
      </c>
      <c r="K9" s="88" t="b">
        <f t="shared" ref="K9:K72" si="6">I9&lt;&gt;H9</f>
        <v>0</v>
      </c>
      <c r="L9" s="110" t="b">
        <f t="shared" si="1"/>
        <v>0</v>
      </c>
      <c r="M9" s="101" t="b">
        <f t="shared" ref="M9:M72" si="7">(AND(I9=H9,J9&lt;$B$3))</f>
        <v>0</v>
      </c>
      <c r="O9" s="92" t="s">
        <v>40</v>
      </c>
      <c r="P9" s="93" t="s">
        <v>40</v>
      </c>
      <c r="Q9" s="94">
        <v>1</v>
      </c>
      <c r="R9" s="88" t="b">
        <f t="shared" ref="R9:R72" si="8">P9&lt;&gt;O9</f>
        <v>0</v>
      </c>
      <c r="S9" s="110" t="b">
        <f t="shared" si="2"/>
        <v>0</v>
      </c>
      <c r="T9" s="101" t="b">
        <f t="shared" ref="T9:T72" si="9">(AND(P9=O9,Q9&lt;$B$3))</f>
        <v>0</v>
      </c>
      <c r="V9" s="92" t="s">
        <v>40</v>
      </c>
      <c r="W9" s="93" t="s">
        <v>40</v>
      </c>
      <c r="X9" s="94">
        <v>1.3332999999999999</v>
      </c>
      <c r="Y9" s="88" t="b">
        <f t="shared" ref="Y9:Y72" si="10">W9&lt;&gt;V9</f>
        <v>0</v>
      </c>
      <c r="Z9" s="110" t="b">
        <f t="shared" si="3"/>
        <v>0</v>
      </c>
      <c r="AA9" s="101" t="b">
        <f t="shared" ref="AA9:AA72" si="11">(AND(W9=V9,X9&lt;$B$3))</f>
        <v>0</v>
      </c>
    </row>
    <row r="10" spans="1:27" x14ac:dyDescent="0.25">
      <c r="A10" s="92" t="s">
        <v>40</v>
      </c>
      <c r="B10" s="93" t="s">
        <v>40</v>
      </c>
      <c r="C10" s="94">
        <v>1</v>
      </c>
      <c r="D10" s="88" t="b">
        <f t="shared" si="4"/>
        <v>0</v>
      </c>
      <c r="E10" s="110" t="b">
        <f t="shared" si="0"/>
        <v>0</v>
      </c>
      <c r="F10" s="101" t="b">
        <f t="shared" si="5"/>
        <v>0</v>
      </c>
      <c r="H10" s="92" t="s">
        <v>40</v>
      </c>
      <c r="I10" s="93" t="s">
        <v>40</v>
      </c>
      <c r="J10" s="94">
        <v>0.6</v>
      </c>
      <c r="K10" s="88" t="b">
        <f t="shared" si="6"/>
        <v>0</v>
      </c>
      <c r="L10" s="110" t="b">
        <f t="shared" si="1"/>
        <v>0</v>
      </c>
      <c r="M10" s="101" t="b">
        <f t="shared" si="7"/>
        <v>0</v>
      </c>
      <c r="O10" s="92" t="s">
        <v>40</v>
      </c>
      <c r="P10" s="93" t="s">
        <v>40</v>
      </c>
      <c r="Q10" s="94">
        <v>1</v>
      </c>
      <c r="R10" s="88" t="b">
        <f t="shared" si="8"/>
        <v>0</v>
      </c>
      <c r="S10" s="110" t="b">
        <f t="shared" si="2"/>
        <v>0</v>
      </c>
      <c r="T10" s="101" t="b">
        <f t="shared" si="9"/>
        <v>0</v>
      </c>
      <c r="V10" s="92" t="s">
        <v>40</v>
      </c>
      <c r="W10" s="93" t="s">
        <v>40</v>
      </c>
      <c r="X10" s="94">
        <v>1.3332999999999999</v>
      </c>
      <c r="Y10" s="88" t="b">
        <f t="shared" si="10"/>
        <v>0</v>
      </c>
      <c r="Z10" s="110" t="b">
        <f t="shared" si="3"/>
        <v>0</v>
      </c>
      <c r="AA10" s="101" t="b">
        <f t="shared" si="11"/>
        <v>0</v>
      </c>
    </row>
    <row r="11" spans="1:27" x14ac:dyDescent="0.25">
      <c r="A11" s="92" t="s">
        <v>40</v>
      </c>
      <c r="B11" s="93" t="s">
        <v>41</v>
      </c>
      <c r="C11" s="94">
        <v>0.45455000000000001</v>
      </c>
      <c r="D11" s="88" t="b">
        <f t="shared" si="4"/>
        <v>1</v>
      </c>
      <c r="E11" s="110" t="b">
        <f>(AND(B11&lt;&gt;A11,C11&gt;$B$3))</f>
        <v>0</v>
      </c>
      <c r="F11" s="101" t="b">
        <f t="shared" si="5"/>
        <v>0</v>
      </c>
      <c r="H11" s="92" t="s">
        <v>40</v>
      </c>
      <c r="I11" s="93" t="s">
        <v>40</v>
      </c>
      <c r="J11" s="94">
        <v>0.25</v>
      </c>
      <c r="K11" s="88" t="b">
        <f t="shared" si="6"/>
        <v>0</v>
      </c>
      <c r="L11" s="110" t="b">
        <f>(AND(I11&lt;&gt;H11,J11&gt;$B$3))</f>
        <v>0</v>
      </c>
      <c r="M11" s="101" t="b">
        <f t="shared" si="7"/>
        <v>1</v>
      </c>
      <c r="O11" s="92" t="s">
        <v>40</v>
      </c>
      <c r="P11" s="93" t="s">
        <v>41</v>
      </c>
      <c r="Q11" s="94">
        <v>0.8</v>
      </c>
      <c r="R11" s="88" t="b">
        <f t="shared" si="8"/>
        <v>1</v>
      </c>
      <c r="S11" s="110" t="b">
        <f>(AND(P11&lt;&gt;O11,Q11&gt;$B$3))</f>
        <v>1</v>
      </c>
      <c r="T11" s="101" t="b">
        <f t="shared" si="9"/>
        <v>0</v>
      </c>
      <c r="V11" s="92" t="s">
        <v>40</v>
      </c>
      <c r="W11" s="93" t="s">
        <v>41</v>
      </c>
      <c r="X11" s="94">
        <v>1</v>
      </c>
      <c r="Y11" s="88" t="b">
        <f t="shared" si="10"/>
        <v>1</v>
      </c>
      <c r="Z11" s="110" t="b">
        <f>(AND(W11&lt;&gt;V11,X11&gt;$B$3))</f>
        <v>1</v>
      </c>
      <c r="AA11" s="101" t="b">
        <f t="shared" si="11"/>
        <v>0</v>
      </c>
    </row>
    <row r="12" spans="1:27" x14ac:dyDescent="0.25">
      <c r="A12" s="92" t="s">
        <v>40</v>
      </c>
      <c r="B12" s="93" t="s">
        <v>41</v>
      </c>
      <c r="C12" s="94">
        <v>0.71428999999999998</v>
      </c>
      <c r="D12" s="88" t="b">
        <f t="shared" si="4"/>
        <v>1</v>
      </c>
      <c r="E12" s="110" t="b">
        <f t="shared" ref="E12:E75" si="12">(AND(B12&lt;&gt;A12,C12&gt;$B$3))</f>
        <v>1</v>
      </c>
      <c r="F12" s="101" t="b">
        <f t="shared" si="5"/>
        <v>0</v>
      </c>
      <c r="H12" s="92" t="s">
        <v>40</v>
      </c>
      <c r="I12" s="93" t="s">
        <v>40</v>
      </c>
      <c r="J12" s="94">
        <v>0.3</v>
      </c>
      <c r="K12" s="88" t="b">
        <f t="shared" si="6"/>
        <v>0</v>
      </c>
      <c r="L12" s="110" t="b">
        <f t="shared" ref="L12:L75" si="13">(AND(I12&lt;&gt;H12,J12&gt;$B$3))</f>
        <v>0</v>
      </c>
      <c r="M12" s="101" t="b">
        <f t="shared" si="7"/>
        <v>1</v>
      </c>
      <c r="O12" s="92" t="s">
        <v>40</v>
      </c>
      <c r="P12" s="93" t="s">
        <v>41</v>
      </c>
      <c r="Q12" s="94">
        <v>0.8</v>
      </c>
      <c r="R12" s="88" t="b">
        <f t="shared" si="8"/>
        <v>1</v>
      </c>
      <c r="S12" s="110" t="b">
        <f t="shared" ref="S12:S75" si="14">(AND(P12&lt;&gt;O12,Q12&gt;$B$3))</f>
        <v>1</v>
      </c>
      <c r="T12" s="101" t="b">
        <f t="shared" si="9"/>
        <v>0</v>
      </c>
      <c r="V12" s="92" t="s">
        <v>40</v>
      </c>
      <c r="W12" s="93" t="s">
        <v>41</v>
      </c>
      <c r="X12" s="94">
        <v>1</v>
      </c>
      <c r="Y12" s="88" t="b">
        <f t="shared" si="10"/>
        <v>1</v>
      </c>
      <c r="Z12" s="110" t="b">
        <f t="shared" ref="Z12:Z75" si="15">(AND(W12&lt;&gt;V12,X12&gt;$B$3))</f>
        <v>1</v>
      </c>
      <c r="AA12" s="101" t="b">
        <f t="shared" si="11"/>
        <v>0</v>
      </c>
    </row>
    <row r="13" spans="1:27" x14ac:dyDescent="0.25">
      <c r="A13" s="92" t="s">
        <v>40</v>
      </c>
      <c r="B13" s="93" t="s">
        <v>40</v>
      </c>
      <c r="C13" s="94">
        <v>1</v>
      </c>
      <c r="D13" s="88" t="b">
        <f t="shared" si="4"/>
        <v>0</v>
      </c>
      <c r="E13" s="110" t="b">
        <f t="shared" si="12"/>
        <v>0</v>
      </c>
      <c r="F13" s="101" t="b">
        <f t="shared" si="5"/>
        <v>0</v>
      </c>
      <c r="H13" s="92" t="s">
        <v>40</v>
      </c>
      <c r="I13" s="93" t="s">
        <v>40</v>
      </c>
      <c r="J13" s="94">
        <v>0.6</v>
      </c>
      <c r="K13" s="88" t="b">
        <f t="shared" si="6"/>
        <v>0</v>
      </c>
      <c r="L13" s="110" t="b">
        <f t="shared" si="13"/>
        <v>0</v>
      </c>
      <c r="M13" s="101" t="b">
        <f t="shared" si="7"/>
        <v>0</v>
      </c>
      <c r="O13" s="92" t="s">
        <v>40</v>
      </c>
      <c r="P13" s="93" t="s">
        <v>40</v>
      </c>
      <c r="Q13" s="94">
        <v>1</v>
      </c>
      <c r="R13" s="88" t="b">
        <f t="shared" si="8"/>
        <v>0</v>
      </c>
      <c r="S13" s="110" t="b">
        <f t="shared" si="14"/>
        <v>0</v>
      </c>
      <c r="T13" s="101" t="b">
        <f t="shared" si="9"/>
        <v>0</v>
      </c>
      <c r="V13" s="92" t="s">
        <v>40</v>
      </c>
      <c r="W13" s="93" t="s">
        <v>40</v>
      </c>
      <c r="X13" s="94">
        <v>1.3332999999999999</v>
      </c>
      <c r="Y13" s="88" t="b">
        <f t="shared" si="10"/>
        <v>0</v>
      </c>
      <c r="Z13" s="110" t="b">
        <f t="shared" si="15"/>
        <v>0</v>
      </c>
      <c r="AA13" s="101" t="b">
        <f t="shared" si="11"/>
        <v>0</v>
      </c>
    </row>
    <row r="14" spans="1:27" x14ac:dyDescent="0.25">
      <c r="A14" s="92" t="s">
        <v>40</v>
      </c>
      <c r="B14" s="93" t="s">
        <v>40</v>
      </c>
      <c r="C14" s="94">
        <v>1</v>
      </c>
      <c r="D14" s="88" t="b">
        <f t="shared" si="4"/>
        <v>0</v>
      </c>
      <c r="E14" s="110" t="b">
        <f t="shared" si="12"/>
        <v>0</v>
      </c>
      <c r="F14" s="101" t="b">
        <f t="shared" si="5"/>
        <v>0</v>
      </c>
      <c r="H14" s="92" t="s">
        <v>40</v>
      </c>
      <c r="I14" s="93" t="s">
        <v>40</v>
      </c>
      <c r="J14" s="94">
        <v>0.6</v>
      </c>
      <c r="K14" s="88" t="b">
        <f t="shared" si="6"/>
        <v>0</v>
      </c>
      <c r="L14" s="110" t="b">
        <f t="shared" si="13"/>
        <v>0</v>
      </c>
      <c r="M14" s="101" t="b">
        <f t="shared" si="7"/>
        <v>0</v>
      </c>
      <c r="O14" s="92" t="s">
        <v>40</v>
      </c>
      <c r="P14" s="93" t="s">
        <v>40</v>
      </c>
      <c r="Q14" s="94">
        <v>1</v>
      </c>
      <c r="R14" s="88" t="b">
        <f t="shared" si="8"/>
        <v>0</v>
      </c>
      <c r="S14" s="110" t="b">
        <f t="shared" si="14"/>
        <v>0</v>
      </c>
      <c r="T14" s="101" t="b">
        <f t="shared" si="9"/>
        <v>0</v>
      </c>
      <c r="V14" s="92" t="s">
        <v>40</v>
      </c>
      <c r="W14" s="93" t="s">
        <v>40</v>
      </c>
      <c r="X14" s="94">
        <v>1.3332999999999999</v>
      </c>
      <c r="Y14" s="88" t="b">
        <f t="shared" si="10"/>
        <v>0</v>
      </c>
      <c r="Z14" s="110" t="b">
        <f t="shared" si="15"/>
        <v>0</v>
      </c>
      <c r="AA14" s="101" t="b">
        <f t="shared" si="11"/>
        <v>0</v>
      </c>
    </row>
    <row r="15" spans="1:27" x14ac:dyDescent="0.25">
      <c r="A15" s="92" t="s">
        <v>40</v>
      </c>
      <c r="B15" s="93" t="s">
        <v>40</v>
      </c>
      <c r="C15" s="94">
        <v>1</v>
      </c>
      <c r="D15" s="88" t="b">
        <f t="shared" si="4"/>
        <v>0</v>
      </c>
      <c r="E15" s="110" t="b">
        <f t="shared" si="12"/>
        <v>0</v>
      </c>
      <c r="F15" s="101" t="b">
        <f t="shared" si="5"/>
        <v>0</v>
      </c>
      <c r="H15" s="92" t="s">
        <v>40</v>
      </c>
      <c r="I15" s="93" t="s">
        <v>40</v>
      </c>
      <c r="J15" s="94">
        <v>0.6</v>
      </c>
      <c r="K15" s="88" t="b">
        <f t="shared" si="6"/>
        <v>0</v>
      </c>
      <c r="L15" s="110" t="b">
        <f t="shared" si="13"/>
        <v>0</v>
      </c>
      <c r="M15" s="101" t="b">
        <f t="shared" si="7"/>
        <v>0</v>
      </c>
      <c r="O15" s="92" t="s">
        <v>40</v>
      </c>
      <c r="P15" s="93" t="s">
        <v>40</v>
      </c>
      <c r="Q15" s="94">
        <v>1</v>
      </c>
      <c r="R15" s="88" t="b">
        <f t="shared" si="8"/>
        <v>0</v>
      </c>
      <c r="S15" s="110" t="b">
        <f t="shared" si="14"/>
        <v>0</v>
      </c>
      <c r="T15" s="101" t="b">
        <f t="shared" si="9"/>
        <v>0</v>
      </c>
      <c r="V15" s="92" t="s">
        <v>40</v>
      </c>
      <c r="W15" s="93" t="s">
        <v>40</v>
      </c>
      <c r="X15" s="94">
        <v>1.3332999999999999</v>
      </c>
      <c r="Y15" s="88" t="b">
        <f t="shared" si="10"/>
        <v>0</v>
      </c>
      <c r="Z15" s="110" t="b">
        <f t="shared" si="15"/>
        <v>0</v>
      </c>
      <c r="AA15" s="101" t="b">
        <f t="shared" si="11"/>
        <v>0</v>
      </c>
    </row>
    <row r="16" spans="1:27" x14ac:dyDescent="0.25">
      <c r="A16" s="92" t="s">
        <v>40</v>
      </c>
      <c r="B16" s="93" t="s">
        <v>40</v>
      </c>
      <c r="C16" s="94">
        <v>1</v>
      </c>
      <c r="D16" s="88" t="b">
        <f t="shared" si="4"/>
        <v>0</v>
      </c>
      <c r="E16" s="110" t="b">
        <f t="shared" si="12"/>
        <v>0</v>
      </c>
      <c r="F16" s="101" t="b">
        <f t="shared" si="5"/>
        <v>0</v>
      </c>
      <c r="H16" s="92" t="s">
        <v>40</v>
      </c>
      <c r="I16" s="93" t="s">
        <v>40</v>
      </c>
      <c r="J16" s="94">
        <v>0.6</v>
      </c>
      <c r="K16" s="88" t="b">
        <f t="shared" si="6"/>
        <v>0</v>
      </c>
      <c r="L16" s="110" t="b">
        <f t="shared" si="13"/>
        <v>0</v>
      </c>
      <c r="M16" s="101" t="b">
        <f t="shared" si="7"/>
        <v>0</v>
      </c>
      <c r="O16" s="92" t="s">
        <v>40</v>
      </c>
      <c r="P16" s="93" t="s">
        <v>40</v>
      </c>
      <c r="Q16" s="94">
        <v>1</v>
      </c>
      <c r="R16" s="88" t="b">
        <f t="shared" si="8"/>
        <v>0</v>
      </c>
      <c r="S16" s="110" t="b">
        <f t="shared" si="14"/>
        <v>0</v>
      </c>
      <c r="T16" s="101" t="b">
        <f t="shared" si="9"/>
        <v>0</v>
      </c>
      <c r="V16" s="92" t="s">
        <v>40</v>
      </c>
      <c r="W16" s="93" t="s">
        <v>40</v>
      </c>
      <c r="X16" s="94">
        <v>1.3332999999999999</v>
      </c>
      <c r="Y16" s="88" t="b">
        <f t="shared" si="10"/>
        <v>0</v>
      </c>
      <c r="Z16" s="110" t="b">
        <f t="shared" si="15"/>
        <v>0</v>
      </c>
      <c r="AA16" s="101" t="b">
        <f t="shared" si="11"/>
        <v>0</v>
      </c>
    </row>
    <row r="17" spans="1:27" ht="15.75" thickBot="1" x14ac:dyDescent="0.3">
      <c r="A17" s="95" t="s">
        <v>40</v>
      </c>
      <c r="B17" s="96" t="s">
        <v>40</v>
      </c>
      <c r="C17" s="97">
        <v>1</v>
      </c>
      <c r="D17" s="88" t="b">
        <f t="shared" si="4"/>
        <v>0</v>
      </c>
      <c r="E17" s="111" t="b">
        <f t="shared" si="12"/>
        <v>0</v>
      </c>
      <c r="F17" s="103" t="b">
        <f t="shared" si="5"/>
        <v>0</v>
      </c>
      <c r="H17" s="95" t="s">
        <v>40</v>
      </c>
      <c r="I17" s="96" t="s">
        <v>40</v>
      </c>
      <c r="J17" s="97">
        <v>0.6</v>
      </c>
      <c r="K17" s="88" t="b">
        <f t="shared" si="6"/>
        <v>0</v>
      </c>
      <c r="L17" s="111" t="b">
        <f t="shared" si="13"/>
        <v>0</v>
      </c>
      <c r="M17" s="103" t="b">
        <f t="shared" si="7"/>
        <v>0</v>
      </c>
      <c r="O17" s="95" t="s">
        <v>40</v>
      </c>
      <c r="P17" s="96" t="s">
        <v>40</v>
      </c>
      <c r="Q17" s="97">
        <v>1</v>
      </c>
      <c r="R17" s="88" t="b">
        <f t="shared" si="8"/>
        <v>0</v>
      </c>
      <c r="S17" s="111" t="b">
        <f t="shared" si="14"/>
        <v>0</v>
      </c>
      <c r="T17" s="103" t="b">
        <f t="shared" si="9"/>
        <v>0</v>
      </c>
      <c r="V17" s="95" t="s">
        <v>40</v>
      </c>
      <c r="W17" s="96" t="s">
        <v>40</v>
      </c>
      <c r="X17" s="97">
        <v>1.3332999999999999</v>
      </c>
      <c r="Y17" s="88" t="b">
        <f t="shared" si="10"/>
        <v>0</v>
      </c>
      <c r="Z17" s="111" t="b">
        <f t="shared" si="15"/>
        <v>0</v>
      </c>
      <c r="AA17" s="103" t="b">
        <f t="shared" si="11"/>
        <v>0</v>
      </c>
    </row>
    <row r="18" spans="1:27" x14ac:dyDescent="0.25">
      <c r="A18" s="89" t="s">
        <v>42</v>
      </c>
      <c r="B18" s="90" t="s">
        <v>42</v>
      </c>
      <c r="C18" s="91">
        <v>0.83333000000000002</v>
      </c>
      <c r="D18" s="88" t="b">
        <f t="shared" si="4"/>
        <v>0</v>
      </c>
      <c r="E18" s="110" t="b">
        <f t="shared" si="12"/>
        <v>0</v>
      </c>
      <c r="F18" s="101" t="b">
        <f t="shared" si="5"/>
        <v>0</v>
      </c>
      <c r="H18" s="89" t="s">
        <v>42</v>
      </c>
      <c r="I18" s="90" t="s">
        <v>42</v>
      </c>
      <c r="J18" s="91">
        <v>0.42857000000000001</v>
      </c>
      <c r="K18" s="88" t="b">
        <f t="shared" si="6"/>
        <v>0</v>
      </c>
      <c r="L18" s="110" t="b">
        <f t="shared" si="13"/>
        <v>0</v>
      </c>
      <c r="M18" s="101" t="b">
        <f t="shared" si="7"/>
        <v>1</v>
      </c>
      <c r="O18" s="89" t="s">
        <v>42</v>
      </c>
      <c r="P18" s="90" t="s">
        <v>42</v>
      </c>
      <c r="Q18" s="91">
        <v>0.8</v>
      </c>
      <c r="R18" s="88" t="b">
        <f t="shared" si="8"/>
        <v>0</v>
      </c>
      <c r="S18" s="110" t="b">
        <f t="shared" si="14"/>
        <v>0</v>
      </c>
      <c r="T18" s="101" t="b">
        <f t="shared" si="9"/>
        <v>0</v>
      </c>
      <c r="V18" s="89" t="s">
        <v>42</v>
      </c>
      <c r="W18" s="90" t="s">
        <v>42</v>
      </c>
      <c r="X18" s="91">
        <v>1.3332999999999999</v>
      </c>
      <c r="Y18" s="88" t="b">
        <f t="shared" si="10"/>
        <v>0</v>
      </c>
      <c r="Z18" s="110" t="b">
        <f t="shared" si="15"/>
        <v>0</v>
      </c>
      <c r="AA18" s="101" t="b">
        <f t="shared" si="11"/>
        <v>0</v>
      </c>
    </row>
    <row r="19" spans="1:27" x14ac:dyDescent="0.25">
      <c r="A19" s="92" t="s">
        <v>42</v>
      </c>
      <c r="B19" s="93" t="s">
        <v>42</v>
      </c>
      <c r="C19" s="94">
        <v>1</v>
      </c>
      <c r="D19" s="88" t="b">
        <f t="shared" si="4"/>
        <v>0</v>
      </c>
      <c r="E19" s="110" t="b">
        <f t="shared" si="12"/>
        <v>0</v>
      </c>
      <c r="F19" s="101" t="b">
        <f t="shared" si="5"/>
        <v>0</v>
      </c>
      <c r="H19" s="92" t="s">
        <v>42</v>
      </c>
      <c r="I19" s="93" t="s">
        <v>42</v>
      </c>
      <c r="J19" s="94">
        <v>0.42857000000000001</v>
      </c>
      <c r="K19" s="88" t="b">
        <f t="shared" si="6"/>
        <v>0</v>
      </c>
      <c r="L19" s="110" t="b">
        <f t="shared" si="13"/>
        <v>0</v>
      </c>
      <c r="M19" s="101" t="b">
        <f t="shared" si="7"/>
        <v>1</v>
      </c>
      <c r="O19" s="92" t="s">
        <v>42</v>
      </c>
      <c r="P19" s="93" t="s">
        <v>42</v>
      </c>
      <c r="Q19" s="94">
        <v>1</v>
      </c>
      <c r="R19" s="88" t="b">
        <f t="shared" si="8"/>
        <v>0</v>
      </c>
      <c r="S19" s="110" t="b">
        <f t="shared" si="14"/>
        <v>0</v>
      </c>
      <c r="T19" s="101" t="b">
        <f t="shared" si="9"/>
        <v>0</v>
      </c>
      <c r="V19" s="92" t="s">
        <v>42</v>
      </c>
      <c r="W19" s="93" t="s">
        <v>42</v>
      </c>
      <c r="X19" s="94">
        <v>1.3332999999999999</v>
      </c>
      <c r="Y19" s="88" t="b">
        <f t="shared" si="10"/>
        <v>0</v>
      </c>
      <c r="Z19" s="110" t="b">
        <f t="shared" si="15"/>
        <v>0</v>
      </c>
      <c r="AA19" s="101" t="b">
        <f t="shared" si="11"/>
        <v>0</v>
      </c>
    </row>
    <row r="20" spans="1:27" x14ac:dyDescent="0.25">
      <c r="A20" s="92" t="s">
        <v>42</v>
      </c>
      <c r="B20" s="93" t="s">
        <v>42</v>
      </c>
      <c r="C20" s="94">
        <v>1</v>
      </c>
      <c r="D20" s="88" t="b">
        <f t="shared" si="4"/>
        <v>0</v>
      </c>
      <c r="E20" s="110" t="b">
        <f t="shared" si="12"/>
        <v>0</v>
      </c>
      <c r="F20" s="101" t="b">
        <f t="shared" si="5"/>
        <v>0</v>
      </c>
      <c r="H20" s="92" t="s">
        <v>42</v>
      </c>
      <c r="I20" s="93" t="s">
        <v>42</v>
      </c>
      <c r="J20" s="94">
        <v>0.42857000000000001</v>
      </c>
      <c r="K20" s="88" t="b">
        <f t="shared" si="6"/>
        <v>0</v>
      </c>
      <c r="L20" s="110" t="b">
        <f t="shared" si="13"/>
        <v>0</v>
      </c>
      <c r="M20" s="101" t="b">
        <f t="shared" si="7"/>
        <v>1</v>
      </c>
      <c r="O20" s="92" t="s">
        <v>42</v>
      </c>
      <c r="P20" s="93" t="s">
        <v>42</v>
      </c>
      <c r="Q20" s="94">
        <v>1</v>
      </c>
      <c r="R20" s="88" t="b">
        <f t="shared" si="8"/>
        <v>0</v>
      </c>
      <c r="S20" s="110" t="b">
        <f t="shared" si="14"/>
        <v>0</v>
      </c>
      <c r="T20" s="101" t="b">
        <f t="shared" si="9"/>
        <v>0</v>
      </c>
      <c r="V20" s="92" t="s">
        <v>42</v>
      </c>
      <c r="W20" s="93" t="s">
        <v>42</v>
      </c>
      <c r="X20" s="94">
        <v>1.3332999999999999</v>
      </c>
      <c r="Y20" s="88" t="b">
        <f t="shared" si="10"/>
        <v>0</v>
      </c>
      <c r="Z20" s="110" t="b">
        <f t="shared" si="15"/>
        <v>0</v>
      </c>
      <c r="AA20" s="101" t="b">
        <f t="shared" si="11"/>
        <v>0</v>
      </c>
    </row>
    <row r="21" spans="1:27" x14ac:dyDescent="0.25">
      <c r="A21" s="92" t="s">
        <v>42</v>
      </c>
      <c r="B21" s="93" t="s">
        <v>42</v>
      </c>
      <c r="C21" s="94">
        <v>0.5</v>
      </c>
      <c r="D21" s="88" t="b">
        <f t="shared" si="4"/>
        <v>0</v>
      </c>
      <c r="E21" s="110" t="b">
        <f t="shared" si="12"/>
        <v>0</v>
      </c>
      <c r="F21" s="101" t="b">
        <f t="shared" si="5"/>
        <v>0</v>
      </c>
      <c r="H21" s="92" t="s">
        <v>42</v>
      </c>
      <c r="I21" s="93" t="s">
        <v>42</v>
      </c>
      <c r="J21" s="94">
        <v>0.375</v>
      </c>
      <c r="K21" s="88" t="b">
        <f t="shared" si="6"/>
        <v>0</v>
      </c>
      <c r="L21" s="110" t="b">
        <f t="shared" si="13"/>
        <v>0</v>
      </c>
      <c r="M21" s="101" t="b">
        <f t="shared" si="7"/>
        <v>1</v>
      </c>
      <c r="O21" s="92" t="s">
        <v>42</v>
      </c>
      <c r="P21" s="93" t="s">
        <v>42</v>
      </c>
      <c r="Q21" s="94">
        <v>0.44444</v>
      </c>
      <c r="R21" s="88" t="b">
        <f t="shared" si="8"/>
        <v>0</v>
      </c>
      <c r="S21" s="110" t="b">
        <f t="shared" si="14"/>
        <v>0</v>
      </c>
      <c r="T21" s="101" t="b">
        <f t="shared" si="9"/>
        <v>1</v>
      </c>
      <c r="V21" s="92" t="s">
        <v>42</v>
      </c>
      <c r="W21" s="93" t="s">
        <v>42</v>
      </c>
      <c r="X21" s="94">
        <v>0.66666999999999998</v>
      </c>
      <c r="Y21" s="88" t="b">
        <f t="shared" si="10"/>
        <v>0</v>
      </c>
      <c r="Z21" s="110" t="b">
        <f t="shared" si="15"/>
        <v>0</v>
      </c>
      <c r="AA21" s="101" t="b">
        <f t="shared" si="11"/>
        <v>0</v>
      </c>
    </row>
    <row r="22" spans="1:27" x14ac:dyDescent="0.25">
      <c r="A22" s="92" t="s">
        <v>42</v>
      </c>
      <c r="B22" s="93" t="s">
        <v>42</v>
      </c>
      <c r="C22" s="94">
        <v>0.55556000000000005</v>
      </c>
      <c r="D22" s="88" t="b">
        <f t="shared" si="4"/>
        <v>0</v>
      </c>
      <c r="E22" s="110" t="b">
        <f t="shared" si="12"/>
        <v>0</v>
      </c>
      <c r="F22" s="101" t="b">
        <f t="shared" si="5"/>
        <v>0</v>
      </c>
      <c r="H22" s="92" t="s">
        <v>42</v>
      </c>
      <c r="I22" s="93" t="s">
        <v>42</v>
      </c>
      <c r="J22" s="94">
        <v>0.42857000000000001</v>
      </c>
      <c r="K22" s="88" t="b">
        <f t="shared" si="6"/>
        <v>0</v>
      </c>
      <c r="L22" s="110" t="b">
        <f t="shared" si="13"/>
        <v>0</v>
      </c>
      <c r="M22" s="101" t="b">
        <f t="shared" si="7"/>
        <v>1</v>
      </c>
      <c r="O22" s="92" t="s">
        <v>42</v>
      </c>
      <c r="P22" s="93" t="s">
        <v>42</v>
      </c>
      <c r="Q22" s="94">
        <v>0.5</v>
      </c>
      <c r="R22" s="88" t="b">
        <f t="shared" si="8"/>
        <v>0</v>
      </c>
      <c r="S22" s="110" t="b">
        <f t="shared" si="14"/>
        <v>0</v>
      </c>
      <c r="T22" s="101" t="b">
        <f t="shared" si="9"/>
        <v>0</v>
      </c>
      <c r="V22" s="92" t="s">
        <v>42</v>
      </c>
      <c r="W22" s="93" t="s">
        <v>42</v>
      </c>
      <c r="X22" s="94">
        <v>1</v>
      </c>
      <c r="Y22" s="88" t="b">
        <f t="shared" si="10"/>
        <v>0</v>
      </c>
      <c r="Z22" s="110" t="b">
        <f t="shared" si="15"/>
        <v>0</v>
      </c>
      <c r="AA22" s="101" t="b">
        <f t="shared" si="11"/>
        <v>0</v>
      </c>
    </row>
    <row r="23" spans="1:27" x14ac:dyDescent="0.25">
      <c r="A23" s="92" t="s">
        <v>42</v>
      </c>
      <c r="B23" s="93" t="s">
        <v>42</v>
      </c>
      <c r="C23" s="94">
        <v>0.625</v>
      </c>
      <c r="D23" s="88" t="b">
        <f t="shared" si="4"/>
        <v>0</v>
      </c>
      <c r="E23" s="110" t="b">
        <f t="shared" si="12"/>
        <v>0</v>
      </c>
      <c r="F23" s="101" t="b">
        <f t="shared" si="5"/>
        <v>0</v>
      </c>
      <c r="H23" s="92" t="s">
        <v>42</v>
      </c>
      <c r="I23" s="93" t="s">
        <v>42</v>
      </c>
      <c r="J23" s="94">
        <v>0.375</v>
      </c>
      <c r="K23" s="88" t="b">
        <f t="shared" si="6"/>
        <v>0</v>
      </c>
      <c r="L23" s="110" t="b">
        <f t="shared" si="13"/>
        <v>0</v>
      </c>
      <c r="M23" s="101" t="b">
        <f t="shared" si="7"/>
        <v>1</v>
      </c>
      <c r="O23" s="92" t="s">
        <v>42</v>
      </c>
      <c r="P23" s="93" t="s">
        <v>42</v>
      </c>
      <c r="Q23" s="94">
        <v>0.57142999999999999</v>
      </c>
      <c r="R23" s="88" t="b">
        <f t="shared" si="8"/>
        <v>0</v>
      </c>
      <c r="S23" s="110" t="b">
        <f t="shared" si="14"/>
        <v>0</v>
      </c>
      <c r="T23" s="101" t="b">
        <f t="shared" si="9"/>
        <v>0</v>
      </c>
      <c r="V23" s="92" t="s">
        <v>42</v>
      </c>
      <c r="W23" s="93" t="s">
        <v>42</v>
      </c>
      <c r="X23" s="94">
        <v>0.8</v>
      </c>
      <c r="Y23" s="88" t="b">
        <f t="shared" si="10"/>
        <v>0</v>
      </c>
      <c r="Z23" s="110" t="b">
        <f t="shared" si="15"/>
        <v>0</v>
      </c>
      <c r="AA23" s="101" t="b">
        <f t="shared" si="11"/>
        <v>0</v>
      </c>
    </row>
    <row r="24" spans="1:27" x14ac:dyDescent="0.25">
      <c r="A24" s="92" t="s">
        <v>42</v>
      </c>
      <c r="B24" s="93" t="s">
        <v>42</v>
      </c>
      <c r="C24" s="94">
        <v>0.71428999999999998</v>
      </c>
      <c r="D24" s="88" t="b">
        <f t="shared" si="4"/>
        <v>0</v>
      </c>
      <c r="E24" s="110" t="b">
        <f t="shared" si="12"/>
        <v>0</v>
      </c>
      <c r="F24" s="101" t="b">
        <f t="shared" si="5"/>
        <v>0</v>
      </c>
      <c r="H24" s="92" t="s">
        <v>42</v>
      </c>
      <c r="I24" s="93" t="s">
        <v>42</v>
      </c>
      <c r="J24" s="94">
        <v>0.42857000000000001</v>
      </c>
      <c r="K24" s="88" t="b">
        <f t="shared" si="6"/>
        <v>0</v>
      </c>
      <c r="L24" s="110" t="b">
        <f t="shared" si="13"/>
        <v>0</v>
      </c>
      <c r="M24" s="101" t="b">
        <f t="shared" si="7"/>
        <v>1</v>
      </c>
      <c r="O24" s="92" t="s">
        <v>42</v>
      </c>
      <c r="P24" s="93" t="s">
        <v>42</v>
      </c>
      <c r="Q24" s="94">
        <v>0.66666999999999998</v>
      </c>
      <c r="R24" s="88" t="b">
        <f t="shared" si="8"/>
        <v>0</v>
      </c>
      <c r="S24" s="110" t="b">
        <f t="shared" si="14"/>
        <v>0</v>
      </c>
      <c r="T24" s="101" t="b">
        <f t="shared" si="9"/>
        <v>0</v>
      </c>
      <c r="V24" s="92" t="s">
        <v>42</v>
      </c>
      <c r="W24" s="93" t="s">
        <v>42</v>
      </c>
      <c r="X24" s="94">
        <v>1</v>
      </c>
      <c r="Y24" s="88" t="b">
        <f t="shared" si="10"/>
        <v>0</v>
      </c>
      <c r="Z24" s="110" t="b">
        <f t="shared" si="15"/>
        <v>0</v>
      </c>
      <c r="AA24" s="101" t="b">
        <f t="shared" si="11"/>
        <v>0</v>
      </c>
    </row>
    <row r="25" spans="1:27" x14ac:dyDescent="0.25">
      <c r="A25" s="92" t="s">
        <v>42</v>
      </c>
      <c r="B25" s="93" t="s">
        <v>42</v>
      </c>
      <c r="C25" s="94">
        <v>0.83333000000000002</v>
      </c>
      <c r="D25" s="88" t="b">
        <f t="shared" si="4"/>
        <v>0</v>
      </c>
      <c r="E25" s="110" t="b">
        <f t="shared" si="12"/>
        <v>0</v>
      </c>
      <c r="F25" s="101" t="b">
        <f t="shared" si="5"/>
        <v>0</v>
      </c>
      <c r="H25" s="92" t="s">
        <v>42</v>
      </c>
      <c r="I25" s="93" t="s">
        <v>42</v>
      </c>
      <c r="J25" s="94">
        <v>0.375</v>
      </c>
      <c r="K25" s="88" t="b">
        <f t="shared" si="6"/>
        <v>0</v>
      </c>
      <c r="L25" s="110" t="b">
        <f t="shared" si="13"/>
        <v>0</v>
      </c>
      <c r="M25" s="101" t="b">
        <f t="shared" si="7"/>
        <v>1</v>
      </c>
      <c r="O25" s="92" t="s">
        <v>42</v>
      </c>
      <c r="P25" s="93" t="s">
        <v>42</v>
      </c>
      <c r="Q25" s="94">
        <v>1</v>
      </c>
      <c r="R25" s="88" t="b">
        <f t="shared" si="8"/>
        <v>0</v>
      </c>
      <c r="S25" s="110" t="b">
        <f t="shared" si="14"/>
        <v>0</v>
      </c>
      <c r="T25" s="101" t="b">
        <f t="shared" si="9"/>
        <v>0</v>
      </c>
      <c r="V25" s="92" t="s">
        <v>42</v>
      </c>
      <c r="W25" s="93" t="s">
        <v>42</v>
      </c>
      <c r="X25" s="94">
        <v>1.3332999999999999</v>
      </c>
      <c r="Y25" s="88" t="b">
        <f t="shared" si="10"/>
        <v>0</v>
      </c>
      <c r="Z25" s="110" t="b">
        <f t="shared" si="15"/>
        <v>0</v>
      </c>
      <c r="AA25" s="101" t="b">
        <f t="shared" si="11"/>
        <v>0</v>
      </c>
    </row>
    <row r="26" spans="1:27" x14ac:dyDescent="0.25">
      <c r="A26" s="92" t="s">
        <v>42</v>
      </c>
      <c r="B26" s="93" t="s">
        <v>42</v>
      </c>
      <c r="C26" s="94">
        <v>0.625</v>
      </c>
      <c r="D26" s="88" t="b">
        <f t="shared" si="4"/>
        <v>0</v>
      </c>
      <c r="E26" s="110" t="b">
        <f t="shared" si="12"/>
        <v>0</v>
      </c>
      <c r="F26" s="101" t="b">
        <f t="shared" si="5"/>
        <v>0</v>
      </c>
      <c r="H26" s="92" t="s">
        <v>42</v>
      </c>
      <c r="I26" s="93" t="s">
        <v>42</v>
      </c>
      <c r="J26" s="94">
        <v>0.33333000000000002</v>
      </c>
      <c r="K26" s="88" t="b">
        <f t="shared" si="6"/>
        <v>0</v>
      </c>
      <c r="L26" s="110" t="b">
        <f t="shared" si="13"/>
        <v>0</v>
      </c>
      <c r="M26" s="101" t="b">
        <f t="shared" si="7"/>
        <v>1</v>
      </c>
      <c r="O26" s="92" t="s">
        <v>42</v>
      </c>
      <c r="P26" s="93" t="s">
        <v>42</v>
      </c>
      <c r="Q26" s="94">
        <v>0.8</v>
      </c>
      <c r="R26" s="88" t="b">
        <f t="shared" si="8"/>
        <v>0</v>
      </c>
      <c r="S26" s="110" t="b">
        <f t="shared" si="14"/>
        <v>0</v>
      </c>
      <c r="T26" s="101" t="b">
        <f t="shared" si="9"/>
        <v>0</v>
      </c>
      <c r="V26" s="92" t="s">
        <v>42</v>
      </c>
      <c r="W26" s="93" t="s">
        <v>42</v>
      </c>
      <c r="X26" s="94">
        <v>1.3332999999999999</v>
      </c>
      <c r="Y26" s="88" t="b">
        <f t="shared" si="10"/>
        <v>0</v>
      </c>
      <c r="Z26" s="110" t="b">
        <f t="shared" si="15"/>
        <v>0</v>
      </c>
      <c r="AA26" s="101" t="b">
        <f t="shared" si="11"/>
        <v>0</v>
      </c>
    </row>
    <row r="27" spans="1:27" ht="15.75" thickBot="1" x14ac:dyDescent="0.3">
      <c r="A27" s="95" t="s">
        <v>42</v>
      </c>
      <c r="B27" s="96" t="s">
        <v>42</v>
      </c>
      <c r="C27" s="97">
        <v>0.55556000000000005</v>
      </c>
      <c r="D27" s="88" t="b">
        <f t="shared" si="4"/>
        <v>0</v>
      </c>
      <c r="E27" s="110" t="b">
        <f t="shared" si="12"/>
        <v>0</v>
      </c>
      <c r="F27" s="101" t="b">
        <f t="shared" si="5"/>
        <v>0</v>
      </c>
      <c r="H27" s="95" t="s">
        <v>42</v>
      </c>
      <c r="I27" s="96" t="s">
        <v>42</v>
      </c>
      <c r="J27" s="97">
        <v>0.33333000000000002</v>
      </c>
      <c r="K27" s="88" t="b">
        <f t="shared" si="6"/>
        <v>0</v>
      </c>
      <c r="L27" s="110" t="b">
        <f t="shared" si="13"/>
        <v>0</v>
      </c>
      <c r="M27" s="101" t="b">
        <f t="shared" si="7"/>
        <v>1</v>
      </c>
      <c r="O27" s="95" t="s">
        <v>42</v>
      </c>
      <c r="P27" s="96" t="s">
        <v>49</v>
      </c>
      <c r="Q27" s="97">
        <v>0.66666999999999998</v>
      </c>
      <c r="R27" s="88" t="b">
        <f t="shared" si="8"/>
        <v>1</v>
      </c>
      <c r="S27" s="110" t="b">
        <f t="shared" si="14"/>
        <v>1</v>
      </c>
      <c r="T27" s="101" t="b">
        <f t="shared" si="9"/>
        <v>0</v>
      </c>
      <c r="V27" s="95" t="s">
        <v>42</v>
      </c>
      <c r="W27" s="96" t="s">
        <v>42</v>
      </c>
      <c r="X27" s="97">
        <v>0.8</v>
      </c>
      <c r="Y27" s="88" t="b">
        <f t="shared" si="10"/>
        <v>0</v>
      </c>
      <c r="Z27" s="110" t="b">
        <f t="shared" si="15"/>
        <v>0</v>
      </c>
      <c r="AA27" s="101" t="b">
        <f t="shared" si="11"/>
        <v>0</v>
      </c>
    </row>
    <row r="28" spans="1:27" x14ac:dyDescent="0.25">
      <c r="A28" s="89" t="s">
        <v>43</v>
      </c>
      <c r="B28" s="90" t="s">
        <v>42</v>
      </c>
      <c r="C28" s="91">
        <v>0.55556000000000005</v>
      </c>
      <c r="D28" s="88" t="b">
        <f t="shared" si="4"/>
        <v>1</v>
      </c>
      <c r="E28" s="109" t="b">
        <f t="shared" si="12"/>
        <v>1</v>
      </c>
      <c r="F28" s="102" t="b">
        <f t="shared" si="5"/>
        <v>0</v>
      </c>
      <c r="H28" s="89" t="s">
        <v>43</v>
      </c>
      <c r="I28" s="90" t="s">
        <v>42</v>
      </c>
      <c r="J28" s="91">
        <v>0.27272999999999997</v>
      </c>
      <c r="K28" s="88" t="b">
        <f t="shared" si="6"/>
        <v>1</v>
      </c>
      <c r="L28" s="109" t="b">
        <f t="shared" si="13"/>
        <v>0</v>
      </c>
      <c r="M28" s="102" t="b">
        <f t="shared" si="7"/>
        <v>0</v>
      </c>
      <c r="O28" s="89" t="s">
        <v>43</v>
      </c>
      <c r="P28" s="90" t="s">
        <v>42</v>
      </c>
      <c r="Q28" s="91">
        <v>0.8</v>
      </c>
      <c r="R28" s="88" t="b">
        <f t="shared" si="8"/>
        <v>1</v>
      </c>
      <c r="S28" s="109" t="b">
        <f t="shared" si="14"/>
        <v>1</v>
      </c>
      <c r="T28" s="102" t="b">
        <f t="shared" si="9"/>
        <v>0</v>
      </c>
      <c r="V28" s="89" t="s">
        <v>43</v>
      </c>
      <c r="W28" s="90" t="s">
        <v>42</v>
      </c>
      <c r="X28" s="91">
        <v>1</v>
      </c>
      <c r="Y28" s="88" t="b">
        <f t="shared" si="10"/>
        <v>1</v>
      </c>
      <c r="Z28" s="109" t="b">
        <f t="shared" si="15"/>
        <v>1</v>
      </c>
      <c r="AA28" s="102" t="b">
        <f t="shared" si="11"/>
        <v>0</v>
      </c>
    </row>
    <row r="29" spans="1:27" x14ac:dyDescent="0.25">
      <c r="A29" s="92" t="s">
        <v>43</v>
      </c>
      <c r="B29" s="93" t="s">
        <v>43</v>
      </c>
      <c r="C29" s="94">
        <v>0.83333000000000002</v>
      </c>
      <c r="D29" s="88" t="b">
        <f t="shared" si="4"/>
        <v>0</v>
      </c>
      <c r="E29" s="110" t="b">
        <f t="shared" si="12"/>
        <v>0</v>
      </c>
      <c r="F29" s="101" t="b">
        <f t="shared" si="5"/>
        <v>0</v>
      </c>
      <c r="H29" s="92" t="s">
        <v>43</v>
      </c>
      <c r="I29" s="93" t="s">
        <v>43</v>
      </c>
      <c r="J29" s="94">
        <v>0.33333000000000002</v>
      </c>
      <c r="K29" s="88" t="b">
        <f t="shared" si="6"/>
        <v>0</v>
      </c>
      <c r="L29" s="110" t="b">
        <f t="shared" si="13"/>
        <v>0</v>
      </c>
      <c r="M29" s="101" t="b">
        <f t="shared" si="7"/>
        <v>1</v>
      </c>
      <c r="O29" s="92" t="s">
        <v>43</v>
      </c>
      <c r="P29" s="93" t="s">
        <v>43</v>
      </c>
      <c r="Q29" s="94">
        <v>0.8</v>
      </c>
      <c r="R29" s="88" t="b">
        <f t="shared" si="8"/>
        <v>0</v>
      </c>
      <c r="S29" s="110" t="b">
        <f t="shared" si="14"/>
        <v>0</v>
      </c>
      <c r="T29" s="101" t="b">
        <f t="shared" si="9"/>
        <v>0</v>
      </c>
      <c r="V29" s="92" t="s">
        <v>43</v>
      </c>
      <c r="W29" s="93" t="s">
        <v>43</v>
      </c>
      <c r="X29" s="94">
        <v>1</v>
      </c>
      <c r="Y29" s="88" t="b">
        <f t="shared" si="10"/>
        <v>0</v>
      </c>
      <c r="Z29" s="110" t="b">
        <f t="shared" si="15"/>
        <v>0</v>
      </c>
      <c r="AA29" s="101" t="b">
        <f t="shared" si="11"/>
        <v>0</v>
      </c>
    </row>
    <row r="30" spans="1:27" x14ac:dyDescent="0.25">
      <c r="A30" s="92" t="s">
        <v>43</v>
      </c>
      <c r="B30" s="93" t="s">
        <v>42</v>
      </c>
      <c r="C30" s="94">
        <v>0.45455000000000001</v>
      </c>
      <c r="D30" s="88" t="b">
        <f t="shared" si="4"/>
        <v>1</v>
      </c>
      <c r="E30" s="110" t="b">
        <f t="shared" si="12"/>
        <v>0</v>
      </c>
      <c r="F30" s="101" t="b">
        <f t="shared" si="5"/>
        <v>0</v>
      </c>
      <c r="H30" s="92" t="s">
        <v>43</v>
      </c>
      <c r="I30" s="93" t="s">
        <v>42</v>
      </c>
      <c r="J30" s="94">
        <v>0.25</v>
      </c>
      <c r="K30" s="88" t="b">
        <f t="shared" si="6"/>
        <v>1</v>
      </c>
      <c r="L30" s="110" t="b">
        <f t="shared" si="13"/>
        <v>0</v>
      </c>
      <c r="M30" s="101" t="b">
        <f t="shared" si="7"/>
        <v>0</v>
      </c>
      <c r="O30" s="92" t="s">
        <v>43</v>
      </c>
      <c r="P30" s="93" t="s">
        <v>42</v>
      </c>
      <c r="Q30" s="94">
        <v>0.8</v>
      </c>
      <c r="R30" s="88" t="b">
        <f t="shared" si="8"/>
        <v>1</v>
      </c>
      <c r="S30" s="110" t="b">
        <f t="shared" si="14"/>
        <v>1</v>
      </c>
      <c r="T30" s="101" t="b">
        <f t="shared" si="9"/>
        <v>0</v>
      </c>
      <c r="V30" s="92" t="s">
        <v>43</v>
      </c>
      <c r="W30" s="93" t="s">
        <v>42</v>
      </c>
      <c r="X30" s="94">
        <v>1</v>
      </c>
      <c r="Y30" s="88" t="b">
        <f t="shared" si="10"/>
        <v>1</v>
      </c>
      <c r="Z30" s="110" t="b">
        <f t="shared" si="15"/>
        <v>1</v>
      </c>
      <c r="AA30" s="101" t="b">
        <f t="shared" si="11"/>
        <v>0</v>
      </c>
    </row>
    <row r="31" spans="1:27" x14ac:dyDescent="0.25">
      <c r="A31" s="92" t="s">
        <v>43</v>
      </c>
      <c r="B31" s="93" t="s">
        <v>43</v>
      </c>
      <c r="C31" s="94">
        <v>0.55556000000000005</v>
      </c>
      <c r="D31" s="88" t="b">
        <f t="shared" si="4"/>
        <v>0</v>
      </c>
      <c r="E31" s="110" t="b">
        <f t="shared" si="12"/>
        <v>0</v>
      </c>
      <c r="F31" s="101" t="b">
        <f t="shared" si="5"/>
        <v>0</v>
      </c>
      <c r="H31" s="92" t="s">
        <v>43</v>
      </c>
      <c r="I31" s="93" t="s">
        <v>43</v>
      </c>
      <c r="J31" s="94">
        <v>0.27272999999999997</v>
      </c>
      <c r="K31" s="88" t="b">
        <f t="shared" si="6"/>
        <v>0</v>
      </c>
      <c r="L31" s="110" t="b">
        <f t="shared" si="13"/>
        <v>0</v>
      </c>
      <c r="M31" s="101" t="b">
        <f t="shared" si="7"/>
        <v>1</v>
      </c>
      <c r="O31" s="92" t="s">
        <v>43</v>
      </c>
      <c r="P31" s="93" t="s">
        <v>43</v>
      </c>
      <c r="Q31" s="94">
        <v>0.5</v>
      </c>
      <c r="R31" s="88" t="b">
        <f t="shared" si="8"/>
        <v>0</v>
      </c>
      <c r="S31" s="110" t="b">
        <f t="shared" si="14"/>
        <v>0</v>
      </c>
      <c r="T31" s="101" t="b">
        <f t="shared" si="9"/>
        <v>0</v>
      </c>
      <c r="V31" s="92" t="s">
        <v>43</v>
      </c>
      <c r="W31" s="93" t="s">
        <v>43</v>
      </c>
      <c r="X31" s="94">
        <v>0.8</v>
      </c>
      <c r="Y31" s="88" t="b">
        <f t="shared" si="10"/>
        <v>0</v>
      </c>
      <c r="Z31" s="110" t="b">
        <f t="shared" si="15"/>
        <v>0</v>
      </c>
      <c r="AA31" s="101" t="b">
        <f t="shared" si="11"/>
        <v>0</v>
      </c>
    </row>
    <row r="32" spans="1:27" x14ac:dyDescent="0.25">
      <c r="A32" s="92" t="s">
        <v>43</v>
      </c>
      <c r="B32" s="93" t="s">
        <v>43</v>
      </c>
      <c r="C32" s="94">
        <v>0.45455000000000001</v>
      </c>
      <c r="D32" s="88" t="b">
        <f t="shared" si="4"/>
        <v>0</v>
      </c>
      <c r="E32" s="110" t="b">
        <f t="shared" si="12"/>
        <v>0</v>
      </c>
      <c r="F32" s="101" t="b">
        <f t="shared" si="5"/>
        <v>1</v>
      </c>
      <c r="H32" s="92" t="s">
        <v>43</v>
      </c>
      <c r="I32" s="93" t="s">
        <v>43</v>
      </c>
      <c r="J32" s="94">
        <v>0.27272999999999997</v>
      </c>
      <c r="K32" s="88" t="b">
        <f t="shared" si="6"/>
        <v>0</v>
      </c>
      <c r="L32" s="110" t="b">
        <f t="shared" si="13"/>
        <v>0</v>
      </c>
      <c r="M32" s="101" t="b">
        <f t="shared" si="7"/>
        <v>1</v>
      </c>
      <c r="O32" s="92" t="s">
        <v>43</v>
      </c>
      <c r="P32" s="93" t="s">
        <v>43</v>
      </c>
      <c r="Q32" s="94">
        <v>0.4</v>
      </c>
      <c r="R32" s="88" t="b">
        <f t="shared" si="8"/>
        <v>0</v>
      </c>
      <c r="S32" s="110" t="b">
        <f t="shared" si="14"/>
        <v>0</v>
      </c>
      <c r="T32" s="101" t="b">
        <f t="shared" si="9"/>
        <v>1</v>
      </c>
      <c r="V32" s="92" t="s">
        <v>43</v>
      </c>
      <c r="W32" s="93" t="s">
        <v>43</v>
      </c>
      <c r="X32" s="94">
        <v>0.57142999999999999</v>
      </c>
      <c r="Y32" s="88" t="b">
        <f t="shared" si="10"/>
        <v>0</v>
      </c>
      <c r="Z32" s="110" t="b">
        <f t="shared" si="15"/>
        <v>0</v>
      </c>
      <c r="AA32" s="101" t="b">
        <f t="shared" si="11"/>
        <v>0</v>
      </c>
    </row>
    <row r="33" spans="1:27" x14ac:dyDescent="0.25">
      <c r="A33" s="92" t="s">
        <v>43</v>
      </c>
      <c r="B33" s="93" t="s">
        <v>43</v>
      </c>
      <c r="C33" s="94">
        <v>0.55556000000000005</v>
      </c>
      <c r="D33" s="88" t="b">
        <f t="shared" si="4"/>
        <v>0</v>
      </c>
      <c r="E33" s="110" t="b">
        <f t="shared" si="12"/>
        <v>0</v>
      </c>
      <c r="F33" s="101" t="b">
        <f t="shared" si="5"/>
        <v>0</v>
      </c>
      <c r="H33" s="92" t="s">
        <v>43</v>
      </c>
      <c r="I33" s="93" t="s">
        <v>43</v>
      </c>
      <c r="J33" s="94">
        <v>0.27272999999999997</v>
      </c>
      <c r="K33" s="88" t="b">
        <f t="shared" si="6"/>
        <v>0</v>
      </c>
      <c r="L33" s="110" t="b">
        <f t="shared" si="13"/>
        <v>0</v>
      </c>
      <c r="M33" s="101" t="b">
        <f t="shared" si="7"/>
        <v>1</v>
      </c>
      <c r="O33" s="92" t="s">
        <v>43</v>
      </c>
      <c r="P33" s="93" t="s">
        <v>42</v>
      </c>
      <c r="Q33" s="94">
        <v>0.66666999999999998</v>
      </c>
      <c r="R33" s="88" t="b">
        <f t="shared" si="8"/>
        <v>1</v>
      </c>
      <c r="S33" s="110" t="b">
        <f t="shared" si="14"/>
        <v>1</v>
      </c>
      <c r="T33" s="101" t="b">
        <f t="shared" si="9"/>
        <v>0</v>
      </c>
      <c r="V33" s="92" t="s">
        <v>43</v>
      </c>
      <c r="W33" s="93" t="s">
        <v>42</v>
      </c>
      <c r="X33" s="94">
        <v>0.8</v>
      </c>
      <c r="Y33" s="88" t="b">
        <f t="shared" si="10"/>
        <v>1</v>
      </c>
      <c r="Z33" s="110" t="b">
        <f t="shared" si="15"/>
        <v>1</v>
      </c>
      <c r="AA33" s="101" t="b">
        <f t="shared" si="11"/>
        <v>0</v>
      </c>
    </row>
    <row r="34" spans="1:27" x14ac:dyDescent="0.25">
      <c r="A34" s="92" t="s">
        <v>43</v>
      </c>
      <c r="B34" s="93" t="s">
        <v>42</v>
      </c>
      <c r="C34" s="94">
        <v>0.41666999999999998</v>
      </c>
      <c r="D34" s="88" t="b">
        <f t="shared" si="4"/>
        <v>1</v>
      </c>
      <c r="E34" s="110" t="b">
        <f t="shared" si="12"/>
        <v>0</v>
      </c>
      <c r="F34" s="101" t="b">
        <f t="shared" si="5"/>
        <v>0</v>
      </c>
      <c r="H34" s="92" t="s">
        <v>43</v>
      </c>
      <c r="I34" s="93" t="s">
        <v>43</v>
      </c>
      <c r="J34" s="94">
        <v>0.27272999999999997</v>
      </c>
      <c r="K34" s="88" t="b">
        <f t="shared" si="6"/>
        <v>0</v>
      </c>
      <c r="L34" s="110" t="b">
        <f t="shared" si="13"/>
        <v>0</v>
      </c>
      <c r="M34" s="101" t="b">
        <f t="shared" si="7"/>
        <v>1</v>
      </c>
      <c r="O34" s="92" t="s">
        <v>43</v>
      </c>
      <c r="P34" s="93" t="s">
        <v>42</v>
      </c>
      <c r="Q34" s="94">
        <v>0.5</v>
      </c>
      <c r="R34" s="88" t="b">
        <f t="shared" si="8"/>
        <v>1</v>
      </c>
      <c r="S34" s="110" t="b">
        <f t="shared" si="14"/>
        <v>0</v>
      </c>
      <c r="T34" s="101" t="b">
        <f t="shared" si="9"/>
        <v>0</v>
      </c>
      <c r="V34" s="92" t="s">
        <v>43</v>
      </c>
      <c r="W34" s="93" t="s">
        <v>42</v>
      </c>
      <c r="X34" s="94">
        <v>0.8</v>
      </c>
      <c r="Y34" s="88" t="b">
        <f t="shared" si="10"/>
        <v>1</v>
      </c>
      <c r="Z34" s="110" t="b">
        <f t="shared" si="15"/>
        <v>1</v>
      </c>
      <c r="AA34" s="101" t="b">
        <f t="shared" si="11"/>
        <v>0</v>
      </c>
    </row>
    <row r="35" spans="1:27" x14ac:dyDescent="0.25">
      <c r="A35" s="92" t="s">
        <v>43</v>
      </c>
      <c r="B35" s="93" t="s">
        <v>43</v>
      </c>
      <c r="C35" s="94">
        <v>0.83333000000000002</v>
      </c>
      <c r="D35" s="88" t="b">
        <f t="shared" si="4"/>
        <v>0</v>
      </c>
      <c r="E35" s="110" t="b">
        <f t="shared" si="12"/>
        <v>0</v>
      </c>
      <c r="F35" s="101" t="b">
        <f t="shared" si="5"/>
        <v>0</v>
      </c>
      <c r="H35" s="92" t="s">
        <v>43</v>
      </c>
      <c r="I35" s="93" t="s">
        <v>43</v>
      </c>
      <c r="J35" s="94">
        <v>0.3</v>
      </c>
      <c r="K35" s="88" t="b">
        <f t="shared" si="6"/>
        <v>0</v>
      </c>
      <c r="L35" s="110" t="b">
        <f t="shared" si="13"/>
        <v>0</v>
      </c>
      <c r="M35" s="101" t="b">
        <f t="shared" si="7"/>
        <v>1</v>
      </c>
      <c r="O35" s="92" t="s">
        <v>43</v>
      </c>
      <c r="P35" s="93" t="s">
        <v>43</v>
      </c>
      <c r="Q35" s="94">
        <v>0.8</v>
      </c>
      <c r="R35" s="88" t="b">
        <f t="shared" si="8"/>
        <v>0</v>
      </c>
      <c r="S35" s="110" t="b">
        <f t="shared" si="14"/>
        <v>0</v>
      </c>
      <c r="T35" s="101" t="b">
        <f t="shared" si="9"/>
        <v>0</v>
      </c>
      <c r="V35" s="92" t="s">
        <v>43</v>
      </c>
      <c r="W35" s="93" t="s">
        <v>43</v>
      </c>
      <c r="X35" s="94">
        <v>1</v>
      </c>
      <c r="Y35" s="88" t="b">
        <f t="shared" si="10"/>
        <v>0</v>
      </c>
      <c r="Z35" s="110" t="b">
        <f t="shared" si="15"/>
        <v>0</v>
      </c>
      <c r="AA35" s="101" t="b">
        <f t="shared" si="11"/>
        <v>0</v>
      </c>
    </row>
    <row r="36" spans="1:27" x14ac:dyDescent="0.25">
      <c r="A36" s="92" t="s">
        <v>43</v>
      </c>
      <c r="B36" s="93" t="s">
        <v>43</v>
      </c>
      <c r="C36" s="94">
        <v>0.71428999999999998</v>
      </c>
      <c r="D36" s="88" t="b">
        <f t="shared" si="4"/>
        <v>0</v>
      </c>
      <c r="E36" s="110" t="b">
        <f t="shared" si="12"/>
        <v>0</v>
      </c>
      <c r="F36" s="101" t="b">
        <f t="shared" si="5"/>
        <v>0</v>
      </c>
      <c r="H36" s="92" t="s">
        <v>43</v>
      </c>
      <c r="I36" s="93" t="s">
        <v>43</v>
      </c>
      <c r="J36" s="94">
        <v>0.27272999999999997</v>
      </c>
      <c r="K36" s="88" t="b">
        <f t="shared" si="6"/>
        <v>0</v>
      </c>
      <c r="L36" s="110" t="b">
        <f t="shared" si="13"/>
        <v>0</v>
      </c>
      <c r="M36" s="101" t="b">
        <f t="shared" si="7"/>
        <v>1</v>
      </c>
      <c r="O36" s="92" t="s">
        <v>43</v>
      </c>
      <c r="P36" s="93" t="s">
        <v>43</v>
      </c>
      <c r="Q36" s="94">
        <v>1</v>
      </c>
      <c r="R36" s="88" t="b">
        <f t="shared" si="8"/>
        <v>0</v>
      </c>
      <c r="S36" s="110" t="b">
        <f t="shared" si="14"/>
        <v>0</v>
      </c>
      <c r="T36" s="101" t="b">
        <f t="shared" si="9"/>
        <v>0</v>
      </c>
      <c r="V36" s="92" t="s">
        <v>43</v>
      </c>
      <c r="W36" s="93" t="s">
        <v>43</v>
      </c>
      <c r="X36" s="94">
        <v>1.3332999999999999</v>
      </c>
      <c r="Y36" s="88" t="b">
        <f t="shared" si="10"/>
        <v>0</v>
      </c>
      <c r="Z36" s="110" t="b">
        <f t="shared" si="15"/>
        <v>0</v>
      </c>
      <c r="AA36" s="101" t="b">
        <f t="shared" si="11"/>
        <v>0</v>
      </c>
    </row>
    <row r="37" spans="1:27" ht="15.75" thickBot="1" x14ac:dyDescent="0.3">
      <c r="A37" s="95" t="s">
        <v>43</v>
      </c>
      <c r="B37" s="96" t="s">
        <v>42</v>
      </c>
      <c r="C37" s="97">
        <v>0.625</v>
      </c>
      <c r="D37" s="88" t="b">
        <f t="shared" si="4"/>
        <v>1</v>
      </c>
      <c r="E37" s="111" t="b">
        <f t="shared" si="12"/>
        <v>1</v>
      </c>
      <c r="F37" s="103" t="b">
        <f t="shared" si="5"/>
        <v>0</v>
      </c>
      <c r="H37" s="95" t="s">
        <v>43</v>
      </c>
      <c r="I37" s="96" t="s">
        <v>42</v>
      </c>
      <c r="J37" s="97">
        <v>0.3</v>
      </c>
      <c r="K37" s="88" t="b">
        <f t="shared" si="6"/>
        <v>1</v>
      </c>
      <c r="L37" s="111" t="b">
        <f t="shared" si="13"/>
        <v>0</v>
      </c>
      <c r="M37" s="103" t="b">
        <f t="shared" si="7"/>
        <v>0</v>
      </c>
      <c r="O37" s="95" t="s">
        <v>43</v>
      </c>
      <c r="P37" s="96" t="s">
        <v>42</v>
      </c>
      <c r="Q37" s="97">
        <v>1</v>
      </c>
      <c r="R37" s="88" t="b">
        <f t="shared" si="8"/>
        <v>1</v>
      </c>
      <c r="S37" s="111" t="b">
        <f t="shared" si="14"/>
        <v>1</v>
      </c>
      <c r="T37" s="103" t="b">
        <f t="shared" si="9"/>
        <v>0</v>
      </c>
      <c r="V37" s="95" t="s">
        <v>43</v>
      </c>
      <c r="W37" s="96" t="s">
        <v>42</v>
      </c>
      <c r="X37" s="97">
        <v>1.3332999999999999</v>
      </c>
      <c r="Y37" s="88" t="b">
        <f t="shared" si="10"/>
        <v>1</v>
      </c>
      <c r="Z37" s="111" t="b">
        <f t="shared" si="15"/>
        <v>1</v>
      </c>
      <c r="AA37" s="103" t="b">
        <f t="shared" si="11"/>
        <v>0</v>
      </c>
    </row>
    <row r="38" spans="1:27" x14ac:dyDescent="0.25">
      <c r="A38" s="89" t="s">
        <v>41</v>
      </c>
      <c r="B38" s="90" t="s">
        <v>41</v>
      </c>
      <c r="C38" s="91">
        <v>1</v>
      </c>
      <c r="D38" s="88" t="b">
        <f t="shared" si="4"/>
        <v>0</v>
      </c>
      <c r="E38" s="110" t="b">
        <f t="shared" si="12"/>
        <v>0</v>
      </c>
      <c r="F38" s="101" t="b">
        <f t="shared" si="5"/>
        <v>0</v>
      </c>
      <c r="H38" s="89" t="s">
        <v>41</v>
      </c>
      <c r="I38" s="90" t="s">
        <v>41</v>
      </c>
      <c r="J38" s="91">
        <v>0.27272999999999997</v>
      </c>
      <c r="K38" s="88" t="b">
        <f t="shared" si="6"/>
        <v>0</v>
      </c>
      <c r="L38" s="110" t="b">
        <f t="shared" si="13"/>
        <v>0</v>
      </c>
      <c r="M38" s="101" t="b">
        <f t="shared" si="7"/>
        <v>1</v>
      </c>
      <c r="O38" s="89" t="s">
        <v>41</v>
      </c>
      <c r="P38" s="90" t="s">
        <v>41</v>
      </c>
      <c r="Q38" s="91">
        <v>1</v>
      </c>
      <c r="R38" s="88" t="b">
        <f t="shared" si="8"/>
        <v>0</v>
      </c>
      <c r="S38" s="110" t="b">
        <f t="shared" si="14"/>
        <v>0</v>
      </c>
      <c r="T38" s="101" t="b">
        <f t="shared" si="9"/>
        <v>0</v>
      </c>
      <c r="V38" s="89" t="s">
        <v>41</v>
      </c>
      <c r="W38" s="90" t="s">
        <v>41</v>
      </c>
      <c r="X38" s="91">
        <v>1.3332999999999999</v>
      </c>
      <c r="Y38" s="88" t="b">
        <f t="shared" si="10"/>
        <v>0</v>
      </c>
      <c r="Z38" s="110" t="b">
        <f t="shared" si="15"/>
        <v>0</v>
      </c>
      <c r="AA38" s="101" t="b">
        <f t="shared" si="11"/>
        <v>0</v>
      </c>
    </row>
    <row r="39" spans="1:27" x14ac:dyDescent="0.25">
      <c r="A39" s="92" t="s">
        <v>41</v>
      </c>
      <c r="B39" s="93" t="s">
        <v>41</v>
      </c>
      <c r="C39" s="94">
        <v>1</v>
      </c>
      <c r="D39" s="88" t="b">
        <f t="shared" si="4"/>
        <v>0</v>
      </c>
      <c r="E39" s="110" t="b">
        <f t="shared" si="12"/>
        <v>0</v>
      </c>
      <c r="F39" s="101" t="b">
        <f t="shared" si="5"/>
        <v>0</v>
      </c>
      <c r="H39" s="92" t="s">
        <v>41</v>
      </c>
      <c r="I39" s="93" t="s">
        <v>41</v>
      </c>
      <c r="J39" s="94">
        <v>0.27272999999999997</v>
      </c>
      <c r="K39" s="88" t="b">
        <f t="shared" si="6"/>
        <v>0</v>
      </c>
      <c r="L39" s="110" t="b">
        <f t="shared" si="13"/>
        <v>0</v>
      </c>
      <c r="M39" s="101" t="b">
        <f t="shared" si="7"/>
        <v>1</v>
      </c>
      <c r="O39" s="92" t="s">
        <v>41</v>
      </c>
      <c r="P39" s="93" t="s">
        <v>41</v>
      </c>
      <c r="Q39" s="94">
        <v>1</v>
      </c>
      <c r="R39" s="88" t="b">
        <f t="shared" si="8"/>
        <v>0</v>
      </c>
      <c r="S39" s="110" t="b">
        <f t="shared" si="14"/>
        <v>0</v>
      </c>
      <c r="T39" s="101" t="b">
        <f t="shared" si="9"/>
        <v>0</v>
      </c>
      <c r="V39" s="92" t="s">
        <v>41</v>
      </c>
      <c r="W39" s="93" t="s">
        <v>41</v>
      </c>
      <c r="X39" s="94">
        <v>1.3332999999999999</v>
      </c>
      <c r="Y39" s="88" t="b">
        <f t="shared" si="10"/>
        <v>0</v>
      </c>
      <c r="Z39" s="110" t="b">
        <f t="shared" si="15"/>
        <v>0</v>
      </c>
      <c r="AA39" s="101" t="b">
        <f t="shared" si="11"/>
        <v>0</v>
      </c>
    </row>
    <row r="40" spans="1:27" x14ac:dyDescent="0.25">
      <c r="A40" s="92" t="s">
        <v>41</v>
      </c>
      <c r="B40" s="93" t="s">
        <v>41</v>
      </c>
      <c r="C40" s="94">
        <v>1</v>
      </c>
      <c r="D40" s="88" t="b">
        <f t="shared" si="4"/>
        <v>0</v>
      </c>
      <c r="E40" s="110" t="b">
        <f t="shared" si="12"/>
        <v>0</v>
      </c>
      <c r="F40" s="101" t="b">
        <f t="shared" si="5"/>
        <v>0</v>
      </c>
      <c r="H40" s="92" t="s">
        <v>41</v>
      </c>
      <c r="I40" s="93" t="s">
        <v>41</v>
      </c>
      <c r="J40" s="94">
        <v>0.27272999999999997</v>
      </c>
      <c r="K40" s="88" t="b">
        <f t="shared" si="6"/>
        <v>0</v>
      </c>
      <c r="L40" s="110" t="b">
        <f t="shared" si="13"/>
        <v>0</v>
      </c>
      <c r="M40" s="101" t="b">
        <f t="shared" si="7"/>
        <v>1</v>
      </c>
      <c r="O40" s="92" t="s">
        <v>41</v>
      </c>
      <c r="P40" s="93" t="s">
        <v>41</v>
      </c>
      <c r="Q40" s="94">
        <v>1</v>
      </c>
      <c r="R40" s="88" t="b">
        <f t="shared" si="8"/>
        <v>0</v>
      </c>
      <c r="S40" s="110" t="b">
        <f t="shared" si="14"/>
        <v>0</v>
      </c>
      <c r="T40" s="101" t="b">
        <f t="shared" si="9"/>
        <v>0</v>
      </c>
      <c r="V40" s="92" t="s">
        <v>41</v>
      </c>
      <c r="W40" s="93" t="s">
        <v>41</v>
      </c>
      <c r="X40" s="94">
        <v>1.3332999999999999</v>
      </c>
      <c r="Y40" s="88" t="b">
        <f t="shared" si="10"/>
        <v>0</v>
      </c>
      <c r="Z40" s="110" t="b">
        <f t="shared" si="15"/>
        <v>0</v>
      </c>
      <c r="AA40" s="101" t="b">
        <f t="shared" si="11"/>
        <v>0</v>
      </c>
    </row>
    <row r="41" spans="1:27" x14ac:dyDescent="0.25">
      <c r="A41" s="92" t="s">
        <v>41</v>
      </c>
      <c r="B41" s="93" t="s">
        <v>41</v>
      </c>
      <c r="C41" s="94">
        <v>1</v>
      </c>
      <c r="D41" s="88" t="b">
        <f t="shared" si="4"/>
        <v>0</v>
      </c>
      <c r="E41" s="110" t="b">
        <f t="shared" si="12"/>
        <v>0</v>
      </c>
      <c r="F41" s="101" t="b">
        <f t="shared" si="5"/>
        <v>0</v>
      </c>
      <c r="H41" s="92" t="s">
        <v>41</v>
      </c>
      <c r="I41" s="93" t="s">
        <v>41</v>
      </c>
      <c r="J41" s="94">
        <v>0.27272999999999997</v>
      </c>
      <c r="K41" s="88" t="b">
        <f t="shared" si="6"/>
        <v>0</v>
      </c>
      <c r="L41" s="110" t="b">
        <f t="shared" si="13"/>
        <v>0</v>
      </c>
      <c r="M41" s="101" t="b">
        <f t="shared" si="7"/>
        <v>1</v>
      </c>
      <c r="O41" s="92" t="s">
        <v>41</v>
      </c>
      <c r="P41" s="93" t="s">
        <v>41</v>
      </c>
      <c r="Q41" s="94">
        <v>1</v>
      </c>
      <c r="R41" s="88" t="b">
        <f t="shared" si="8"/>
        <v>0</v>
      </c>
      <c r="S41" s="110" t="b">
        <f t="shared" si="14"/>
        <v>0</v>
      </c>
      <c r="T41" s="101" t="b">
        <f t="shared" si="9"/>
        <v>0</v>
      </c>
      <c r="V41" s="92" t="s">
        <v>41</v>
      </c>
      <c r="W41" s="93" t="s">
        <v>41</v>
      </c>
      <c r="X41" s="94">
        <v>1.3332999999999999</v>
      </c>
      <c r="Y41" s="88" t="b">
        <f t="shared" si="10"/>
        <v>0</v>
      </c>
      <c r="Z41" s="110" t="b">
        <f t="shared" si="15"/>
        <v>0</v>
      </c>
      <c r="AA41" s="101" t="b">
        <f t="shared" si="11"/>
        <v>0</v>
      </c>
    </row>
    <row r="42" spans="1:27" x14ac:dyDescent="0.25">
      <c r="A42" s="92" t="s">
        <v>41</v>
      </c>
      <c r="B42" s="93" t="s">
        <v>41</v>
      </c>
      <c r="C42" s="94">
        <v>1</v>
      </c>
      <c r="D42" s="88" t="b">
        <f t="shared" si="4"/>
        <v>0</v>
      </c>
      <c r="E42" s="110" t="b">
        <f t="shared" si="12"/>
        <v>0</v>
      </c>
      <c r="F42" s="101" t="b">
        <f t="shared" si="5"/>
        <v>0</v>
      </c>
      <c r="H42" s="92" t="s">
        <v>41</v>
      </c>
      <c r="I42" s="93" t="s">
        <v>41</v>
      </c>
      <c r="J42" s="94">
        <v>0.27272999999999997</v>
      </c>
      <c r="K42" s="88" t="b">
        <f t="shared" si="6"/>
        <v>0</v>
      </c>
      <c r="L42" s="110" t="b">
        <f t="shared" si="13"/>
        <v>0</v>
      </c>
      <c r="M42" s="101" t="b">
        <f t="shared" si="7"/>
        <v>1</v>
      </c>
      <c r="O42" s="92" t="s">
        <v>41</v>
      </c>
      <c r="P42" s="93" t="s">
        <v>41</v>
      </c>
      <c r="Q42" s="94">
        <v>1</v>
      </c>
      <c r="R42" s="88" t="b">
        <f t="shared" si="8"/>
        <v>0</v>
      </c>
      <c r="S42" s="110" t="b">
        <f t="shared" si="14"/>
        <v>0</v>
      </c>
      <c r="T42" s="101" t="b">
        <f t="shared" si="9"/>
        <v>0</v>
      </c>
      <c r="V42" s="92" t="s">
        <v>41</v>
      </c>
      <c r="W42" s="93" t="s">
        <v>41</v>
      </c>
      <c r="X42" s="94">
        <v>1.3332999999999999</v>
      </c>
      <c r="Y42" s="88" t="b">
        <f t="shared" si="10"/>
        <v>0</v>
      </c>
      <c r="Z42" s="110" t="b">
        <f t="shared" si="15"/>
        <v>0</v>
      </c>
      <c r="AA42" s="101" t="b">
        <f t="shared" si="11"/>
        <v>0</v>
      </c>
    </row>
    <row r="43" spans="1:27" x14ac:dyDescent="0.25">
      <c r="A43" s="92" t="s">
        <v>41</v>
      </c>
      <c r="B43" s="93" t="s">
        <v>41</v>
      </c>
      <c r="C43" s="94">
        <v>0.83333000000000002</v>
      </c>
      <c r="D43" s="88" t="b">
        <f t="shared" si="4"/>
        <v>0</v>
      </c>
      <c r="E43" s="110" t="b">
        <f t="shared" si="12"/>
        <v>0</v>
      </c>
      <c r="F43" s="101" t="b">
        <f t="shared" si="5"/>
        <v>0</v>
      </c>
      <c r="H43" s="92" t="s">
        <v>41</v>
      </c>
      <c r="I43" s="93" t="s">
        <v>41</v>
      </c>
      <c r="J43" s="94">
        <v>0.25</v>
      </c>
      <c r="K43" s="88" t="b">
        <f t="shared" si="6"/>
        <v>0</v>
      </c>
      <c r="L43" s="110" t="b">
        <f t="shared" si="13"/>
        <v>0</v>
      </c>
      <c r="M43" s="101" t="b">
        <f t="shared" si="7"/>
        <v>1</v>
      </c>
      <c r="O43" s="92" t="s">
        <v>41</v>
      </c>
      <c r="P43" s="93" t="s">
        <v>41</v>
      </c>
      <c r="Q43" s="94">
        <v>1</v>
      </c>
      <c r="R43" s="88" t="b">
        <f t="shared" si="8"/>
        <v>0</v>
      </c>
      <c r="S43" s="110" t="b">
        <f t="shared" si="14"/>
        <v>0</v>
      </c>
      <c r="T43" s="101" t="b">
        <f t="shared" si="9"/>
        <v>0</v>
      </c>
      <c r="V43" s="92" t="s">
        <v>41</v>
      </c>
      <c r="W43" s="93" t="s">
        <v>41</v>
      </c>
      <c r="X43" s="94">
        <v>1.3332999999999999</v>
      </c>
      <c r="Y43" s="88" t="b">
        <f t="shared" si="10"/>
        <v>0</v>
      </c>
      <c r="Z43" s="110" t="b">
        <f t="shared" si="15"/>
        <v>0</v>
      </c>
      <c r="AA43" s="101" t="b">
        <f t="shared" si="11"/>
        <v>0</v>
      </c>
    </row>
    <row r="44" spans="1:27" x14ac:dyDescent="0.25">
      <c r="A44" s="92" t="s">
        <v>41</v>
      </c>
      <c r="B44" s="93" t="s">
        <v>41</v>
      </c>
      <c r="C44" s="94">
        <v>1</v>
      </c>
      <c r="D44" s="88" t="b">
        <f t="shared" si="4"/>
        <v>0</v>
      </c>
      <c r="E44" s="110" t="b">
        <f t="shared" si="12"/>
        <v>0</v>
      </c>
      <c r="F44" s="101" t="b">
        <f t="shared" si="5"/>
        <v>0</v>
      </c>
      <c r="H44" s="92" t="s">
        <v>41</v>
      </c>
      <c r="I44" s="93" t="s">
        <v>41</v>
      </c>
      <c r="J44" s="94">
        <v>0.27272999999999997</v>
      </c>
      <c r="K44" s="88" t="b">
        <f t="shared" si="6"/>
        <v>0</v>
      </c>
      <c r="L44" s="110" t="b">
        <f t="shared" si="13"/>
        <v>0</v>
      </c>
      <c r="M44" s="101" t="b">
        <f t="shared" si="7"/>
        <v>1</v>
      </c>
      <c r="O44" s="92" t="s">
        <v>41</v>
      </c>
      <c r="P44" s="93" t="s">
        <v>41</v>
      </c>
      <c r="Q44" s="94">
        <v>1</v>
      </c>
      <c r="R44" s="88" t="b">
        <f t="shared" si="8"/>
        <v>0</v>
      </c>
      <c r="S44" s="110" t="b">
        <f t="shared" si="14"/>
        <v>0</v>
      </c>
      <c r="T44" s="101" t="b">
        <f t="shared" si="9"/>
        <v>0</v>
      </c>
      <c r="V44" s="92" t="s">
        <v>41</v>
      </c>
      <c r="W44" s="93" t="s">
        <v>41</v>
      </c>
      <c r="X44" s="94">
        <v>1.3332999999999999</v>
      </c>
      <c r="Y44" s="88" t="b">
        <f t="shared" si="10"/>
        <v>0</v>
      </c>
      <c r="Z44" s="110" t="b">
        <f t="shared" si="15"/>
        <v>0</v>
      </c>
      <c r="AA44" s="101" t="b">
        <f t="shared" si="11"/>
        <v>0</v>
      </c>
    </row>
    <row r="45" spans="1:27" x14ac:dyDescent="0.25">
      <c r="A45" s="92" t="s">
        <v>41</v>
      </c>
      <c r="B45" s="93" t="s">
        <v>41</v>
      </c>
      <c r="C45" s="94">
        <v>0.625</v>
      </c>
      <c r="D45" s="88" t="b">
        <f t="shared" si="4"/>
        <v>0</v>
      </c>
      <c r="E45" s="110" t="b">
        <f t="shared" si="12"/>
        <v>0</v>
      </c>
      <c r="F45" s="101" t="b">
        <f t="shared" si="5"/>
        <v>0</v>
      </c>
      <c r="H45" s="92" t="s">
        <v>41</v>
      </c>
      <c r="I45" s="93" t="s">
        <v>41</v>
      </c>
      <c r="J45" s="94">
        <v>0.21429000000000001</v>
      </c>
      <c r="K45" s="88" t="b">
        <f t="shared" si="6"/>
        <v>0</v>
      </c>
      <c r="L45" s="110" t="b">
        <f t="shared" si="13"/>
        <v>0</v>
      </c>
      <c r="M45" s="101" t="b">
        <f t="shared" si="7"/>
        <v>1</v>
      </c>
      <c r="O45" s="92" t="s">
        <v>41</v>
      </c>
      <c r="P45" s="93" t="s">
        <v>41</v>
      </c>
      <c r="Q45" s="94">
        <v>1</v>
      </c>
      <c r="R45" s="88" t="b">
        <f t="shared" si="8"/>
        <v>0</v>
      </c>
      <c r="S45" s="110" t="b">
        <f t="shared" si="14"/>
        <v>0</v>
      </c>
      <c r="T45" s="101" t="b">
        <f t="shared" si="9"/>
        <v>0</v>
      </c>
      <c r="V45" s="92" t="s">
        <v>41</v>
      </c>
      <c r="W45" s="93" t="s">
        <v>41</v>
      </c>
      <c r="X45" s="94">
        <v>1.3332999999999999</v>
      </c>
      <c r="Y45" s="88" t="b">
        <f t="shared" si="10"/>
        <v>0</v>
      </c>
      <c r="Z45" s="110" t="b">
        <f t="shared" si="15"/>
        <v>0</v>
      </c>
      <c r="AA45" s="101" t="b">
        <f t="shared" si="11"/>
        <v>0</v>
      </c>
    </row>
    <row r="46" spans="1:27" x14ac:dyDescent="0.25">
      <c r="A46" s="92" t="s">
        <v>41</v>
      </c>
      <c r="B46" s="93" t="s">
        <v>41</v>
      </c>
      <c r="C46" s="94">
        <v>0.625</v>
      </c>
      <c r="D46" s="88" t="b">
        <f t="shared" si="4"/>
        <v>0</v>
      </c>
      <c r="E46" s="110" t="b">
        <f t="shared" si="12"/>
        <v>0</v>
      </c>
      <c r="F46" s="101" t="b">
        <f t="shared" si="5"/>
        <v>0</v>
      </c>
      <c r="H46" s="92" t="s">
        <v>41</v>
      </c>
      <c r="I46" s="93" t="s">
        <v>41</v>
      </c>
      <c r="J46" s="94">
        <v>0.23077</v>
      </c>
      <c r="K46" s="88" t="b">
        <f t="shared" si="6"/>
        <v>0</v>
      </c>
      <c r="L46" s="110" t="b">
        <f t="shared" si="13"/>
        <v>0</v>
      </c>
      <c r="M46" s="101" t="b">
        <f t="shared" si="7"/>
        <v>1</v>
      </c>
      <c r="O46" s="92" t="s">
        <v>41</v>
      </c>
      <c r="P46" s="93" t="s">
        <v>41</v>
      </c>
      <c r="Q46" s="94">
        <v>0.8</v>
      </c>
      <c r="R46" s="88" t="b">
        <f t="shared" si="8"/>
        <v>0</v>
      </c>
      <c r="S46" s="110" t="b">
        <f t="shared" si="14"/>
        <v>0</v>
      </c>
      <c r="T46" s="101" t="b">
        <f t="shared" si="9"/>
        <v>0</v>
      </c>
      <c r="V46" s="92" t="s">
        <v>41</v>
      </c>
      <c r="W46" s="93" t="s">
        <v>41</v>
      </c>
      <c r="X46" s="94">
        <v>1.3332999999999999</v>
      </c>
      <c r="Y46" s="88" t="b">
        <f t="shared" si="10"/>
        <v>0</v>
      </c>
      <c r="Z46" s="110" t="b">
        <f t="shared" si="15"/>
        <v>0</v>
      </c>
      <c r="AA46" s="101" t="b">
        <f t="shared" si="11"/>
        <v>0</v>
      </c>
    </row>
    <row r="47" spans="1:27" ht="15.75" thickBot="1" x14ac:dyDescent="0.3">
      <c r="A47" s="95" t="s">
        <v>41</v>
      </c>
      <c r="B47" s="96" t="s">
        <v>41</v>
      </c>
      <c r="C47" s="97">
        <v>0.71428999999999998</v>
      </c>
      <c r="D47" s="88" t="b">
        <f t="shared" si="4"/>
        <v>0</v>
      </c>
      <c r="E47" s="110" t="b">
        <f t="shared" si="12"/>
        <v>0</v>
      </c>
      <c r="F47" s="101" t="b">
        <f t="shared" si="5"/>
        <v>0</v>
      </c>
      <c r="H47" s="95" t="s">
        <v>41</v>
      </c>
      <c r="I47" s="96" t="s">
        <v>41</v>
      </c>
      <c r="J47" s="97">
        <v>0.23077</v>
      </c>
      <c r="K47" s="88" t="b">
        <f t="shared" si="6"/>
        <v>0</v>
      </c>
      <c r="L47" s="110" t="b">
        <f t="shared" si="13"/>
        <v>0</v>
      </c>
      <c r="M47" s="101" t="b">
        <f t="shared" si="7"/>
        <v>1</v>
      </c>
      <c r="O47" s="95" t="s">
        <v>41</v>
      </c>
      <c r="P47" s="96" t="s">
        <v>41</v>
      </c>
      <c r="Q47" s="97">
        <v>1</v>
      </c>
      <c r="R47" s="88" t="b">
        <f t="shared" si="8"/>
        <v>0</v>
      </c>
      <c r="S47" s="110" t="b">
        <f t="shared" si="14"/>
        <v>0</v>
      </c>
      <c r="T47" s="101" t="b">
        <f t="shared" si="9"/>
        <v>0</v>
      </c>
      <c r="V47" s="95" t="s">
        <v>41</v>
      </c>
      <c r="W47" s="96" t="s">
        <v>41</v>
      </c>
      <c r="X47" s="97">
        <v>1.3332999999999999</v>
      </c>
      <c r="Y47" s="88" t="b">
        <f t="shared" si="10"/>
        <v>0</v>
      </c>
      <c r="Z47" s="110" t="b">
        <f t="shared" si="15"/>
        <v>0</v>
      </c>
      <c r="AA47" s="101" t="b">
        <f t="shared" si="11"/>
        <v>0</v>
      </c>
    </row>
    <row r="48" spans="1:27" x14ac:dyDescent="0.25">
      <c r="A48" s="89" t="s">
        <v>44</v>
      </c>
      <c r="B48" s="90" t="s">
        <v>44</v>
      </c>
      <c r="C48" s="91">
        <v>0.83333000000000002</v>
      </c>
      <c r="D48" s="88" t="b">
        <f t="shared" si="4"/>
        <v>0</v>
      </c>
      <c r="E48" s="109" t="b">
        <f t="shared" si="12"/>
        <v>0</v>
      </c>
      <c r="F48" s="102" t="b">
        <f t="shared" si="5"/>
        <v>0</v>
      </c>
      <c r="H48" s="89" t="s">
        <v>44</v>
      </c>
      <c r="I48" s="90" t="s">
        <v>44</v>
      </c>
      <c r="J48" s="91">
        <v>0.23077</v>
      </c>
      <c r="K48" s="88" t="b">
        <f t="shared" si="6"/>
        <v>0</v>
      </c>
      <c r="L48" s="109" t="b">
        <f t="shared" si="13"/>
        <v>0</v>
      </c>
      <c r="M48" s="102" t="b">
        <f t="shared" si="7"/>
        <v>1</v>
      </c>
      <c r="O48" s="89" t="s">
        <v>44</v>
      </c>
      <c r="P48" s="90" t="s">
        <v>44</v>
      </c>
      <c r="Q48" s="91">
        <v>0.8</v>
      </c>
      <c r="R48" s="88" t="b">
        <f t="shared" si="8"/>
        <v>0</v>
      </c>
      <c r="S48" s="109" t="b">
        <f t="shared" si="14"/>
        <v>0</v>
      </c>
      <c r="T48" s="102" t="b">
        <f t="shared" si="9"/>
        <v>0</v>
      </c>
      <c r="V48" s="89" t="s">
        <v>44</v>
      </c>
      <c r="W48" s="90" t="s">
        <v>44</v>
      </c>
      <c r="X48" s="91">
        <v>1.3332999999999999</v>
      </c>
      <c r="Y48" s="88" t="b">
        <f t="shared" si="10"/>
        <v>0</v>
      </c>
      <c r="Z48" s="109" t="b">
        <f t="shared" si="15"/>
        <v>0</v>
      </c>
      <c r="AA48" s="102" t="b">
        <f t="shared" si="11"/>
        <v>0</v>
      </c>
    </row>
    <row r="49" spans="1:27" x14ac:dyDescent="0.25">
      <c r="A49" s="92" t="s">
        <v>44</v>
      </c>
      <c r="B49" s="93" t="s">
        <v>44</v>
      </c>
      <c r="C49" s="94">
        <v>1</v>
      </c>
      <c r="D49" s="88" t="b">
        <f t="shared" si="4"/>
        <v>0</v>
      </c>
      <c r="E49" s="110" t="b">
        <f t="shared" si="12"/>
        <v>0</v>
      </c>
      <c r="F49" s="101" t="b">
        <f t="shared" si="5"/>
        <v>0</v>
      </c>
      <c r="H49" s="92" t="s">
        <v>44</v>
      </c>
      <c r="I49" s="93" t="s">
        <v>44</v>
      </c>
      <c r="J49" s="94">
        <v>0.23077</v>
      </c>
      <c r="K49" s="88" t="b">
        <f t="shared" si="6"/>
        <v>0</v>
      </c>
      <c r="L49" s="110" t="b">
        <f t="shared" si="13"/>
        <v>0</v>
      </c>
      <c r="M49" s="101" t="b">
        <f t="shared" si="7"/>
        <v>1</v>
      </c>
      <c r="O49" s="92" t="s">
        <v>44</v>
      </c>
      <c r="P49" s="93" t="s">
        <v>44</v>
      </c>
      <c r="Q49" s="94">
        <v>1</v>
      </c>
      <c r="R49" s="88" t="b">
        <f t="shared" si="8"/>
        <v>0</v>
      </c>
      <c r="S49" s="110" t="b">
        <f t="shared" si="14"/>
        <v>0</v>
      </c>
      <c r="T49" s="101" t="b">
        <f t="shared" si="9"/>
        <v>0</v>
      </c>
      <c r="V49" s="92" t="s">
        <v>44</v>
      </c>
      <c r="W49" s="93" t="s">
        <v>44</v>
      </c>
      <c r="X49" s="94">
        <v>1.3332999999999999</v>
      </c>
      <c r="Y49" s="88" t="b">
        <f t="shared" si="10"/>
        <v>0</v>
      </c>
      <c r="Z49" s="110" t="b">
        <f t="shared" si="15"/>
        <v>0</v>
      </c>
      <c r="AA49" s="101" t="b">
        <f t="shared" si="11"/>
        <v>0</v>
      </c>
    </row>
    <row r="50" spans="1:27" x14ac:dyDescent="0.25">
      <c r="A50" s="92" t="s">
        <v>44</v>
      </c>
      <c r="B50" s="93" t="s">
        <v>44</v>
      </c>
      <c r="C50" s="94">
        <v>1</v>
      </c>
      <c r="D50" s="88" t="b">
        <f t="shared" si="4"/>
        <v>0</v>
      </c>
      <c r="E50" s="110" t="b">
        <f t="shared" si="12"/>
        <v>0</v>
      </c>
      <c r="F50" s="101" t="b">
        <f t="shared" si="5"/>
        <v>0</v>
      </c>
      <c r="H50" s="92" t="s">
        <v>44</v>
      </c>
      <c r="I50" s="93" t="s">
        <v>44</v>
      </c>
      <c r="J50" s="94">
        <v>0.23077</v>
      </c>
      <c r="K50" s="88" t="b">
        <f t="shared" si="6"/>
        <v>0</v>
      </c>
      <c r="L50" s="110" t="b">
        <f t="shared" si="13"/>
        <v>0</v>
      </c>
      <c r="M50" s="101" t="b">
        <f t="shared" si="7"/>
        <v>1</v>
      </c>
      <c r="O50" s="92" t="s">
        <v>44</v>
      </c>
      <c r="P50" s="93" t="s">
        <v>44</v>
      </c>
      <c r="Q50" s="94">
        <v>1</v>
      </c>
      <c r="R50" s="88" t="b">
        <f t="shared" si="8"/>
        <v>0</v>
      </c>
      <c r="S50" s="110" t="b">
        <f t="shared" si="14"/>
        <v>0</v>
      </c>
      <c r="T50" s="101" t="b">
        <f t="shared" si="9"/>
        <v>0</v>
      </c>
      <c r="V50" s="92" t="s">
        <v>44</v>
      </c>
      <c r="W50" s="93" t="s">
        <v>44</v>
      </c>
      <c r="X50" s="94">
        <v>1.3332999999999999</v>
      </c>
      <c r="Y50" s="88" t="b">
        <f t="shared" si="10"/>
        <v>0</v>
      </c>
      <c r="Z50" s="110" t="b">
        <f t="shared" si="15"/>
        <v>0</v>
      </c>
      <c r="AA50" s="101" t="b">
        <f t="shared" si="11"/>
        <v>0</v>
      </c>
    </row>
    <row r="51" spans="1:27" x14ac:dyDescent="0.25">
      <c r="A51" s="92" t="s">
        <v>44</v>
      </c>
      <c r="B51" s="93" t="s">
        <v>44</v>
      </c>
      <c r="C51" s="94">
        <v>0.83333000000000002</v>
      </c>
      <c r="D51" s="88" t="b">
        <f t="shared" si="4"/>
        <v>0</v>
      </c>
      <c r="E51" s="110" t="b">
        <f t="shared" si="12"/>
        <v>0</v>
      </c>
      <c r="F51" s="101" t="b">
        <f t="shared" si="5"/>
        <v>0</v>
      </c>
      <c r="H51" s="92" t="s">
        <v>44</v>
      </c>
      <c r="I51" s="93" t="s">
        <v>44</v>
      </c>
      <c r="J51" s="94">
        <v>0.23077</v>
      </c>
      <c r="K51" s="88" t="b">
        <f t="shared" si="6"/>
        <v>0</v>
      </c>
      <c r="L51" s="110" t="b">
        <f t="shared" si="13"/>
        <v>0</v>
      </c>
      <c r="M51" s="101" t="b">
        <f t="shared" si="7"/>
        <v>1</v>
      </c>
      <c r="O51" s="92" t="s">
        <v>44</v>
      </c>
      <c r="P51" s="93" t="s">
        <v>44</v>
      </c>
      <c r="Q51" s="94">
        <v>0.8</v>
      </c>
      <c r="R51" s="88" t="b">
        <f t="shared" si="8"/>
        <v>0</v>
      </c>
      <c r="S51" s="110" t="b">
        <f t="shared" si="14"/>
        <v>0</v>
      </c>
      <c r="T51" s="101" t="b">
        <f t="shared" si="9"/>
        <v>0</v>
      </c>
      <c r="V51" s="92" t="s">
        <v>44</v>
      </c>
      <c r="W51" s="93" t="s">
        <v>44</v>
      </c>
      <c r="X51" s="94">
        <v>1.3332999999999999</v>
      </c>
      <c r="Y51" s="88" t="b">
        <f t="shared" si="10"/>
        <v>0</v>
      </c>
      <c r="Z51" s="110" t="b">
        <f t="shared" si="15"/>
        <v>0</v>
      </c>
      <c r="AA51" s="101" t="b">
        <f t="shared" si="11"/>
        <v>0</v>
      </c>
    </row>
    <row r="52" spans="1:27" x14ac:dyDescent="0.25">
      <c r="A52" s="92" t="s">
        <v>44</v>
      </c>
      <c r="B52" s="93" t="s">
        <v>44</v>
      </c>
      <c r="C52" s="94">
        <v>0.625</v>
      </c>
      <c r="D52" s="88" t="b">
        <f t="shared" si="4"/>
        <v>0</v>
      </c>
      <c r="E52" s="110" t="b">
        <f t="shared" si="12"/>
        <v>0</v>
      </c>
      <c r="F52" s="101" t="b">
        <f t="shared" si="5"/>
        <v>0</v>
      </c>
      <c r="H52" s="92" t="s">
        <v>44</v>
      </c>
      <c r="I52" s="93" t="s">
        <v>44</v>
      </c>
      <c r="J52" s="94">
        <v>0.2</v>
      </c>
      <c r="K52" s="88" t="b">
        <f t="shared" si="6"/>
        <v>0</v>
      </c>
      <c r="L52" s="110" t="b">
        <f t="shared" si="13"/>
        <v>0</v>
      </c>
      <c r="M52" s="101" t="b">
        <f t="shared" si="7"/>
        <v>1</v>
      </c>
      <c r="O52" s="92" t="s">
        <v>44</v>
      </c>
      <c r="P52" s="93" t="s">
        <v>44</v>
      </c>
      <c r="Q52" s="94">
        <v>0.8</v>
      </c>
      <c r="R52" s="88" t="b">
        <f t="shared" si="8"/>
        <v>0</v>
      </c>
      <c r="S52" s="110" t="b">
        <f t="shared" si="14"/>
        <v>0</v>
      </c>
      <c r="T52" s="101" t="b">
        <f t="shared" si="9"/>
        <v>0</v>
      </c>
      <c r="V52" s="92" t="s">
        <v>44</v>
      </c>
      <c r="W52" s="93" t="s">
        <v>44</v>
      </c>
      <c r="X52" s="94">
        <v>1.3332999999999999</v>
      </c>
      <c r="Y52" s="88" t="b">
        <f t="shared" si="10"/>
        <v>0</v>
      </c>
      <c r="Z52" s="110" t="b">
        <f t="shared" si="15"/>
        <v>0</v>
      </c>
      <c r="AA52" s="101" t="b">
        <f t="shared" si="11"/>
        <v>0</v>
      </c>
    </row>
    <row r="53" spans="1:27" x14ac:dyDescent="0.25">
      <c r="A53" s="92" t="s">
        <v>44</v>
      </c>
      <c r="B53" s="93" t="s">
        <v>44</v>
      </c>
      <c r="C53" s="94">
        <v>0.71428999999999998</v>
      </c>
      <c r="D53" s="88" t="b">
        <f t="shared" si="4"/>
        <v>0</v>
      </c>
      <c r="E53" s="110" t="b">
        <f t="shared" si="12"/>
        <v>0</v>
      </c>
      <c r="F53" s="101" t="b">
        <f t="shared" si="5"/>
        <v>0</v>
      </c>
      <c r="H53" s="92" t="s">
        <v>44</v>
      </c>
      <c r="I53" s="93" t="s">
        <v>44</v>
      </c>
      <c r="J53" s="94">
        <v>0.2</v>
      </c>
      <c r="K53" s="88" t="b">
        <f t="shared" si="6"/>
        <v>0</v>
      </c>
      <c r="L53" s="110" t="b">
        <f t="shared" si="13"/>
        <v>0</v>
      </c>
      <c r="M53" s="101" t="b">
        <f t="shared" si="7"/>
        <v>1</v>
      </c>
      <c r="O53" s="92" t="s">
        <v>44</v>
      </c>
      <c r="P53" s="93" t="s">
        <v>44</v>
      </c>
      <c r="Q53" s="94">
        <v>1</v>
      </c>
      <c r="R53" s="88" t="b">
        <f t="shared" si="8"/>
        <v>0</v>
      </c>
      <c r="S53" s="110" t="b">
        <f t="shared" si="14"/>
        <v>0</v>
      </c>
      <c r="T53" s="101" t="b">
        <f t="shared" si="9"/>
        <v>0</v>
      </c>
      <c r="V53" s="92" t="s">
        <v>44</v>
      </c>
      <c r="W53" s="93" t="s">
        <v>44</v>
      </c>
      <c r="X53" s="94">
        <v>1.3332999999999999</v>
      </c>
      <c r="Y53" s="88" t="b">
        <f t="shared" si="10"/>
        <v>0</v>
      </c>
      <c r="Z53" s="110" t="b">
        <f t="shared" si="15"/>
        <v>0</v>
      </c>
      <c r="AA53" s="101" t="b">
        <f t="shared" si="11"/>
        <v>0</v>
      </c>
    </row>
    <row r="54" spans="1:27" x14ac:dyDescent="0.25">
      <c r="A54" s="92" t="s">
        <v>44</v>
      </c>
      <c r="B54" s="93" t="s">
        <v>44</v>
      </c>
      <c r="C54" s="94">
        <v>1</v>
      </c>
      <c r="D54" s="88" t="b">
        <f t="shared" si="4"/>
        <v>0</v>
      </c>
      <c r="E54" s="110" t="b">
        <f t="shared" si="12"/>
        <v>0</v>
      </c>
      <c r="F54" s="101" t="b">
        <f t="shared" si="5"/>
        <v>0</v>
      </c>
      <c r="H54" s="92" t="s">
        <v>44</v>
      </c>
      <c r="I54" s="93" t="s">
        <v>44</v>
      </c>
      <c r="J54" s="94">
        <v>0.23077</v>
      </c>
      <c r="K54" s="88" t="b">
        <f t="shared" si="6"/>
        <v>0</v>
      </c>
      <c r="L54" s="110" t="b">
        <f t="shared" si="13"/>
        <v>0</v>
      </c>
      <c r="M54" s="101" t="b">
        <f t="shared" si="7"/>
        <v>1</v>
      </c>
      <c r="O54" s="92" t="s">
        <v>44</v>
      </c>
      <c r="P54" s="93" t="s">
        <v>44</v>
      </c>
      <c r="Q54" s="94">
        <v>1</v>
      </c>
      <c r="R54" s="88" t="b">
        <f t="shared" si="8"/>
        <v>0</v>
      </c>
      <c r="S54" s="110" t="b">
        <f t="shared" si="14"/>
        <v>0</v>
      </c>
      <c r="T54" s="101" t="b">
        <f t="shared" si="9"/>
        <v>0</v>
      </c>
      <c r="V54" s="92" t="s">
        <v>44</v>
      </c>
      <c r="W54" s="93" t="s">
        <v>44</v>
      </c>
      <c r="X54" s="94">
        <v>1.3332999999999999</v>
      </c>
      <c r="Y54" s="88" t="b">
        <f t="shared" si="10"/>
        <v>0</v>
      </c>
      <c r="Z54" s="110" t="b">
        <f t="shared" si="15"/>
        <v>0</v>
      </c>
      <c r="AA54" s="101" t="b">
        <f t="shared" si="11"/>
        <v>0</v>
      </c>
    </row>
    <row r="55" spans="1:27" x14ac:dyDescent="0.25">
      <c r="A55" s="92" t="s">
        <v>44</v>
      </c>
      <c r="B55" s="93" t="s">
        <v>44</v>
      </c>
      <c r="C55" s="94">
        <v>0.83333000000000002</v>
      </c>
      <c r="D55" s="88" t="b">
        <f t="shared" si="4"/>
        <v>0</v>
      </c>
      <c r="E55" s="110" t="b">
        <f t="shared" si="12"/>
        <v>0</v>
      </c>
      <c r="F55" s="101" t="b">
        <f t="shared" si="5"/>
        <v>0</v>
      </c>
      <c r="H55" s="92" t="s">
        <v>44</v>
      </c>
      <c r="I55" s="93" t="s">
        <v>44</v>
      </c>
      <c r="J55" s="94">
        <v>0.23077</v>
      </c>
      <c r="K55" s="88" t="b">
        <f t="shared" si="6"/>
        <v>0</v>
      </c>
      <c r="L55" s="110" t="b">
        <f t="shared" si="13"/>
        <v>0</v>
      </c>
      <c r="M55" s="101" t="b">
        <f t="shared" si="7"/>
        <v>1</v>
      </c>
      <c r="O55" s="92" t="s">
        <v>44</v>
      </c>
      <c r="P55" s="93" t="s">
        <v>44</v>
      </c>
      <c r="Q55" s="94">
        <v>0.8</v>
      </c>
      <c r="R55" s="88" t="b">
        <f t="shared" si="8"/>
        <v>0</v>
      </c>
      <c r="S55" s="110" t="b">
        <f t="shared" si="14"/>
        <v>0</v>
      </c>
      <c r="T55" s="101" t="b">
        <f t="shared" si="9"/>
        <v>0</v>
      </c>
      <c r="V55" s="92" t="s">
        <v>44</v>
      </c>
      <c r="W55" s="93" t="s">
        <v>44</v>
      </c>
      <c r="X55" s="94">
        <v>1.3332999999999999</v>
      </c>
      <c r="Y55" s="88" t="b">
        <f t="shared" si="10"/>
        <v>0</v>
      </c>
      <c r="Z55" s="110" t="b">
        <f t="shared" si="15"/>
        <v>0</v>
      </c>
      <c r="AA55" s="101" t="b">
        <f t="shared" si="11"/>
        <v>0</v>
      </c>
    </row>
    <row r="56" spans="1:27" x14ac:dyDescent="0.25">
      <c r="A56" s="92" t="s">
        <v>44</v>
      </c>
      <c r="B56" s="93" t="s">
        <v>44</v>
      </c>
      <c r="C56" s="94">
        <v>0.625</v>
      </c>
      <c r="D56" s="88" t="b">
        <f t="shared" si="4"/>
        <v>0</v>
      </c>
      <c r="E56" s="110" t="b">
        <f t="shared" si="12"/>
        <v>0</v>
      </c>
      <c r="F56" s="101" t="b">
        <f t="shared" si="5"/>
        <v>0</v>
      </c>
      <c r="H56" s="92" t="s">
        <v>44</v>
      </c>
      <c r="I56" s="93" t="s">
        <v>44</v>
      </c>
      <c r="J56" s="94">
        <v>0.2</v>
      </c>
      <c r="K56" s="88" t="b">
        <f t="shared" si="6"/>
        <v>0</v>
      </c>
      <c r="L56" s="110" t="b">
        <f t="shared" si="13"/>
        <v>0</v>
      </c>
      <c r="M56" s="101" t="b">
        <f t="shared" si="7"/>
        <v>1</v>
      </c>
      <c r="O56" s="92" t="s">
        <v>44</v>
      </c>
      <c r="P56" s="93" t="s">
        <v>44</v>
      </c>
      <c r="Q56" s="94">
        <v>0.8</v>
      </c>
      <c r="R56" s="88" t="b">
        <f t="shared" si="8"/>
        <v>0</v>
      </c>
      <c r="S56" s="110" t="b">
        <f t="shared" si="14"/>
        <v>0</v>
      </c>
      <c r="T56" s="101" t="b">
        <f t="shared" si="9"/>
        <v>0</v>
      </c>
      <c r="V56" s="92" t="s">
        <v>44</v>
      </c>
      <c r="W56" s="93" t="s">
        <v>44</v>
      </c>
      <c r="X56" s="94">
        <v>1.3332999999999999</v>
      </c>
      <c r="Y56" s="88" t="b">
        <f t="shared" si="10"/>
        <v>0</v>
      </c>
      <c r="Z56" s="110" t="b">
        <f t="shared" si="15"/>
        <v>0</v>
      </c>
      <c r="AA56" s="101" t="b">
        <f t="shared" si="11"/>
        <v>0</v>
      </c>
    </row>
    <row r="57" spans="1:27" ht="15.75" thickBot="1" x14ac:dyDescent="0.3">
      <c r="A57" s="95" t="s">
        <v>44</v>
      </c>
      <c r="B57" s="96" t="s">
        <v>44</v>
      </c>
      <c r="C57" s="97">
        <v>0.83333000000000002</v>
      </c>
      <c r="D57" s="88" t="b">
        <f t="shared" si="4"/>
        <v>0</v>
      </c>
      <c r="E57" s="111" t="b">
        <f t="shared" si="12"/>
        <v>0</v>
      </c>
      <c r="F57" s="103" t="b">
        <f t="shared" si="5"/>
        <v>0</v>
      </c>
      <c r="H57" s="95" t="s">
        <v>44</v>
      </c>
      <c r="I57" s="96" t="s">
        <v>44</v>
      </c>
      <c r="J57" s="97">
        <v>0.23077</v>
      </c>
      <c r="K57" s="88" t="b">
        <f t="shared" si="6"/>
        <v>0</v>
      </c>
      <c r="L57" s="111" t="b">
        <f t="shared" si="13"/>
        <v>0</v>
      </c>
      <c r="M57" s="103" t="b">
        <f t="shared" si="7"/>
        <v>1</v>
      </c>
      <c r="O57" s="95" t="s">
        <v>44</v>
      </c>
      <c r="P57" s="96" t="s">
        <v>44</v>
      </c>
      <c r="Q57" s="97">
        <v>0.8</v>
      </c>
      <c r="R57" s="88" t="b">
        <f t="shared" si="8"/>
        <v>0</v>
      </c>
      <c r="S57" s="111" t="b">
        <f t="shared" si="14"/>
        <v>0</v>
      </c>
      <c r="T57" s="103" t="b">
        <f t="shared" si="9"/>
        <v>0</v>
      </c>
      <c r="V57" s="95" t="s">
        <v>44</v>
      </c>
      <c r="W57" s="96" t="s">
        <v>44</v>
      </c>
      <c r="X57" s="97">
        <v>1.3332999999999999</v>
      </c>
      <c r="Y57" s="88" t="b">
        <f t="shared" si="10"/>
        <v>0</v>
      </c>
      <c r="Z57" s="111" t="b">
        <f t="shared" si="15"/>
        <v>0</v>
      </c>
      <c r="AA57" s="103" t="b">
        <f t="shared" si="11"/>
        <v>0</v>
      </c>
    </row>
    <row r="58" spans="1:27" x14ac:dyDescent="0.25">
      <c r="A58" s="89" t="s">
        <v>45</v>
      </c>
      <c r="B58" s="90" t="s">
        <v>45</v>
      </c>
      <c r="C58" s="91">
        <v>1</v>
      </c>
      <c r="D58" s="88" t="b">
        <f t="shared" si="4"/>
        <v>0</v>
      </c>
      <c r="E58" s="110" t="b">
        <f t="shared" si="12"/>
        <v>0</v>
      </c>
      <c r="F58" s="101" t="b">
        <f t="shared" si="5"/>
        <v>0</v>
      </c>
      <c r="H58" s="89" t="s">
        <v>45</v>
      </c>
      <c r="I58" s="90" t="s">
        <v>42</v>
      </c>
      <c r="J58" s="91">
        <v>0.23077</v>
      </c>
      <c r="K58" s="88" t="b">
        <f t="shared" si="6"/>
        <v>1</v>
      </c>
      <c r="L58" s="110" t="b">
        <f t="shared" si="13"/>
        <v>0</v>
      </c>
      <c r="M58" s="101" t="b">
        <f t="shared" si="7"/>
        <v>0</v>
      </c>
      <c r="O58" s="89" t="s">
        <v>45</v>
      </c>
      <c r="P58" s="90" t="s">
        <v>45</v>
      </c>
      <c r="Q58" s="91">
        <v>1</v>
      </c>
      <c r="R58" s="88" t="b">
        <f t="shared" si="8"/>
        <v>0</v>
      </c>
      <c r="S58" s="110" t="b">
        <f t="shared" si="14"/>
        <v>0</v>
      </c>
      <c r="T58" s="101" t="b">
        <f t="shared" si="9"/>
        <v>0</v>
      </c>
      <c r="V58" s="89" t="s">
        <v>45</v>
      </c>
      <c r="W58" s="90" t="s">
        <v>45</v>
      </c>
      <c r="X58" s="91">
        <v>1.3332999999999999</v>
      </c>
      <c r="Y58" s="88" t="b">
        <f t="shared" si="10"/>
        <v>0</v>
      </c>
      <c r="Z58" s="110" t="b">
        <f t="shared" si="15"/>
        <v>0</v>
      </c>
      <c r="AA58" s="101" t="b">
        <f t="shared" si="11"/>
        <v>0</v>
      </c>
    </row>
    <row r="59" spans="1:27" x14ac:dyDescent="0.25">
      <c r="A59" s="92" t="s">
        <v>45</v>
      </c>
      <c r="B59" s="93" t="s">
        <v>45</v>
      </c>
      <c r="C59" s="94">
        <v>1</v>
      </c>
      <c r="D59" s="88" t="b">
        <f t="shared" si="4"/>
        <v>0</v>
      </c>
      <c r="E59" s="110" t="b">
        <f t="shared" si="12"/>
        <v>0</v>
      </c>
      <c r="F59" s="101" t="b">
        <f t="shared" si="5"/>
        <v>0</v>
      </c>
      <c r="H59" s="92" t="s">
        <v>45</v>
      </c>
      <c r="I59" s="93" t="s">
        <v>42</v>
      </c>
      <c r="J59" s="94">
        <v>0.2</v>
      </c>
      <c r="K59" s="88" t="b">
        <f t="shared" si="6"/>
        <v>1</v>
      </c>
      <c r="L59" s="110" t="b">
        <f t="shared" si="13"/>
        <v>0</v>
      </c>
      <c r="M59" s="101" t="b">
        <f t="shared" si="7"/>
        <v>0</v>
      </c>
      <c r="O59" s="92" t="s">
        <v>45</v>
      </c>
      <c r="P59" s="93" t="s">
        <v>45</v>
      </c>
      <c r="Q59" s="94">
        <v>1</v>
      </c>
      <c r="R59" s="88" t="b">
        <f t="shared" si="8"/>
        <v>0</v>
      </c>
      <c r="S59" s="110" t="b">
        <f t="shared" si="14"/>
        <v>0</v>
      </c>
      <c r="T59" s="101" t="b">
        <f t="shared" si="9"/>
        <v>0</v>
      </c>
      <c r="V59" s="92" t="s">
        <v>45</v>
      </c>
      <c r="W59" s="93" t="s">
        <v>45</v>
      </c>
      <c r="X59" s="94">
        <v>1.3332999999999999</v>
      </c>
      <c r="Y59" s="88" t="b">
        <f t="shared" si="10"/>
        <v>0</v>
      </c>
      <c r="Z59" s="110" t="b">
        <f t="shared" si="15"/>
        <v>0</v>
      </c>
      <c r="AA59" s="101" t="b">
        <f t="shared" si="11"/>
        <v>0</v>
      </c>
    </row>
    <row r="60" spans="1:27" x14ac:dyDescent="0.25">
      <c r="A60" s="92" t="s">
        <v>45</v>
      </c>
      <c r="B60" s="93" t="s">
        <v>45</v>
      </c>
      <c r="C60" s="94">
        <v>0.83333000000000002</v>
      </c>
      <c r="D60" s="88" t="b">
        <f t="shared" si="4"/>
        <v>0</v>
      </c>
      <c r="E60" s="110" t="b">
        <f t="shared" si="12"/>
        <v>0</v>
      </c>
      <c r="F60" s="101" t="b">
        <f t="shared" si="5"/>
        <v>0</v>
      </c>
      <c r="H60" s="92" t="s">
        <v>45</v>
      </c>
      <c r="I60" s="93" t="s">
        <v>42</v>
      </c>
      <c r="J60" s="94">
        <v>0.2</v>
      </c>
      <c r="K60" s="88" t="b">
        <f t="shared" si="6"/>
        <v>1</v>
      </c>
      <c r="L60" s="110" t="b">
        <f t="shared" si="13"/>
        <v>0</v>
      </c>
      <c r="M60" s="101" t="b">
        <f t="shared" si="7"/>
        <v>0</v>
      </c>
      <c r="O60" s="92" t="s">
        <v>45</v>
      </c>
      <c r="P60" s="93" t="s">
        <v>45</v>
      </c>
      <c r="Q60" s="94">
        <v>1</v>
      </c>
      <c r="R60" s="88" t="b">
        <f t="shared" si="8"/>
        <v>0</v>
      </c>
      <c r="S60" s="110" t="b">
        <f t="shared" si="14"/>
        <v>0</v>
      </c>
      <c r="T60" s="101" t="b">
        <f t="shared" si="9"/>
        <v>0</v>
      </c>
      <c r="V60" s="92" t="s">
        <v>45</v>
      </c>
      <c r="W60" s="93" t="s">
        <v>45</v>
      </c>
      <c r="X60" s="94">
        <v>1.3332999999999999</v>
      </c>
      <c r="Y60" s="88" t="b">
        <f t="shared" si="10"/>
        <v>0</v>
      </c>
      <c r="Z60" s="110" t="b">
        <f t="shared" si="15"/>
        <v>0</v>
      </c>
      <c r="AA60" s="101" t="b">
        <f t="shared" si="11"/>
        <v>0</v>
      </c>
    </row>
    <row r="61" spans="1:27" x14ac:dyDescent="0.25">
      <c r="A61" s="92" t="s">
        <v>45</v>
      </c>
      <c r="B61" s="93" t="s">
        <v>45</v>
      </c>
      <c r="C61" s="94">
        <v>0.625</v>
      </c>
      <c r="D61" s="88" t="b">
        <f t="shared" si="4"/>
        <v>0</v>
      </c>
      <c r="E61" s="110" t="b">
        <f t="shared" si="12"/>
        <v>0</v>
      </c>
      <c r="F61" s="101" t="b">
        <f t="shared" si="5"/>
        <v>0</v>
      </c>
      <c r="H61" s="92" t="s">
        <v>45</v>
      </c>
      <c r="I61" s="93" t="s">
        <v>42</v>
      </c>
      <c r="J61" s="94">
        <v>0.21429000000000001</v>
      </c>
      <c r="K61" s="88" t="b">
        <f t="shared" si="6"/>
        <v>1</v>
      </c>
      <c r="L61" s="110" t="b">
        <f t="shared" si="13"/>
        <v>0</v>
      </c>
      <c r="M61" s="101" t="b">
        <f t="shared" si="7"/>
        <v>0</v>
      </c>
      <c r="O61" s="92" t="s">
        <v>45</v>
      </c>
      <c r="P61" s="93" t="s">
        <v>45</v>
      </c>
      <c r="Q61" s="94">
        <v>0.66666999999999998</v>
      </c>
      <c r="R61" s="88" t="b">
        <f t="shared" si="8"/>
        <v>0</v>
      </c>
      <c r="S61" s="110" t="b">
        <f t="shared" si="14"/>
        <v>0</v>
      </c>
      <c r="T61" s="101" t="b">
        <f t="shared" si="9"/>
        <v>0</v>
      </c>
      <c r="V61" s="92" t="s">
        <v>45</v>
      </c>
      <c r="W61" s="93" t="s">
        <v>45</v>
      </c>
      <c r="X61" s="94">
        <v>1</v>
      </c>
      <c r="Y61" s="88" t="b">
        <f t="shared" si="10"/>
        <v>0</v>
      </c>
      <c r="Z61" s="110" t="b">
        <f t="shared" si="15"/>
        <v>0</v>
      </c>
      <c r="AA61" s="101" t="b">
        <f t="shared" si="11"/>
        <v>0</v>
      </c>
    </row>
    <row r="62" spans="1:27" x14ac:dyDescent="0.25">
      <c r="A62" s="92" t="s">
        <v>45</v>
      </c>
      <c r="B62" s="93" t="s">
        <v>45</v>
      </c>
      <c r="C62" s="94">
        <v>0.83333000000000002</v>
      </c>
      <c r="D62" s="88" t="b">
        <f t="shared" si="4"/>
        <v>0</v>
      </c>
      <c r="E62" s="110" t="b">
        <f t="shared" si="12"/>
        <v>0</v>
      </c>
      <c r="F62" s="101" t="b">
        <f t="shared" si="5"/>
        <v>0</v>
      </c>
      <c r="H62" s="92" t="s">
        <v>45</v>
      </c>
      <c r="I62" s="93" t="s">
        <v>45</v>
      </c>
      <c r="J62" s="94">
        <v>0.2</v>
      </c>
      <c r="K62" s="88" t="b">
        <f t="shared" si="6"/>
        <v>0</v>
      </c>
      <c r="L62" s="110" t="b">
        <f t="shared" si="13"/>
        <v>0</v>
      </c>
      <c r="M62" s="101" t="b">
        <f t="shared" si="7"/>
        <v>1</v>
      </c>
      <c r="O62" s="92" t="s">
        <v>45</v>
      </c>
      <c r="P62" s="93" t="s">
        <v>45</v>
      </c>
      <c r="Q62" s="94">
        <v>0.8</v>
      </c>
      <c r="R62" s="88" t="b">
        <f t="shared" si="8"/>
        <v>0</v>
      </c>
      <c r="S62" s="110" t="b">
        <f t="shared" si="14"/>
        <v>0</v>
      </c>
      <c r="T62" s="101" t="b">
        <f t="shared" si="9"/>
        <v>0</v>
      </c>
      <c r="V62" s="92" t="s">
        <v>45</v>
      </c>
      <c r="W62" s="93" t="s">
        <v>45</v>
      </c>
      <c r="X62" s="94">
        <v>1</v>
      </c>
      <c r="Y62" s="88" t="b">
        <f t="shared" si="10"/>
        <v>0</v>
      </c>
      <c r="Z62" s="110" t="b">
        <f t="shared" si="15"/>
        <v>0</v>
      </c>
      <c r="AA62" s="101" t="b">
        <f t="shared" si="11"/>
        <v>0</v>
      </c>
    </row>
    <row r="63" spans="1:27" x14ac:dyDescent="0.25">
      <c r="A63" s="92" t="s">
        <v>45</v>
      </c>
      <c r="B63" s="93" t="s">
        <v>45</v>
      </c>
      <c r="C63" s="94">
        <v>0.71428999999999998</v>
      </c>
      <c r="D63" s="88" t="b">
        <f t="shared" si="4"/>
        <v>0</v>
      </c>
      <c r="E63" s="110" t="b">
        <f t="shared" si="12"/>
        <v>0</v>
      </c>
      <c r="F63" s="101" t="b">
        <f t="shared" si="5"/>
        <v>0</v>
      </c>
      <c r="H63" s="92" t="s">
        <v>45</v>
      </c>
      <c r="I63" s="93" t="s">
        <v>42</v>
      </c>
      <c r="J63" s="94">
        <v>0.25</v>
      </c>
      <c r="K63" s="88" t="b">
        <f t="shared" si="6"/>
        <v>1</v>
      </c>
      <c r="L63" s="110" t="b">
        <f t="shared" si="13"/>
        <v>0</v>
      </c>
      <c r="M63" s="101" t="b">
        <f t="shared" si="7"/>
        <v>0</v>
      </c>
      <c r="O63" s="92" t="s">
        <v>45</v>
      </c>
      <c r="P63" s="93" t="s">
        <v>45</v>
      </c>
      <c r="Q63" s="94">
        <v>0.8</v>
      </c>
      <c r="R63" s="88" t="b">
        <f t="shared" si="8"/>
        <v>0</v>
      </c>
      <c r="S63" s="110" t="b">
        <f t="shared" si="14"/>
        <v>0</v>
      </c>
      <c r="T63" s="101" t="b">
        <f t="shared" si="9"/>
        <v>0</v>
      </c>
      <c r="V63" s="92" t="s">
        <v>45</v>
      </c>
      <c r="W63" s="93" t="s">
        <v>45</v>
      </c>
      <c r="X63" s="94">
        <v>1.3332999999999999</v>
      </c>
      <c r="Y63" s="88" t="b">
        <f t="shared" si="10"/>
        <v>0</v>
      </c>
      <c r="Z63" s="110" t="b">
        <f t="shared" si="15"/>
        <v>0</v>
      </c>
      <c r="AA63" s="101" t="b">
        <f t="shared" si="11"/>
        <v>0</v>
      </c>
    </row>
    <row r="64" spans="1:27" x14ac:dyDescent="0.25">
      <c r="A64" s="92" t="s">
        <v>45</v>
      </c>
      <c r="B64" s="93" t="s">
        <v>45</v>
      </c>
      <c r="C64" s="94">
        <v>0.83333000000000002</v>
      </c>
      <c r="D64" s="88" t="b">
        <f t="shared" si="4"/>
        <v>0</v>
      </c>
      <c r="E64" s="110" t="b">
        <f t="shared" si="12"/>
        <v>0</v>
      </c>
      <c r="F64" s="101" t="b">
        <f t="shared" si="5"/>
        <v>0</v>
      </c>
      <c r="H64" s="92" t="s">
        <v>45</v>
      </c>
      <c r="I64" s="93" t="s">
        <v>42</v>
      </c>
      <c r="J64" s="94">
        <v>0.21429000000000001</v>
      </c>
      <c r="K64" s="88" t="b">
        <f t="shared" si="6"/>
        <v>1</v>
      </c>
      <c r="L64" s="110" t="b">
        <f t="shared" si="13"/>
        <v>0</v>
      </c>
      <c r="M64" s="101" t="b">
        <f t="shared" si="7"/>
        <v>0</v>
      </c>
      <c r="O64" s="92" t="s">
        <v>45</v>
      </c>
      <c r="P64" s="93" t="s">
        <v>45</v>
      </c>
      <c r="Q64" s="94">
        <v>0.8</v>
      </c>
      <c r="R64" s="88" t="b">
        <f t="shared" si="8"/>
        <v>0</v>
      </c>
      <c r="S64" s="110" t="b">
        <f t="shared" si="14"/>
        <v>0</v>
      </c>
      <c r="T64" s="101" t="b">
        <f t="shared" si="9"/>
        <v>0</v>
      </c>
      <c r="V64" s="92" t="s">
        <v>45</v>
      </c>
      <c r="W64" s="93" t="s">
        <v>45</v>
      </c>
      <c r="X64" s="94">
        <v>1</v>
      </c>
      <c r="Y64" s="88" t="b">
        <f t="shared" si="10"/>
        <v>0</v>
      </c>
      <c r="Z64" s="110" t="b">
        <f t="shared" si="15"/>
        <v>0</v>
      </c>
      <c r="AA64" s="101" t="b">
        <f t="shared" si="11"/>
        <v>0</v>
      </c>
    </row>
    <row r="65" spans="1:27" x14ac:dyDescent="0.25">
      <c r="A65" s="92" t="s">
        <v>45</v>
      </c>
      <c r="B65" s="93" t="s">
        <v>45</v>
      </c>
      <c r="C65" s="94">
        <v>0.71428999999999998</v>
      </c>
      <c r="D65" s="88" t="b">
        <f t="shared" si="4"/>
        <v>0</v>
      </c>
      <c r="E65" s="110" t="b">
        <f t="shared" si="12"/>
        <v>0</v>
      </c>
      <c r="F65" s="101" t="b">
        <f t="shared" si="5"/>
        <v>0</v>
      </c>
      <c r="H65" s="92" t="s">
        <v>45</v>
      </c>
      <c r="I65" s="93" t="s">
        <v>42</v>
      </c>
      <c r="J65" s="94">
        <v>0.23077</v>
      </c>
      <c r="K65" s="88" t="b">
        <f t="shared" si="6"/>
        <v>1</v>
      </c>
      <c r="L65" s="110" t="b">
        <f t="shared" si="13"/>
        <v>0</v>
      </c>
      <c r="M65" s="101" t="b">
        <f t="shared" si="7"/>
        <v>0</v>
      </c>
      <c r="O65" s="92" t="s">
        <v>45</v>
      </c>
      <c r="P65" s="93" t="s">
        <v>45</v>
      </c>
      <c r="Q65" s="94">
        <v>0.8</v>
      </c>
      <c r="R65" s="88" t="b">
        <f t="shared" si="8"/>
        <v>0</v>
      </c>
      <c r="S65" s="110" t="b">
        <f t="shared" si="14"/>
        <v>0</v>
      </c>
      <c r="T65" s="101" t="b">
        <f t="shared" si="9"/>
        <v>0</v>
      </c>
      <c r="V65" s="92" t="s">
        <v>45</v>
      </c>
      <c r="W65" s="93" t="s">
        <v>45</v>
      </c>
      <c r="X65" s="94">
        <v>1</v>
      </c>
      <c r="Y65" s="88" t="b">
        <f t="shared" si="10"/>
        <v>0</v>
      </c>
      <c r="Z65" s="110" t="b">
        <f t="shared" si="15"/>
        <v>0</v>
      </c>
      <c r="AA65" s="101" t="b">
        <f t="shared" si="11"/>
        <v>0</v>
      </c>
    </row>
    <row r="66" spans="1:27" x14ac:dyDescent="0.25">
      <c r="A66" s="92" t="s">
        <v>45</v>
      </c>
      <c r="B66" s="93" t="s">
        <v>45</v>
      </c>
      <c r="C66" s="94">
        <v>0.71428999999999998</v>
      </c>
      <c r="D66" s="88" t="b">
        <f t="shared" si="4"/>
        <v>0</v>
      </c>
      <c r="E66" s="110" t="b">
        <f t="shared" si="12"/>
        <v>0</v>
      </c>
      <c r="F66" s="101" t="b">
        <f t="shared" si="5"/>
        <v>0</v>
      </c>
      <c r="H66" s="92" t="s">
        <v>45</v>
      </c>
      <c r="I66" s="93" t="s">
        <v>45</v>
      </c>
      <c r="J66" s="94">
        <v>0.1875</v>
      </c>
      <c r="K66" s="88" t="b">
        <f t="shared" si="6"/>
        <v>0</v>
      </c>
      <c r="L66" s="110" t="b">
        <f t="shared" si="13"/>
        <v>0</v>
      </c>
      <c r="M66" s="101" t="b">
        <f t="shared" si="7"/>
        <v>1</v>
      </c>
      <c r="O66" s="92" t="s">
        <v>45</v>
      </c>
      <c r="P66" s="93" t="s">
        <v>45</v>
      </c>
      <c r="Q66" s="94">
        <v>0.8</v>
      </c>
      <c r="R66" s="88" t="b">
        <f t="shared" si="8"/>
        <v>0</v>
      </c>
      <c r="S66" s="110" t="b">
        <f t="shared" si="14"/>
        <v>0</v>
      </c>
      <c r="T66" s="101" t="b">
        <f t="shared" si="9"/>
        <v>0</v>
      </c>
      <c r="V66" s="92" t="s">
        <v>45</v>
      </c>
      <c r="W66" s="93" t="s">
        <v>45</v>
      </c>
      <c r="X66" s="94">
        <v>1</v>
      </c>
      <c r="Y66" s="88" t="b">
        <f t="shared" si="10"/>
        <v>0</v>
      </c>
      <c r="Z66" s="110" t="b">
        <f t="shared" si="15"/>
        <v>0</v>
      </c>
      <c r="AA66" s="101" t="b">
        <f t="shared" si="11"/>
        <v>0</v>
      </c>
    </row>
    <row r="67" spans="1:27" ht="15.75" thickBot="1" x14ac:dyDescent="0.3">
      <c r="A67" s="95" t="s">
        <v>45</v>
      </c>
      <c r="B67" s="96" t="s">
        <v>45</v>
      </c>
      <c r="C67" s="97">
        <v>0.83333000000000002</v>
      </c>
      <c r="D67" s="88" t="b">
        <f t="shared" si="4"/>
        <v>0</v>
      </c>
      <c r="E67" s="110" t="b">
        <f t="shared" si="12"/>
        <v>0</v>
      </c>
      <c r="F67" s="101" t="b">
        <f t="shared" si="5"/>
        <v>0</v>
      </c>
      <c r="H67" s="95" t="s">
        <v>45</v>
      </c>
      <c r="I67" s="96" t="s">
        <v>45</v>
      </c>
      <c r="J67" s="97">
        <v>0.2</v>
      </c>
      <c r="K67" s="88" t="b">
        <f t="shared" si="6"/>
        <v>0</v>
      </c>
      <c r="L67" s="110" t="b">
        <f t="shared" si="13"/>
        <v>0</v>
      </c>
      <c r="M67" s="101" t="b">
        <f t="shared" si="7"/>
        <v>1</v>
      </c>
      <c r="O67" s="95" t="s">
        <v>45</v>
      </c>
      <c r="P67" s="96" t="s">
        <v>45</v>
      </c>
      <c r="Q67" s="97">
        <v>0.8</v>
      </c>
      <c r="R67" s="88" t="b">
        <f t="shared" si="8"/>
        <v>0</v>
      </c>
      <c r="S67" s="110" t="b">
        <f t="shared" si="14"/>
        <v>0</v>
      </c>
      <c r="T67" s="101" t="b">
        <f t="shared" si="9"/>
        <v>0</v>
      </c>
      <c r="V67" s="95" t="s">
        <v>45</v>
      </c>
      <c r="W67" s="96" t="s">
        <v>45</v>
      </c>
      <c r="X67" s="97">
        <v>1</v>
      </c>
      <c r="Y67" s="88" t="b">
        <f t="shared" si="10"/>
        <v>0</v>
      </c>
      <c r="Z67" s="110" t="b">
        <f t="shared" si="15"/>
        <v>0</v>
      </c>
      <c r="AA67" s="101" t="b">
        <f t="shared" si="11"/>
        <v>0</v>
      </c>
    </row>
    <row r="68" spans="1:27" x14ac:dyDescent="0.25">
      <c r="A68" s="89" t="s">
        <v>46</v>
      </c>
      <c r="B68" s="90" t="s">
        <v>46</v>
      </c>
      <c r="C68" s="91">
        <v>0.83333000000000002</v>
      </c>
      <c r="D68" s="88" t="b">
        <f t="shared" si="4"/>
        <v>0</v>
      </c>
      <c r="E68" s="109" t="b">
        <f t="shared" si="12"/>
        <v>0</v>
      </c>
      <c r="F68" s="102" t="b">
        <f t="shared" si="5"/>
        <v>0</v>
      </c>
      <c r="H68" s="89" t="s">
        <v>46</v>
      </c>
      <c r="I68" s="90" t="s">
        <v>40</v>
      </c>
      <c r="J68" s="91">
        <v>0.17646999999999999</v>
      </c>
      <c r="K68" s="88" t="b">
        <f t="shared" si="6"/>
        <v>1</v>
      </c>
      <c r="L68" s="109" t="b">
        <f t="shared" si="13"/>
        <v>0</v>
      </c>
      <c r="M68" s="102" t="b">
        <f t="shared" si="7"/>
        <v>0</v>
      </c>
      <c r="O68" s="89" t="s">
        <v>46</v>
      </c>
      <c r="P68" s="90" t="s">
        <v>46</v>
      </c>
      <c r="Q68" s="91">
        <v>0.8</v>
      </c>
      <c r="R68" s="88" t="b">
        <f t="shared" si="8"/>
        <v>0</v>
      </c>
      <c r="S68" s="109" t="b">
        <f t="shared" si="14"/>
        <v>0</v>
      </c>
      <c r="T68" s="102" t="b">
        <f t="shared" si="9"/>
        <v>0</v>
      </c>
      <c r="V68" s="89" t="s">
        <v>46</v>
      </c>
      <c r="W68" s="90" t="s">
        <v>46</v>
      </c>
      <c r="X68" s="91">
        <v>1.3332999999999999</v>
      </c>
      <c r="Y68" s="88" t="b">
        <f t="shared" si="10"/>
        <v>0</v>
      </c>
      <c r="Z68" s="109" t="b">
        <f t="shared" si="15"/>
        <v>0</v>
      </c>
      <c r="AA68" s="102" t="b">
        <f t="shared" si="11"/>
        <v>0</v>
      </c>
    </row>
    <row r="69" spans="1:27" x14ac:dyDescent="0.25">
      <c r="A69" s="92" t="s">
        <v>46</v>
      </c>
      <c r="B69" s="93" t="s">
        <v>46</v>
      </c>
      <c r="C69" s="94">
        <v>0.71428999999999998</v>
      </c>
      <c r="D69" s="88" t="b">
        <f t="shared" si="4"/>
        <v>0</v>
      </c>
      <c r="E69" s="110" t="b">
        <f t="shared" si="12"/>
        <v>0</v>
      </c>
      <c r="F69" s="101" t="b">
        <f t="shared" si="5"/>
        <v>0</v>
      </c>
      <c r="H69" s="92" t="s">
        <v>46</v>
      </c>
      <c r="I69" s="93" t="s">
        <v>46</v>
      </c>
      <c r="J69" s="94">
        <v>0.17646999999999999</v>
      </c>
      <c r="K69" s="88" t="b">
        <f t="shared" si="6"/>
        <v>0</v>
      </c>
      <c r="L69" s="110" t="b">
        <f t="shared" si="13"/>
        <v>0</v>
      </c>
      <c r="M69" s="101" t="b">
        <f t="shared" si="7"/>
        <v>1</v>
      </c>
      <c r="O69" s="92" t="s">
        <v>46</v>
      </c>
      <c r="P69" s="93" t="s">
        <v>46</v>
      </c>
      <c r="Q69" s="94">
        <v>0.66666999999999998</v>
      </c>
      <c r="R69" s="88" t="b">
        <f t="shared" si="8"/>
        <v>0</v>
      </c>
      <c r="S69" s="110" t="b">
        <f t="shared" si="14"/>
        <v>0</v>
      </c>
      <c r="T69" s="101" t="b">
        <f t="shared" si="9"/>
        <v>0</v>
      </c>
      <c r="V69" s="92" t="s">
        <v>46</v>
      </c>
      <c r="W69" s="93" t="s">
        <v>46</v>
      </c>
      <c r="X69" s="94">
        <v>1.3332999999999999</v>
      </c>
      <c r="Y69" s="88" t="b">
        <f t="shared" si="10"/>
        <v>0</v>
      </c>
      <c r="Z69" s="110" t="b">
        <f t="shared" si="15"/>
        <v>0</v>
      </c>
      <c r="AA69" s="101" t="b">
        <f t="shared" si="11"/>
        <v>0</v>
      </c>
    </row>
    <row r="70" spans="1:27" x14ac:dyDescent="0.25">
      <c r="A70" s="92" t="s">
        <v>46</v>
      </c>
      <c r="B70" s="93" t="s">
        <v>46</v>
      </c>
      <c r="C70" s="94">
        <v>0.625</v>
      </c>
      <c r="D70" s="88" t="b">
        <f t="shared" si="4"/>
        <v>0</v>
      </c>
      <c r="E70" s="110" t="b">
        <f t="shared" si="12"/>
        <v>0</v>
      </c>
      <c r="F70" s="101" t="b">
        <f t="shared" si="5"/>
        <v>0</v>
      </c>
      <c r="H70" s="92" t="s">
        <v>46</v>
      </c>
      <c r="I70" s="93" t="s">
        <v>46</v>
      </c>
      <c r="J70" s="94">
        <v>0.17646999999999999</v>
      </c>
      <c r="K70" s="88" t="b">
        <f t="shared" si="6"/>
        <v>0</v>
      </c>
      <c r="L70" s="110" t="b">
        <f t="shared" si="13"/>
        <v>0</v>
      </c>
      <c r="M70" s="101" t="b">
        <f t="shared" si="7"/>
        <v>1</v>
      </c>
      <c r="O70" s="92" t="s">
        <v>46</v>
      </c>
      <c r="P70" s="93" t="s">
        <v>46</v>
      </c>
      <c r="Q70" s="94">
        <v>0.57142999999999999</v>
      </c>
      <c r="R70" s="88" t="b">
        <f t="shared" si="8"/>
        <v>0</v>
      </c>
      <c r="S70" s="110" t="b">
        <f t="shared" si="14"/>
        <v>0</v>
      </c>
      <c r="T70" s="101" t="b">
        <f t="shared" si="9"/>
        <v>0</v>
      </c>
      <c r="V70" s="92" t="s">
        <v>46</v>
      </c>
      <c r="W70" s="93" t="s">
        <v>46</v>
      </c>
      <c r="X70" s="94">
        <v>1.3332999999999999</v>
      </c>
      <c r="Y70" s="88" t="b">
        <f t="shared" si="10"/>
        <v>0</v>
      </c>
      <c r="Z70" s="110" t="b">
        <f t="shared" si="15"/>
        <v>0</v>
      </c>
      <c r="AA70" s="101" t="b">
        <f t="shared" si="11"/>
        <v>0</v>
      </c>
    </row>
    <row r="71" spans="1:27" x14ac:dyDescent="0.25">
      <c r="A71" s="92" t="s">
        <v>46</v>
      </c>
      <c r="B71" s="93" t="s">
        <v>46</v>
      </c>
      <c r="C71" s="94">
        <v>0.41666999999999998</v>
      </c>
      <c r="D71" s="88" t="b">
        <f t="shared" si="4"/>
        <v>0</v>
      </c>
      <c r="E71" s="110" t="b">
        <f t="shared" si="12"/>
        <v>0</v>
      </c>
      <c r="F71" s="101" t="b">
        <f t="shared" si="5"/>
        <v>1</v>
      </c>
      <c r="H71" s="92" t="s">
        <v>46</v>
      </c>
      <c r="I71" s="93" t="s">
        <v>46</v>
      </c>
      <c r="J71" s="94">
        <v>0.17646999999999999</v>
      </c>
      <c r="K71" s="88" t="b">
        <f t="shared" si="6"/>
        <v>0</v>
      </c>
      <c r="L71" s="110" t="b">
        <f t="shared" si="13"/>
        <v>0</v>
      </c>
      <c r="M71" s="101" t="b">
        <f t="shared" si="7"/>
        <v>1</v>
      </c>
      <c r="O71" s="92" t="s">
        <v>46</v>
      </c>
      <c r="P71" s="93" t="s">
        <v>46</v>
      </c>
      <c r="Q71" s="94">
        <v>0.36364000000000002</v>
      </c>
      <c r="R71" s="88" t="b">
        <f t="shared" si="8"/>
        <v>0</v>
      </c>
      <c r="S71" s="110" t="b">
        <f t="shared" si="14"/>
        <v>0</v>
      </c>
      <c r="T71" s="101" t="b">
        <f t="shared" si="9"/>
        <v>1</v>
      </c>
      <c r="V71" s="92" t="s">
        <v>46</v>
      </c>
      <c r="W71" s="93" t="s">
        <v>49</v>
      </c>
      <c r="X71" s="94">
        <v>0.5</v>
      </c>
      <c r="Y71" s="88" t="b">
        <f t="shared" si="10"/>
        <v>1</v>
      </c>
      <c r="Z71" s="110" t="b">
        <f t="shared" si="15"/>
        <v>0</v>
      </c>
      <c r="AA71" s="101" t="b">
        <f t="shared" si="11"/>
        <v>0</v>
      </c>
    </row>
    <row r="72" spans="1:27" x14ac:dyDescent="0.25">
      <c r="A72" s="92" t="s">
        <v>46</v>
      </c>
      <c r="B72" s="93" t="s">
        <v>46</v>
      </c>
      <c r="C72" s="94">
        <v>0.41666999999999998</v>
      </c>
      <c r="D72" s="88" t="b">
        <f t="shared" si="4"/>
        <v>0</v>
      </c>
      <c r="E72" s="110" t="b">
        <f t="shared" si="12"/>
        <v>0</v>
      </c>
      <c r="F72" s="101" t="b">
        <f t="shared" si="5"/>
        <v>1</v>
      </c>
      <c r="H72" s="92" t="s">
        <v>46</v>
      </c>
      <c r="I72" s="93" t="s">
        <v>46</v>
      </c>
      <c r="J72" s="94">
        <v>0.17646999999999999</v>
      </c>
      <c r="K72" s="88" t="b">
        <f t="shared" si="6"/>
        <v>0</v>
      </c>
      <c r="L72" s="110" t="b">
        <f t="shared" si="13"/>
        <v>0</v>
      </c>
      <c r="M72" s="101" t="b">
        <f t="shared" si="7"/>
        <v>1</v>
      </c>
      <c r="O72" s="92" t="s">
        <v>46</v>
      </c>
      <c r="P72" s="93" t="s">
        <v>46</v>
      </c>
      <c r="Q72" s="94">
        <v>0.36364000000000002</v>
      </c>
      <c r="R72" s="88" t="b">
        <f t="shared" si="8"/>
        <v>0</v>
      </c>
      <c r="S72" s="110" t="b">
        <f t="shared" si="14"/>
        <v>0</v>
      </c>
      <c r="T72" s="101" t="b">
        <f t="shared" si="9"/>
        <v>1</v>
      </c>
      <c r="V72" s="92" t="s">
        <v>46</v>
      </c>
      <c r="W72" s="93" t="s">
        <v>49</v>
      </c>
      <c r="X72" s="94">
        <v>0.5</v>
      </c>
      <c r="Y72" s="88" t="b">
        <f t="shared" si="10"/>
        <v>1</v>
      </c>
      <c r="Z72" s="110" t="b">
        <f t="shared" si="15"/>
        <v>0</v>
      </c>
      <c r="AA72" s="101" t="b">
        <f t="shared" si="11"/>
        <v>0</v>
      </c>
    </row>
    <row r="73" spans="1:27" x14ac:dyDescent="0.25">
      <c r="A73" s="92" t="s">
        <v>46</v>
      </c>
      <c r="B73" s="93" t="s">
        <v>46</v>
      </c>
      <c r="C73" s="94">
        <v>0.71428999999999998</v>
      </c>
      <c r="D73" s="88" t="b">
        <f t="shared" ref="D73:D107" si="16">B73&lt;&gt;A73</f>
        <v>0</v>
      </c>
      <c r="E73" s="110" t="b">
        <f t="shared" si="12"/>
        <v>0</v>
      </c>
      <c r="F73" s="101" t="b">
        <f t="shared" ref="F73:F107" si="17">(AND(B73=A73,C73&lt;$B$3))</f>
        <v>0</v>
      </c>
      <c r="H73" s="92" t="s">
        <v>46</v>
      </c>
      <c r="I73" s="93" t="s">
        <v>46</v>
      </c>
      <c r="J73" s="94">
        <v>0.17646999999999999</v>
      </c>
      <c r="K73" s="88" t="b">
        <f t="shared" ref="K73:K107" si="18">I73&lt;&gt;H73</f>
        <v>0</v>
      </c>
      <c r="L73" s="110" t="b">
        <f t="shared" si="13"/>
        <v>0</v>
      </c>
      <c r="M73" s="101" t="b">
        <f t="shared" ref="M73:M107" si="19">(AND(I73=H73,J73&lt;$B$3))</f>
        <v>1</v>
      </c>
      <c r="O73" s="92" t="s">
        <v>46</v>
      </c>
      <c r="P73" s="93" t="s">
        <v>46</v>
      </c>
      <c r="Q73" s="94">
        <v>0.66666999999999998</v>
      </c>
      <c r="R73" s="88" t="b">
        <f t="shared" ref="R73:R107" si="20">P73&lt;&gt;O73</f>
        <v>0</v>
      </c>
      <c r="S73" s="110" t="b">
        <f t="shared" si="14"/>
        <v>0</v>
      </c>
      <c r="T73" s="101" t="b">
        <f t="shared" ref="T73:T107" si="21">(AND(P73=O73,Q73&lt;$B$3))</f>
        <v>0</v>
      </c>
      <c r="V73" s="92" t="s">
        <v>46</v>
      </c>
      <c r="W73" s="93" t="s">
        <v>46</v>
      </c>
      <c r="X73" s="94">
        <v>1.3332999999999999</v>
      </c>
      <c r="Y73" s="88" t="b">
        <f t="shared" ref="Y73:Y107" si="22">W73&lt;&gt;V73</f>
        <v>0</v>
      </c>
      <c r="Z73" s="110" t="b">
        <f t="shared" si="15"/>
        <v>0</v>
      </c>
      <c r="AA73" s="101" t="b">
        <f t="shared" ref="AA73:AA107" si="23">(AND(W73=V73,X73&lt;$B$3))</f>
        <v>0</v>
      </c>
    </row>
    <row r="74" spans="1:27" x14ac:dyDescent="0.25">
      <c r="A74" s="92" t="s">
        <v>46</v>
      </c>
      <c r="B74" s="93" t="s">
        <v>46</v>
      </c>
      <c r="C74" s="94">
        <v>0.71428999999999998</v>
      </c>
      <c r="D74" s="88" t="b">
        <f t="shared" si="16"/>
        <v>0</v>
      </c>
      <c r="E74" s="110" t="b">
        <f t="shared" si="12"/>
        <v>0</v>
      </c>
      <c r="F74" s="101" t="b">
        <f t="shared" si="17"/>
        <v>0</v>
      </c>
      <c r="H74" s="92" t="s">
        <v>46</v>
      </c>
      <c r="I74" s="93" t="s">
        <v>46</v>
      </c>
      <c r="J74" s="94">
        <v>0.17646999999999999</v>
      </c>
      <c r="K74" s="88" t="b">
        <f t="shared" si="18"/>
        <v>0</v>
      </c>
      <c r="L74" s="110" t="b">
        <f t="shared" si="13"/>
        <v>0</v>
      </c>
      <c r="M74" s="101" t="b">
        <f t="shared" si="19"/>
        <v>1</v>
      </c>
      <c r="O74" s="92" t="s">
        <v>46</v>
      </c>
      <c r="P74" s="93" t="s">
        <v>46</v>
      </c>
      <c r="Q74" s="94">
        <v>0.66666999999999998</v>
      </c>
      <c r="R74" s="88" t="b">
        <f t="shared" si="20"/>
        <v>0</v>
      </c>
      <c r="S74" s="110" t="b">
        <f t="shared" si="14"/>
        <v>0</v>
      </c>
      <c r="T74" s="101" t="b">
        <f t="shared" si="21"/>
        <v>0</v>
      </c>
      <c r="V74" s="92" t="s">
        <v>46</v>
      </c>
      <c r="W74" s="93" t="s">
        <v>46</v>
      </c>
      <c r="X74" s="94">
        <v>1.3332999999999999</v>
      </c>
      <c r="Y74" s="88" t="b">
        <f t="shared" si="22"/>
        <v>0</v>
      </c>
      <c r="Z74" s="110" t="b">
        <f t="shared" si="15"/>
        <v>0</v>
      </c>
      <c r="AA74" s="101" t="b">
        <f t="shared" si="23"/>
        <v>0</v>
      </c>
    </row>
    <row r="75" spans="1:27" x14ac:dyDescent="0.25">
      <c r="A75" s="92" t="s">
        <v>46</v>
      </c>
      <c r="B75" s="93" t="s">
        <v>46</v>
      </c>
      <c r="C75" s="94">
        <v>0.71428999999999998</v>
      </c>
      <c r="D75" s="88" t="b">
        <f t="shared" si="16"/>
        <v>0</v>
      </c>
      <c r="E75" s="110" t="b">
        <f t="shared" si="12"/>
        <v>0</v>
      </c>
      <c r="F75" s="101" t="b">
        <f t="shared" si="17"/>
        <v>0</v>
      </c>
      <c r="H75" s="92" t="s">
        <v>46</v>
      </c>
      <c r="I75" s="93" t="s">
        <v>46</v>
      </c>
      <c r="J75" s="94">
        <v>0.17646999999999999</v>
      </c>
      <c r="K75" s="88" t="b">
        <f t="shared" si="18"/>
        <v>0</v>
      </c>
      <c r="L75" s="110" t="b">
        <f t="shared" si="13"/>
        <v>0</v>
      </c>
      <c r="M75" s="101" t="b">
        <f t="shared" si="19"/>
        <v>1</v>
      </c>
      <c r="O75" s="92" t="s">
        <v>46</v>
      </c>
      <c r="P75" s="93" t="s">
        <v>46</v>
      </c>
      <c r="Q75" s="94">
        <v>0.66666999999999998</v>
      </c>
      <c r="R75" s="88" t="b">
        <f t="shared" si="20"/>
        <v>0</v>
      </c>
      <c r="S75" s="110" t="b">
        <f t="shared" si="14"/>
        <v>0</v>
      </c>
      <c r="T75" s="101" t="b">
        <f t="shared" si="21"/>
        <v>0</v>
      </c>
      <c r="V75" s="92" t="s">
        <v>46</v>
      </c>
      <c r="W75" s="93" t="s">
        <v>46</v>
      </c>
      <c r="X75" s="94">
        <v>1.3332999999999999</v>
      </c>
      <c r="Y75" s="88" t="b">
        <f t="shared" si="22"/>
        <v>0</v>
      </c>
      <c r="Z75" s="110" t="b">
        <f t="shared" si="15"/>
        <v>0</v>
      </c>
      <c r="AA75" s="101" t="b">
        <f t="shared" si="23"/>
        <v>0</v>
      </c>
    </row>
    <row r="76" spans="1:27" x14ac:dyDescent="0.25">
      <c r="A76" s="92" t="s">
        <v>46</v>
      </c>
      <c r="B76" s="93" t="s">
        <v>46</v>
      </c>
      <c r="C76" s="94">
        <v>0.625</v>
      </c>
      <c r="D76" s="88" t="b">
        <f t="shared" si="16"/>
        <v>0</v>
      </c>
      <c r="E76" s="110" t="b">
        <f t="shared" ref="E76:E107" si="24">(AND(B76&lt;&gt;A76,C76&gt;$B$3))</f>
        <v>0</v>
      </c>
      <c r="F76" s="101" t="b">
        <f t="shared" si="17"/>
        <v>0</v>
      </c>
      <c r="H76" s="92" t="s">
        <v>46</v>
      </c>
      <c r="I76" s="93" t="s">
        <v>46</v>
      </c>
      <c r="J76" s="94">
        <v>0.16667000000000001</v>
      </c>
      <c r="K76" s="88" t="b">
        <f t="shared" si="18"/>
        <v>0</v>
      </c>
      <c r="L76" s="110" t="b">
        <f t="shared" ref="L76:L107" si="25">(AND(I76&lt;&gt;H76,J76&gt;$B$3))</f>
        <v>0</v>
      </c>
      <c r="M76" s="101" t="b">
        <f t="shared" si="19"/>
        <v>1</v>
      </c>
      <c r="O76" s="92" t="s">
        <v>46</v>
      </c>
      <c r="P76" s="93" t="s">
        <v>46</v>
      </c>
      <c r="Q76" s="94">
        <v>0.66666999999999998</v>
      </c>
      <c r="R76" s="88" t="b">
        <f t="shared" si="20"/>
        <v>0</v>
      </c>
      <c r="S76" s="110" t="b">
        <f t="shared" ref="S76:S107" si="26">(AND(P76&lt;&gt;O76,Q76&gt;$B$3))</f>
        <v>0</v>
      </c>
      <c r="T76" s="101" t="b">
        <f t="shared" si="21"/>
        <v>0</v>
      </c>
      <c r="V76" s="92" t="s">
        <v>46</v>
      </c>
      <c r="W76" s="93" t="s">
        <v>46</v>
      </c>
      <c r="X76" s="94">
        <v>1.3332999999999999</v>
      </c>
      <c r="Y76" s="88" t="b">
        <f t="shared" si="22"/>
        <v>0</v>
      </c>
      <c r="Z76" s="110" t="b">
        <f t="shared" ref="Z76:Z107" si="27">(AND(W76&lt;&gt;V76,X76&gt;$B$3))</f>
        <v>0</v>
      </c>
      <c r="AA76" s="101" t="b">
        <f t="shared" si="23"/>
        <v>0</v>
      </c>
    </row>
    <row r="77" spans="1:27" ht="15.75" thickBot="1" x14ac:dyDescent="0.3">
      <c r="A77" s="95" t="s">
        <v>46</v>
      </c>
      <c r="B77" s="96" t="s">
        <v>46</v>
      </c>
      <c r="C77" s="97">
        <v>0.83333000000000002</v>
      </c>
      <c r="D77" s="88" t="b">
        <f t="shared" si="16"/>
        <v>0</v>
      </c>
      <c r="E77" s="111" t="b">
        <f t="shared" si="24"/>
        <v>0</v>
      </c>
      <c r="F77" s="103" t="b">
        <f t="shared" si="17"/>
        <v>0</v>
      </c>
      <c r="H77" s="95" t="s">
        <v>46</v>
      </c>
      <c r="I77" s="96" t="s">
        <v>46</v>
      </c>
      <c r="J77" s="97">
        <v>0.17646999999999999</v>
      </c>
      <c r="K77" s="88" t="b">
        <f t="shared" si="18"/>
        <v>0</v>
      </c>
      <c r="L77" s="111" t="b">
        <f t="shared" si="25"/>
        <v>0</v>
      </c>
      <c r="M77" s="103" t="b">
        <f t="shared" si="19"/>
        <v>1</v>
      </c>
      <c r="O77" s="95" t="s">
        <v>46</v>
      </c>
      <c r="P77" s="96" t="s">
        <v>46</v>
      </c>
      <c r="Q77" s="97">
        <v>0.8</v>
      </c>
      <c r="R77" s="88" t="b">
        <f t="shared" si="20"/>
        <v>0</v>
      </c>
      <c r="S77" s="111" t="b">
        <f t="shared" si="26"/>
        <v>0</v>
      </c>
      <c r="T77" s="103" t="b">
        <f t="shared" si="21"/>
        <v>0</v>
      </c>
      <c r="V77" s="95" t="s">
        <v>46</v>
      </c>
      <c r="W77" s="96" t="s">
        <v>46</v>
      </c>
      <c r="X77" s="97">
        <v>1.3332999999999999</v>
      </c>
      <c r="Y77" s="88" t="b">
        <f t="shared" si="22"/>
        <v>0</v>
      </c>
      <c r="Z77" s="111" t="b">
        <f t="shared" si="27"/>
        <v>0</v>
      </c>
      <c r="AA77" s="103" t="b">
        <f t="shared" si="23"/>
        <v>0</v>
      </c>
    </row>
    <row r="78" spans="1:27" x14ac:dyDescent="0.25">
      <c r="A78" s="89" t="s">
        <v>47</v>
      </c>
      <c r="B78" s="90" t="s">
        <v>47</v>
      </c>
      <c r="C78" s="91">
        <v>1</v>
      </c>
      <c r="D78" s="88" t="b">
        <f t="shared" si="16"/>
        <v>0</v>
      </c>
      <c r="E78" s="110" t="b">
        <f t="shared" si="24"/>
        <v>0</v>
      </c>
      <c r="F78" s="101" t="b">
        <f t="shared" si="17"/>
        <v>0</v>
      </c>
      <c r="H78" s="89" t="s">
        <v>47</v>
      </c>
      <c r="I78" s="90" t="s">
        <v>42</v>
      </c>
      <c r="J78" s="91">
        <v>0.17646999999999999</v>
      </c>
      <c r="K78" s="88" t="b">
        <f t="shared" si="18"/>
        <v>1</v>
      </c>
      <c r="L78" s="110" t="b">
        <f t="shared" si="25"/>
        <v>0</v>
      </c>
      <c r="M78" s="101" t="b">
        <f t="shared" si="19"/>
        <v>0</v>
      </c>
      <c r="O78" s="89" t="s">
        <v>47</v>
      </c>
      <c r="P78" s="90" t="s">
        <v>47</v>
      </c>
      <c r="Q78" s="91">
        <v>1</v>
      </c>
      <c r="R78" s="88" t="b">
        <f t="shared" si="20"/>
        <v>0</v>
      </c>
      <c r="S78" s="110" t="b">
        <f t="shared" si="26"/>
        <v>0</v>
      </c>
      <c r="T78" s="101" t="b">
        <f t="shared" si="21"/>
        <v>0</v>
      </c>
      <c r="V78" s="89" t="s">
        <v>47</v>
      </c>
      <c r="W78" s="90" t="s">
        <v>47</v>
      </c>
      <c r="X78" s="91">
        <v>1.3332999999999999</v>
      </c>
      <c r="Y78" s="88" t="b">
        <f t="shared" si="22"/>
        <v>0</v>
      </c>
      <c r="Z78" s="110" t="b">
        <f t="shared" si="27"/>
        <v>0</v>
      </c>
      <c r="AA78" s="101" t="b">
        <f t="shared" si="23"/>
        <v>0</v>
      </c>
    </row>
    <row r="79" spans="1:27" x14ac:dyDescent="0.25">
      <c r="A79" s="92" t="s">
        <v>47</v>
      </c>
      <c r="B79" s="93" t="s">
        <v>47</v>
      </c>
      <c r="C79" s="94">
        <v>1</v>
      </c>
      <c r="D79" s="88" t="b">
        <f t="shared" si="16"/>
        <v>0</v>
      </c>
      <c r="E79" s="110" t="b">
        <f t="shared" si="24"/>
        <v>0</v>
      </c>
      <c r="F79" s="101" t="b">
        <f t="shared" si="17"/>
        <v>0</v>
      </c>
      <c r="H79" s="92" t="s">
        <v>47</v>
      </c>
      <c r="I79" s="93" t="s">
        <v>42</v>
      </c>
      <c r="J79" s="94">
        <v>0.1875</v>
      </c>
      <c r="K79" s="88" t="b">
        <f t="shared" si="18"/>
        <v>1</v>
      </c>
      <c r="L79" s="110" t="b">
        <f t="shared" si="25"/>
        <v>0</v>
      </c>
      <c r="M79" s="101" t="b">
        <f t="shared" si="19"/>
        <v>0</v>
      </c>
      <c r="O79" s="92" t="s">
        <v>47</v>
      </c>
      <c r="P79" s="93" t="s">
        <v>47</v>
      </c>
      <c r="Q79" s="94">
        <v>1</v>
      </c>
      <c r="R79" s="88" t="b">
        <f t="shared" si="20"/>
        <v>0</v>
      </c>
      <c r="S79" s="110" t="b">
        <f t="shared" si="26"/>
        <v>0</v>
      </c>
      <c r="T79" s="101" t="b">
        <f t="shared" si="21"/>
        <v>0</v>
      </c>
      <c r="V79" s="92" t="s">
        <v>47</v>
      </c>
      <c r="W79" s="93" t="s">
        <v>47</v>
      </c>
      <c r="X79" s="94">
        <v>1.3332999999999999</v>
      </c>
      <c r="Y79" s="88" t="b">
        <f t="shared" si="22"/>
        <v>0</v>
      </c>
      <c r="Z79" s="110" t="b">
        <f t="shared" si="27"/>
        <v>0</v>
      </c>
      <c r="AA79" s="101" t="b">
        <f t="shared" si="23"/>
        <v>0</v>
      </c>
    </row>
    <row r="80" spans="1:27" x14ac:dyDescent="0.25">
      <c r="A80" s="92" t="s">
        <v>47</v>
      </c>
      <c r="B80" s="93" t="s">
        <v>47</v>
      </c>
      <c r="C80" s="94">
        <v>0.83333000000000002</v>
      </c>
      <c r="D80" s="88" t="b">
        <f t="shared" si="16"/>
        <v>0</v>
      </c>
      <c r="E80" s="110" t="b">
        <f t="shared" si="24"/>
        <v>0</v>
      </c>
      <c r="F80" s="101" t="b">
        <f t="shared" si="17"/>
        <v>0</v>
      </c>
      <c r="H80" s="92" t="s">
        <v>47</v>
      </c>
      <c r="I80" s="93" t="s">
        <v>45</v>
      </c>
      <c r="J80" s="94">
        <v>0.17646999999999999</v>
      </c>
      <c r="K80" s="88" t="b">
        <f t="shared" si="18"/>
        <v>1</v>
      </c>
      <c r="L80" s="110" t="b">
        <f t="shared" si="25"/>
        <v>0</v>
      </c>
      <c r="M80" s="101" t="b">
        <f t="shared" si="19"/>
        <v>0</v>
      </c>
      <c r="O80" s="92" t="s">
        <v>47</v>
      </c>
      <c r="P80" s="93" t="s">
        <v>47</v>
      </c>
      <c r="Q80" s="94">
        <v>1</v>
      </c>
      <c r="R80" s="88" t="b">
        <f t="shared" si="20"/>
        <v>0</v>
      </c>
      <c r="S80" s="110" t="b">
        <f t="shared" si="26"/>
        <v>0</v>
      </c>
      <c r="T80" s="101" t="b">
        <f t="shared" si="21"/>
        <v>0</v>
      </c>
      <c r="V80" s="92" t="s">
        <v>47</v>
      </c>
      <c r="W80" s="93" t="s">
        <v>47</v>
      </c>
      <c r="X80" s="94">
        <v>1.3332999999999999</v>
      </c>
      <c r="Y80" s="88" t="b">
        <f t="shared" si="22"/>
        <v>0</v>
      </c>
      <c r="Z80" s="110" t="b">
        <f t="shared" si="27"/>
        <v>0</v>
      </c>
      <c r="AA80" s="101" t="b">
        <f t="shared" si="23"/>
        <v>0</v>
      </c>
    </row>
    <row r="81" spans="1:27" x14ac:dyDescent="0.25">
      <c r="A81" s="92" t="s">
        <v>47</v>
      </c>
      <c r="B81" s="93" t="s">
        <v>47</v>
      </c>
      <c r="C81" s="94">
        <v>1</v>
      </c>
      <c r="D81" s="88" t="b">
        <f t="shared" si="16"/>
        <v>0</v>
      </c>
      <c r="E81" s="110" t="b">
        <f t="shared" si="24"/>
        <v>0</v>
      </c>
      <c r="F81" s="101" t="b">
        <f t="shared" si="17"/>
        <v>0</v>
      </c>
      <c r="H81" s="92" t="s">
        <v>47</v>
      </c>
      <c r="I81" s="93" t="s">
        <v>42</v>
      </c>
      <c r="J81" s="94">
        <v>0.1875</v>
      </c>
      <c r="K81" s="88" t="b">
        <f t="shared" si="18"/>
        <v>1</v>
      </c>
      <c r="L81" s="110" t="b">
        <f t="shared" si="25"/>
        <v>0</v>
      </c>
      <c r="M81" s="101" t="b">
        <f t="shared" si="19"/>
        <v>0</v>
      </c>
      <c r="O81" s="92" t="s">
        <v>47</v>
      </c>
      <c r="P81" s="93" t="s">
        <v>47</v>
      </c>
      <c r="Q81" s="94">
        <v>1</v>
      </c>
      <c r="R81" s="88" t="b">
        <f t="shared" si="20"/>
        <v>0</v>
      </c>
      <c r="S81" s="110" t="b">
        <f t="shared" si="26"/>
        <v>0</v>
      </c>
      <c r="T81" s="101" t="b">
        <f t="shared" si="21"/>
        <v>0</v>
      </c>
      <c r="V81" s="92" t="s">
        <v>47</v>
      </c>
      <c r="W81" s="93" t="s">
        <v>47</v>
      </c>
      <c r="X81" s="94">
        <v>1.3332999999999999</v>
      </c>
      <c r="Y81" s="88" t="b">
        <f t="shared" si="22"/>
        <v>0</v>
      </c>
      <c r="Z81" s="110" t="b">
        <f t="shared" si="27"/>
        <v>0</v>
      </c>
      <c r="AA81" s="101" t="b">
        <f t="shared" si="23"/>
        <v>0</v>
      </c>
    </row>
    <row r="82" spans="1:27" x14ac:dyDescent="0.25">
      <c r="A82" s="92" t="s">
        <v>47</v>
      </c>
      <c r="B82" s="93" t="s">
        <v>45</v>
      </c>
      <c r="C82" s="94">
        <v>0.71428999999999998</v>
      </c>
      <c r="D82" s="88" t="b">
        <f t="shared" si="16"/>
        <v>1</v>
      </c>
      <c r="E82" s="110" t="b">
        <f t="shared" si="24"/>
        <v>1</v>
      </c>
      <c r="F82" s="101" t="b">
        <f t="shared" si="17"/>
        <v>0</v>
      </c>
      <c r="H82" s="92" t="s">
        <v>47</v>
      </c>
      <c r="I82" s="93" t="s">
        <v>42</v>
      </c>
      <c r="J82" s="94">
        <v>0.17646999999999999</v>
      </c>
      <c r="K82" s="88" t="b">
        <f t="shared" si="18"/>
        <v>1</v>
      </c>
      <c r="L82" s="110" t="b">
        <f t="shared" si="25"/>
        <v>0</v>
      </c>
      <c r="M82" s="101" t="b">
        <f t="shared" si="19"/>
        <v>0</v>
      </c>
      <c r="O82" s="92" t="s">
        <v>47</v>
      </c>
      <c r="P82" s="93" t="s">
        <v>45</v>
      </c>
      <c r="Q82" s="94">
        <v>0.8</v>
      </c>
      <c r="R82" s="88" t="b">
        <f t="shared" si="20"/>
        <v>1</v>
      </c>
      <c r="S82" s="110" t="b">
        <f t="shared" si="26"/>
        <v>1</v>
      </c>
      <c r="T82" s="101" t="b">
        <f t="shared" si="21"/>
        <v>0</v>
      </c>
      <c r="V82" s="92" t="s">
        <v>47</v>
      </c>
      <c r="W82" s="93" t="s">
        <v>45</v>
      </c>
      <c r="X82" s="94">
        <v>1</v>
      </c>
      <c r="Y82" s="88" t="b">
        <f t="shared" si="22"/>
        <v>1</v>
      </c>
      <c r="Z82" s="110" t="b">
        <f t="shared" si="27"/>
        <v>1</v>
      </c>
      <c r="AA82" s="101" t="b">
        <f t="shared" si="23"/>
        <v>0</v>
      </c>
    </row>
    <row r="83" spans="1:27" x14ac:dyDescent="0.25">
      <c r="A83" s="92" t="s">
        <v>47</v>
      </c>
      <c r="B83" s="93" t="s">
        <v>47</v>
      </c>
      <c r="C83" s="94">
        <v>1</v>
      </c>
      <c r="D83" s="88" t="b">
        <f t="shared" si="16"/>
        <v>0</v>
      </c>
      <c r="E83" s="110" t="b">
        <f t="shared" si="24"/>
        <v>0</v>
      </c>
      <c r="F83" s="101" t="b">
        <f t="shared" si="17"/>
        <v>0</v>
      </c>
      <c r="H83" s="92" t="s">
        <v>47</v>
      </c>
      <c r="I83" s="93" t="s">
        <v>42</v>
      </c>
      <c r="J83" s="94">
        <v>0.2</v>
      </c>
      <c r="K83" s="88" t="b">
        <f t="shared" si="18"/>
        <v>1</v>
      </c>
      <c r="L83" s="110" t="b">
        <f t="shared" si="25"/>
        <v>0</v>
      </c>
      <c r="M83" s="101" t="b">
        <f t="shared" si="19"/>
        <v>0</v>
      </c>
      <c r="O83" s="92" t="s">
        <v>47</v>
      </c>
      <c r="P83" s="93" t="s">
        <v>47</v>
      </c>
      <c r="Q83" s="94">
        <v>1</v>
      </c>
      <c r="R83" s="88" t="b">
        <f t="shared" si="20"/>
        <v>0</v>
      </c>
      <c r="S83" s="110" t="b">
        <f t="shared" si="26"/>
        <v>0</v>
      </c>
      <c r="T83" s="101" t="b">
        <f t="shared" si="21"/>
        <v>0</v>
      </c>
      <c r="V83" s="92" t="s">
        <v>47</v>
      </c>
      <c r="W83" s="93" t="s">
        <v>47</v>
      </c>
      <c r="X83" s="94">
        <v>1.3332999999999999</v>
      </c>
      <c r="Y83" s="88" t="b">
        <f t="shared" si="22"/>
        <v>0</v>
      </c>
      <c r="Z83" s="110" t="b">
        <f t="shared" si="27"/>
        <v>0</v>
      </c>
      <c r="AA83" s="101" t="b">
        <f t="shared" si="23"/>
        <v>0</v>
      </c>
    </row>
    <row r="84" spans="1:27" x14ac:dyDescent="0.25">
      <c r="A84" s="92" t="s">
        <v>47</v>
      </c>
      <c r="B84" s="93" t="s">
        <v>47</v>
      </c>
      <c r="C84" s="94">
        <v>1</v>
      </c>
      <c r="D84" s="88" t="b">
        <f t="shared" si="16"/>
        <v>0</v>
      </c>
      <c r="E84" s="110" t="b">
        <f t="shared" si="24"/>
        <v>0</v>
      </c>
      <c r="F84" s="101" t="b">
        <f t="shared" si="17"/>
        <v>0</v>
      </c>
      <c r="H84" s="92" t="s">
        <v>47</v>
      </c>
      <c r="I84" s="93" t="s">
        <v>42</v>
      </c>
      <c r="J84" s="94">
        <v>0.17646999999999999</v>
      </c>
      <c r="K84" s="88" t="b">
        <f t="shared" si="18"/>
        <v>1</v>
      </c>
      <c r="L84" s="110" t="b">
        <f t="shared" si="25"/>
        <v>0</v>
      </c>
      <c r="M84" s="101" t="b">
        <f t="shared" si="19"/>
        <v>0</v>
      </c>
      <c r="O84" s="92" t="s">
        <v>47</v>
      </c>
      <c r="P84" s="93" t="s">
        <v>47</v>
      </c>
      <c r="Q84" s="94">
        <v>1</v>
      </c>
      <c r="R84" s="88" t="b">
        <f t="shared" si="20"/>
        <v>0</v>
      </c>
      <c r="S84" s="110" t="b">
        <f t="shared" si="26"/>
        <v>0</v>
      </c>
      <c r="T84" s="101" t="b">
        <f t="shared" si="21"/>
        <v>0</v>
      </c>
      <c r="V84" s="92" t="s">
        <v>47</v>
      </c>
      <c r="W84" s="93" t="s">
        <v>47</v>
      </c>
      <c r="X84" s="94">
        <v>1.3332999999999999</v>
      </c>
      <c r="Y84" s="88" t="b">
        <f t="shared" si="22"/>
        <v>0</v>
      </c>
      <c r="Z84" s="110" t="b">
        <f t="shared" si="27"/>
        <v>0</v>
      </c>
      <c r="AA84" s="101" t="b">
        <f t="shared" si="23"/>
        <v>0</v>
      </c>
    </row>
    <row r="85" spans="1:27" x14ac:dyDescent="0.25">
      <c r="A85" s="92" t="s">
        <v>47</v>
      </c>
      <c r="B85" s="93" t="s">
        <v>47</v>
      </c>
      <c r="C85" s="94">
        <v>0.83333000000000002</v>
      </c>
      <c r="D85" s="88" t="b">
        <f t="shared" si="16"/>
        <v>0</v>
      </c>
      <c r="E85" s="110" t="b">
        <f t="shared" si="24"/>
        <v>0</v>
      </c>
      <c r="F85" s="101" t="b">
        <f t="shared" si="17"/>
        <v>0</v>
      </c>
      <c r="H85" s="92" t="s">
        <v>47</v>
      </c>
      <c r="I85" s="93" t="s">
        <v>42</v>
      </c>
      <c r="J85" s="94">
        <v>0.17646999999999999</v>
      </c>
      <c r="K85" s="88" t="b">
        <f t="shared" si="18"/>
        <v>1</v>
      </c>
      <c r="L85" s="110" t="b">
        <f t="shared" si="25"/>
        <v>0</v>
      </c>
      <c r="M85" s="101" t="b">
        <f t="shared" si="19"/>
        <v>0</v>
      </c>
      <c r="O85" s="92" t="s">
        <v>47</v>
      </c>
      <c r="P85" s="93" t="s">
        <v>47</v>
      </c>
      <c r="Q85" s="94">
        <v>1</v>
      </c>
      <c r="R85" s="88" t="b">
        <f t="shared" si="20"/>
        <v>0</v>
      </c>
      <c r="S85" s="110" t="b">
        <f t="shared" si="26"/>
        <v>0</v>
      </c>
      <c r="T85" s="101" t="b">
        <f t="shared" si="21"/>
        <v>0</v>
      </c>
      <c r="V85" s="92" t="s">
        <v>47</v>
      </c>
      <c r="W85" s="93" t="s">
        <v>47</v>
      </c>
      <c r="X85" s="94">
        <v>1.3332999999999999</v>
      </c>
      <c r="Y85" s="88" t="b">
        <f t="shared" si="22"/>
        <v>0</v>
      </c>
      <c r="Z85" s="110" t="b">
        <f t="shared" si="27"/>
        <v>0</v>
      </c>
      <c r="AA85" s="101" t="b">
        <f t="shared" si="23"/>
        <v>0</v>
      </c>
    </row>
    <row r="86" spans="1:27" x14ac:dyDescent="0.25">
      <c r="A86" s="92" t="s">
        <v>47</v>
      </c>
      <c r="B86" s="93" t="s">
        <v>47</v>
      </c>
      <c r="C86" s="94">
        <v>0.83333000000000002</v>
      </c>
      <c r="D86" s="88" t="b">
        <f t="shared" si="16"/>
        <v>0</v>
      </c>
      <c r="E86" s="110" t="b">
        <f t="shared" si="24"/>
        <v>0</v>
      </c>
      <c r="F86" s="101" t="b">
        <f t="shared" si="17"/>
        <v>0</v>
      </c>
      <c r="H86" s="92" t="s">
        <v>47</v>
      </c>
      <c r="I86" s="93" t="s">
        <v>42</v>
      </c>
      <c r="J86" s="94">
        <v>0.17646999999999999</v>
      </c>
      <c r="K86" s="88" t="b">
        <f t="shared" si="18"/>
        <v>1</v>
      </c>
      <c r="L86" s="110" t="b">
        <f t="shared" si="25"/>
        <v>0</v>
      </c>
      <c r="M86" s="101" t="b">
        <f t="shared" si="19"/>
        <v>0</v>
      </c>
      <c r="O86" s="92" t="s">
        <v>47</v>
      </c>
      <c r="P86" s="93" t="s">
        <v>47</v>
      </c>
      <c r="Q86" s="94">
        <v>1</v>
      </c>
      <c r="R86" s="88" t="b">
        <f t="shared" si="20"/>
        <v>0</v>
      </c>
      <c r="S86" s="110" t="b">
        <f t="shared" si="26"/>
        <v>0</v>
      </c>
      <c r="T86" s="101" t="b">
        <f t="shared" si="21"/>
        <v>0</v>
      </c>
      <c r="V86" s="92" t="s">
        <v>47</v>
      </c>
      <c r="W86" s="93" t="s">
        <v>47</v>
      </c>
      <c r="X86" s="94">
        <v>1.3332999999999999</v>
      </c>
      <c r="Y86" s="88" t="b">
        <f t="shared" si="22"/>
        <v>0</v>
      </c>
      <c r="Z86" s="110" t="b">
        <f t="shared" si="27"/>
        <v>0</v>
      </c>
      <c r="AA86" s="101" t="b">
        <f t="shared" si="23"/>
        <v>0</v>
      </c>
    </row>
    <row r="87" spans="1:27" ht="15.75" thickBot="1" x14ac:dyDescent="0.3">
      <c r="A87" s="95" t="s">
        <v>47</v>
      </c>
      <c r="B87" s="96" t="s">
        <v>47</v>
      </c>
      <c r="C87" s="97">
        <v>1</v>
      </c>
      <c r="D87" s="88" t="b">
        <f t="shared" si="16"/>
        <v>0</v>
      </c>
      <c r="E87" s="110" t="b">
        <f t="shared" si="24"/>
        <v>0</v>
      </c>
      <c r="F87" s="101" t="b">
        <f t="shared" si="17"/>
        <v>0</v>
      </c>
      <c r="H87" s="95" t="s">
        <v>47</v>
      </c>
      <c r="I87" s="96" t="s">
        <v>42</v>
      </c>
      <c r="J87" s="97">
        <v>0.2</v>
      </c>
      <c r="K87" s="88" t="b">
        <f t="shared" si="18"/>
        <v>1</v>
      </c>
      <c r="L87" s="110" t="b">
        <f t="shared" si="25"/>
        <v>0</v>
      </c>
      <c r="M87" s="101" t="b">
        <f t="shared" si="19"/>
        <v>0</v>
      </c>
      <c r="O87" s="95" t="s">
        <v>47</v>
      </c>
      <c r="P87" s="96" t="s">
        <v>47</v>
      </c>
      <c r="Q87" s="97">
        <v>1</v>
      </c>
      <c r="R87" s="88" t="b">
        <f t="shared" si="20"/>
        <v>0</v>
      </c>
      <c r="S87" s="110" t="b">
        <f t="shared" si="26"/>
        <v>0</v>
      </c>
      <c r="T87" s="101" t="b">
        <f t="shared" si="21"/>
        <v>0</v>
      </c>
      <c r="V87" s="95" t="s">
        <v>47</v>
      </c>
      <c r="W87" s="96" t="s">
        <v>47</v>
      </c>
      <c r="X87" s="97">
        <v>1.3332999999999999</v>
      </c>
      <c r="Y87" s="88" t="b">
        <f t="shared" si="22"/>
        <v>0</v>
      </c>
      <c r="Z87" s="110" t="b">
        <f t="shared" si="27"/>
        <v>0</v>
      </c>
      <c r="AA87" s="101" t="b">
        <f t="shared" si="23"/>
        <v>0</v>
      </c>
    </row>
    <row r="88" spans="1:27" x14ac:dyDescent="0.25">
      <c r="A88" s="89" t="s">
        <v>48</v>
      </c>
      <c r="B88" s="90" t="s">
        <v>48</v>
      </c>
      <c r="C88" s="91">
        <v>0.83333000000000002</v>
      </c>
      <c r="D88" s="88" t="b">
        <f t="shared" si="16"/>
        <v>0</v>
      </c>
      <c r="E88" s="109" t="b">
        <f t="shared" si="24"/>
        <v>0</v>
      </c>
      <c r="F88" s="102" t="b">
        <f t="shared" si="17"/>
        <v>0</v>
      </c>
      <c r="H88" s="89" t="s">
        <v>48</v>
      </c>
      <c r="I88" s="90" t="s">
        <v>40</v>
      </c>
      <c r="J88" s="91">
        <v>0.14285999999999999</v>
      </c>
      <c r="K88" s="88" t="b">
        <f t="shared" si="18"/>
        <v>1</v>
      </c>
      <c r="L88" s="109" t="b">
        <f t="shared" si="25"/>
        <v>0</v>
      </c>
      <c r="M88" s="102" t="b">
        <f t="shared" si="19"/>
        <v>0</v>
      </c>
      <c r="O88" s="89" t="s">
        <v>48</v>
      </c>
      <c r="P88" s="90" t="s">
        <v>48</v>
      </c>
      <c r="Q88" s="91">
        <v>0.8</v>
      </c>
      <c r="R88" s="88" t="b">
        <f t="shared" si="20"/>
        <v>0</v>
      </c>
      <c r="S88" s="109" t="b">
        <f t="shared" si="26"/>
        <v>0</v>
      </c>
      <c r="T88" s="102" t="b">
        <f t="shared" si="21"/>
        <v>0</v>
      </c>
      <c r="V88" s="89" t="s">
        <v>48</v>
      </c>
      <c r="W88" s="90" t="s">
        <v>48</v>
      </c>
      <c r="X88" s="91">
        <v>1.3332999999999999</v>
      </c>
      <c r="Y88" s="88" t="b">
        <f t="shared" si="22"/>
        <v>0</v>
      </c>
      <c r="Z88" s="109" t="b">
        <f t="shared" si="27"/>
        <v>0</v>
      </c>
      <c r="AA88" s="102" t="b">
        <f t="shared" si="23"/>
        <v>0</v>
      </c>
    </row>
    <row r="89" spans="1:27" x14ac:dyDescent="0.25">
      <c r="A89" s="92" t="s">
        <v>48</v>
      </c>
      <c r="B89" s="93" t="s">
        <v>48</v>
      </c>
      <c r="C89" s="94">
        <v>0.71428999999999998</v>
      </c>
      <c r="D89" s="88" t="b">
        <f t="shared" si="16"/>
        <v>0</v>
      </c>
      <c r="E89" s="110" t="b">
        <f t="shared" si="24"/>
        <v>0</v>
      </c>
      <c r="F89" s="101" t="b">
        <f t="shared" si="17"/>
        <v>0</v>
      </c>
      <c r="H89" s="92" t="s">
        <v>48</v>
      </c>
      <c r="I89" s="93" t="s">
        <v>40</v>
      </c>
      <c r="J89" s="94">
        <v>0.1875</v>
      </c>
      <c r="K89" s="88" t="b">
        <f t="shared" si="18"/>
        <v>1</v>
      </c>
      <c r="L89" s="110" t="b">
        <f t="shared" si="25"/>
        <v>0</v>
      </c>
      <c r="M89" s="101" t="b">
        <f t="shared" si="19"/>
        <v>0</v>
      </c>
      <c r="O89" s="92" t="s">
        <v>48</v>
      </c>
      <c r="P89" s="93" t="s">
        <v>48</v>
      </c>
      <c r="Q89" s="94">
        <v>0.66666999999999998</v>
      </c>
      <c r="R89" s="88" t="b">
        <f t="shared" si="20"/>
        <v>0</v>
      </c>
      <c r="S89" s="110" t="b">
        <f t="shared" si="26"/>
        <v>0</v>
      </c>
      <c r="T89" s="101" t="b">
        <f t="shared" si="21"/>
        <v>0</v>
      </c>
      <c r="V89" s="92" t="s">
        <v>48</v>
      </c>
      <c r="W89" s="93" t="s">
        <v>48</v>
      </c>
      <c r="X89" s="94">
        <v>1</v>
      </c>
      <c r="Y89" s="88" t="b">
        <f t="shared" si="22"/>
        <v>0</v>
      </c>
      <c r="Z89" s="110" t="b">
        <f t="shared" si="27"/>
        <v>0</v>
      </c>
      <c r="AA89" s="101" t="b">
        <f t="shared" si="23"/>
        <v>0</v>
      </c>
    </row>
    <row r="90" spans="1:27" x14ac:dyDescent="0.25">
      <c r="A90" s="92" t="s">
        <v>48</v>
      </c>
      <c r="B90" s="93" t="s">
        <v>48</v>
      </c>
      <c r="C90" s="94">
        <v>1</v>
      </c>
      <c r="D90" s="88" t="b">
        <f t="shared" si="16"/>
        <v>0</v>
      </c>
      <c r="E90" s="110" t="b">
        <f t="shared" si="24"/>
        <v>0</v>
      </c>
      <c r="F90" s="101" t="b">
        <f t="shared" si="17"/>
        <v>0</v>
      </c>
      <c r="H90" s="92" t="s">
        <v>48</v>
      </c>
      <c r="I90" s="93" t="s">
        <v>44</v>
      </c>
      <c r="J90" s="94">
        <v>0.15789</v>
      </c>
      <c r="K90" s="88" t="b">
        <f t="shared" si="18"/>
        <v>1</v>
      </c>
      <c r="L90" s="110" t="b">
        <f t="shared" si="25"/>
        <v>0</v>
      </c>
      <c r="M90" s="101" t="b">
        <f t="shared" si="19"/>
        <v>0</v>
      </c>
      <c r="O90" s="92" t="s">
        <v>48</v>
      </c>
      <c r="P90" s="93" t="s">
        <v>48</v>
      </c>
      <c r="Q90" s="94">
        <v>1</v>
      </c>
      <c r="R90" s="88" t="b">
        <f t="shared" si="20"/>
        <v>0</v>
      </c>
      <c r="S90" s="110" t="b">
        <f t="shared" si="26"/>
        <v>0</v>
      </c>
      <c r="T90" s="101" t="b">
        <f t="shared" si="21"/>
        <v>0</v>
      </c>
      <c r="V90" s="92" t="s">
        <v>48</v>
      </c>
      <c r="W90" s="93" t="s">
        <v>48</v>
      </c>
      <c r="X90" s="94">
        <v>1.3332999999999999</v>
      </c>
      <c r="Y90" s="88" t="b">
        <f t="shared" si="22"/>
        <v>0</v>
      </c>
      <c r="Z90" s="110" t="b">
        <f t="shared" si="27"/>
        <v>0</v>
      </c>
      <c r="AA90" s="101" t="b">
        <f t="shared" si="23"/>
        <v>0</v>
      </c>
    </row>
    <row r="91" spans="1:27" x14ac:dyDescent="0.25">
      <c r="A91" s="92" t="s">
        <v>48</v>
      </c>
      <c r="B91" s="93" t="s">
        <v>48</v>
      </c>
      <c r="C91" s="94">
        <v>1</v>
      </c>
      <c r="D91" s="88" t="b">
        <f t="shared" si="16"/>
        <v>0</v>
      </c>
      <c r="E91" s="110" t="b">
        <f t="shared" si="24"/>
        <v>0</v>
      </c>
      <c r="F91" s="101" t="b">
        <f t="shared" si="17"/>
        <v>0</v>
      </c>
      <c r="H91" s="92" t="s">
        <v>48</v>
      </c>
      <c r="I91" s="93" t="s">
        <v>40</v>
      </c>
      <c r="J91" s="94">
        <v>0.16667000000000001</v>
      </c>
      <c r="K91" s="88" t="b">
        <f t="shared" si="18"/>
        <v>1</v>
      </c>
      <c r="L91" s="110" t="b">
        <f t="shared" si="25"/>
        <v>0</v>
      </c>
      <c r="M91" s="101" t="b">
        <f t="shared" si="19"/>
        <v>0</v>
      </c>
      <c r="O91" s="92" t="s">
        <v>48</v>
      </c>
      <c r="P91" s="93" t="s">
        <v>48</v>
      </c>
      <c r="Q91" s="94">
        <v>1</v>
      </c>
      <c r="R91" s="88" t="b">
        <f t="shared" si="20"/>
        <v>0</v>
      </c>
      <c r="S91" s="110" t="b">
        <f t="shared" si="26"/>
        <v>0</v>
      </c>
      <c r="T91" s="101" t="b">
        <f t="shared" si="21"/>
        <v>0</v>
      </c>
      <c r="V91" s="92" t="s">
        <v>48</v>
      </c>
      <c r="W91" s="93" t="s">
        <v>48</v>
      </c>
      <c r="X91" s="94">
        <v>1.3332999999999999</v>
      </c>
      <c r="Y91" s="88" t="b">
        <f t="shared" si="22"/>
        <v>0</v>
      </c>
      <c r="Z91" s="110" t="b">
        <f t="shared" si="27"/>
        <v>0</v>
      </c>
      <c r="AA91" s="101" t="b">
        <f t="shared" si="23"/>
        <v>0</v>
      </c>
    </row>
    <row r="92" spans="1:27" x14ac:dyDescent="0.25">
      <c r="A92" s="92" t="s">
        <v>48</v>
      </c>
      <c r="B92" s="93" t="s">
        <v>48</v>
      </c>
      <c r="C92" s="94">
        <v>1</v>
      </c>
      <c r="D92" s="88" t="b">
        <f t="shared" si="16"/>
        <v>0</v>
      </c>
      <c r="E92" s="110" t="b">
        <f t="shared" si="24"/>
        <v>0</v>
      </c>
      <c r="F92" s="101" t="b">
        <f t="shared" si="17"/>
        <v>0</v>
      </c>
      <c r="H92" s="92" t="s">
        <v>48</v>
      </c>
      <c r="I92" s="93" t="s">
        <v>44</v>
      </c>
      <c r="J92" s="94">
        <v>0.15789</v>
      </c>
      <c r="K92" s="88" t="b">
        <f t="shared" si="18"/>
        <v>1</v>
      </c>
      <c r="L92" s="110" t="b">
        <f t="shared" si="25"/>
        <v>0</v>
      </c>
      <c r="M92" s="101" t="b">
        <f t="shared" si="19"/>
        <v>0</v>
      </c>
      <c r="O92" s="92" t="s">
        <v>48</v>
      </c>
      <c r="P92" s="93" t="s">
        <v>48</v>
      </c>
      <c r="Q92" s="94">
        <v>1</v>
      </c>
      <c r="R92" s="88" t="b">
        <f t="shared" si="20"/>
        <v>0</v>
      </c>
      <c r="S92" s="110" t="b">
        <f t="shared" si="26"/>
        <v>0</v>
      </c>
      <c r="T92" s="101" t="b">
        <f t="shared" si="21"/>
        <v>0</v>
      </c>
      <c r="V92" s="92" t="s">
        <v>48</v>
      </c>
      <c r="W92" s="93" t="s">
        <v>48</v>
      </c>
      <c r="X92" s="94">
        <v>1.3332999999999999</v>
      </c>
      <c r="Y92" s="88" t="b">
        <f t="shared" si="22"/>
        <v>0</v>
      </c>
      <c r="Z92" s="110" t="b">
        <f t="shared" si="27"/>
        <v>0</v>
      </c>
      <c r="AA92" s="101" t="b">
        <f t="shared" si="23"/>
        <v>0</v>
      </c>
    </row>
    <row r="93" spans="1:27" x14ac:dyDescent="0.25">
      <c r="A93" s="92" t="s">
        <v>48</v>
      </c>
      <c r="B93" s="93" t="s">
        <v>48</v>
      </c>
      <c r="C93" s="94">
        <v>1</v>
      </c>
      <c r="D93" s="88" t="b">
        <f t="shared" si="16"/>
        <v>0</v>
      </c>
      <c r="E93" s="110" t="b">
        <f t="shared" si="24"/>
        <v>0</v>
      </c>
      <c r="F93" s="101" t="b">
        <f t="shared" si="17"/>
        <v>0</v>
      </c>
      <c r="H93" s="92" t="s">
        <v>48</v>
      </c>
      <c r="I93" s="93" t="s">
        <v>43</v>
      </c>
      <c r="J93" s="94">
        <v>0.14285999999999999</v>
      </c>
      <c r="K93" s="88" t="b">
        <f t="shared" si="18"/>
        <v>1</v>
      </c>
      <c r="L93" s="110" t="b">
        <f t="shared" si="25"/>
        <v>0</v>
      </c>
      <c r="M93" s="101" t="b">
        <f t="shared" si="19"/>
        <v>0</v>
      </c>
      <c r="O93" s="92" t="s">
        <v>48</v>
      </c>
      <c r="P93" s="93" t="s">
        <v>48</v>
      </c>
      <c r="Q93" s="94">
        <v>1</v>
      </c>
      <c r="R93" s="88" t="b">
        <f t="shared" si="20"/>
        <v>0</v>
      </c>
      <c r="S93" s="110" t="b">
        <f t="shared" si="26"/>
        <v>0</v>
      </c>
      <c r="T93" s="101" t="b">
        <f t="shared" si="21"/>
        <v>0</v>
      </c>
      <c r="V93" s="92" t="s">
        <v>48</v>
      </c>
      <c r="W93" s="93" t="s">
        <v>48</v>
      </c>
      <c r="X93" s="94">
        <v>1.3332999999999999</v>
      </c>
      <c r="Y93" s="88" t="b">
        <f t="shared" si="22"/>
        <v>0</v>
      </c>
      <c r="Z93" s="110" t="b">
        <f t="shared" si="27"/>
        <v>0</v>
      </c>
      <c r="AA93" s="101" t="b">
        <f t="shared" si="23"/>
        <v>0</v>
      </c>
    </row>
    <row r="94" spans="1:27" x14ac:dyDescent="0.25">
      <c r="A94" s="92" t="s">
        <v>48</v>
      </c>
      <c r="B94" s="93" t="s">
        <v>48</v>
      </c>
      <c r="C94" s="94">
        <v>0.83333000000000002</v>
      </c>
      <c r="D94" s="88" t="b">
        <f t="shared" si="16"/>
        <v>0</v>
      </c>
      <c r="E94" s="110" t="b">
        <f t="shared" si="24"/>
        <v>0</v>
      </c>
      <c r="F94" s="101" t="b">
        <f t="shared" si="17"/>
        <v>0</v>
      </c>
      <c r="H94" s="92" t="s">
        <v>48</v>
      </c>
      <c r="I94" s="93" t="s">
        <v>44</v>
      </c>
      <c r="J94" s="94">
        <v>0.14285999999999999</v>
      </c>
      <c r="K94" s="88" t="b">
        <f t="shared" si="18"/>
        <v>1</v>
      </c>
      <c r="L94" s="110" t="b">
        <f t="shared" si="25"/>
        <v>0</v>
      </c>
      <c r="M94" s="101" t="b">
        <f t="shared" si="19"/>
        <v>0</v>
      </c>
      <c r="O94" s="92" t="s">
        <v>48</v>
      </c>
      <c r="P94" s="93" t="s">
        <v>48</v>
      </c>
      <c r="Q94" s="94">
        <v>0.8</v>
      </c>
      <c r="R94" s="88" t="b">
        <f t="shared" si="20"/>
        <v>0</v>
      </c>
      <c r="S94" s="110" t="b">
        <f t="shared" si="26"/>
        <v>0</v>
      </c>
      <c r="T94" s="101" t="b">
        <f t="shared" si="21"/>
        <v>0</v>
      </c>
      <c r="V94" s="92" t="s">
        <v>48</v>
      </c>
      <c r="W94" s="93" t="s">
        <v>48</v>
      </c>
      <c r="X94" s="94">
        <v>1.3332999999999999</v>
      </c>
      <c r="Y94" s="88" t="b">
        <f t="shared" si="22"/>
        <v>0</v>
      </c>
      <c r="Z94" s="110" t="b">
        <f t="shared" si="27"/>
        <v>0</v>
      </c>
      <c r="AA94" s="101" t="b">
        <f t="shared" si="23"/>
        <v>0</v>
      </c>
    </row>
    <row r="95" spans="1:27" x14ac:dyDescent="0.25">
      <c r="A95" s="92" t="s">
        <v>48</v>
      </c>
      <c r="B95" s="93" t="s">
        <v>48</v>
      </c>
      <c r="C95" s="94">
        <v>1</v>
      </c>
      <c r="D95" s="88" t="b">
        <f t="shared" si="16"/>
        <v>0</v>
      </c>
      <c r="E95" s="110" t="b">
        <f t="shared" si="24"/>
        <v>0</v>
      </c>
      <c r="F95" s="101" t="b">
        <f t="shared" si="17"/>
        <v>0</v>
      </c>
      <c r="H95" s="92" t="s">
        <v>48</v>
      </c>
      <c r="I95" s="93" t="s">
        <v>40</v>
      </c>
      <c r="J95" s="94">
        <v>0.17646999999999999</v>
      </c>
      <c r="K95" s="88" t="b">
        <f t="shared" si="18"/>
        <v>1</v>
      </c>
      <c r="L95" s="110" t="b">
        <f t="shared" si="25"/>
        <v>0</v>
      </c>
      <c r="M95" s="101" t="b">
        <f t="shared" si="19"/>
        <v>0</v>
      </c>
      <c r="O95" s="92" t="s">
        <v>48</v>
      </c>
      <c r="P95" s="93" t="s">
        <v>48</v>
      </c>
      <c r="Q95" s="94">
        <v>1</v>
      </c>
      <c r="R95" s="88" t="b">
        <f t="shared" si="20"/>
        <v>0</v>
      </c>
      <c r="S95" s="110" t="b">
        <f t="shared" si="26"/>
        <v>0</v>
      </c>
      <c r="T95" s="101" t="b">
        <f t="shared" si="21"/>
        <v>0</v>
      </c>
      <c r="V95" s="92" t="s">
        <v>48</v>
      </c>
      <c r="W95" s="93" t="s">
        <v>48</v>
      </c>
      <c r="X95" s="94">
        <v>1.3332999999999999</v>
      </c>
      <c r="Y95" s="88" t="b">
        <f t="shared" si="22"/>
        <v>0</v>
      </c>
      <c r="Z95" s="110" t="b">
        <f t="shared" si="27"/>
        <v>0</v>
      </c>
      <c r="AA95" s="101" t="b">
        <f t="shared" si="23"/>
        <v>0</v>
      </c>
    </row>
    <row r="96" spans="1:27" x14ac:dyDescent="0.25">
      <c r="A96" s="92" t="s">
        <v>48</v>
      </c>
      <c r="B96" s="93" t="s">
        <v>48</v>
      </c>
      <c r="C96" s="94">
        <v>0.625</v>
      </c>
      <c r="D96" s="88" t="b">
        <f t="shared" si="16"/>
        <v>0</v>
      </c>
      <c r="E96" s="110" t="b">
        <f t="shared" si="24"/>
        <v>0</v>
      </c>
      <c r="F96" s="101" t="b">
        <f t="shared" si="17"/>
        <v>0</v>
      </c>
      <c r="H96" s="92" t="s">
        <v>48</v>
      </c>
      <c r="I96" s="93" t="s">
        <v>40</v>
      </c>
      <c r="J96" s="94">
        <v>0.15</v>
      </c>
      <c r="K96" s="88" t="b">
        <f t="shared" si="18"/>
        <v>1</v>
      </c>
      <c r="L96" s="110" t="b">
        <f t="shared" si="25"/>
        <v>0</v>
      </c>
      <c r="M96" s="101" t="b">
        <f t="shared" si="19"/>
        <v>0</v>
      </c>
      <c r="O96" s="92" t="s">
        <v>48</v>
      </c>
      <c r="P96" s="93" t="s">
        <v>48</v>
      </c>
      <c r="Q96" s="94">
        <v>0.57142999999999999</v>
      </c>
      <c r="R96" s="88" t="b">
        <f t="shared" si="20"/>
        <v>0</v>
      </c>
      <c r="S96" s="110" t="b">
        <f t="shared" si="26"/>
        <v>0</v>
      </c>
      <c r="T96" s="101" t="b">
        <f t="shared" si="21"/>
        <v>0</v>
      </c>
      <c r="V96" s="92" t="s">
        <v>48</v>
      </c>
      <c r="W96" s="93" t="s">
        <v>48</v>
      </c>
      <c r="X96" s="94">
        <v>1</v>
      </c>
      <c r="Y96" s="88" t="b">
        <f t="shared" si="22"/>
        <v>0</v>
      </c>
      <c r="Z96" s="110" t="b">
        <f t="shared" si="27"/>
        <v>0</v>
      </c>
      <c r="AA96" s="101" t="b">
        <f t="shared" si="23"/>
        <v>0</v>
      </c>
    </row>
    <row r="97" spans="1:27" ht="15.75" thickBot="1" x14ac:dyDescent="0.3">
      <c r="A97" s="95" t="s">
        <v>48</v>
      </c>
      <c r="B97" s="96" t="s">
        <v>48</v>
      </c>
      <c r="C97" s="97">
        <v>0.83333000000000002</v>
      </c>
      <c r="D97" s="88" t="b">
        <f t="shared" si="16"/>
        <v>0</v>
      </c>
      <c r="E97" s="111" t="b">
        <f t="shared" si="24"/>
        <v>0</v>
      </c>
      <c r="F97" s="103" t="b">
        <f t="shared" si="17"/>
        <v>0</v>
      </c>
      <c r="H97" s="95" t="s">
        <v>48</v>
      </c>
      <c r="I97" s="96" t="s">
        <v>42</v>
      </c>
      <c r="J97" s="97">
        <v>0.15</v>
      </c>
      <c r="K97" s="88" t="b">
        <f t="shared" si="18"/>
        <v>1</v>
      </c>
      <c r="L97" s="111" t="b">
        <f t="shared" si="25"/>
        <v>0</v>
      </c>
      <c r="M97" s="103" t="b">
        <f t="shared" si="19"/>
        <v>0</v>
      </c>
      <c r="O97" s="95" t="s">
        <v>48</v>
      </c>
      <c r="P97" s="96" t="s">
        <v>48</v>
      </c>
      <c r="Q97" s="97">
        <v>0.8</v>
      </c>
      <c r="R97" s="88" t="b">
        <f t="shared" si="20"/>
        <v>0</v>
      </c>
      <c r="S97" s="111" t="b">
        <f t="shared" si="26"/>
        <v>0</v>
      </c>
      <c r="T97" s="103" t="b">
        <f t="shared" si="21"/>
        <v>0</v>
      </c>
      <c r="V97" s="95" t="s">
        <v>48</v>
      </c>
      <c r="W97" s="96" t="s">
        <v>48</v>
      </c>
      <c r="X97" s="97">
        <v>1.3332999999999999</v>
      </c>
      <c r="Y97" s="88" t="b">
        <f t="shared" si="22"/>
        <v>0</v>
      </c>
      <c r="Z97" s="111" t="b">
        <f t="shared" si="27"/>
        <v>0</v>
      </c>
      <c r="AA97" s="103" t="b">
        <f t="shared" si="23"/>
        <v>0</v>
      </c>
    </row>
    <row r="98" spans="1:27" x14ac:dyDescent="0.25">
      <c r="A98" s="89" t="s">
        <v>49</v>
      </c>
      <c r="B98" s="90" t="s">
        <v>43</v>
      </c>
      <c r="C98" s="91">
        <v>0.45455000000000001</v>
      </c>
      <c r="D98" s="88" t="b">
        <f t="shared" si="16"/>
        <v>1</v>
      </c>
      <c r="E98" s="109" t="b">
        <f t="shared" si="24"/>
        <v>0</v>
      </c>
      <c r="F98" s="102" t="b">
        <f t="shared" si="17"/>
        <v>0</v>
      </c>
      <c r="H98" s="89" t="s">
        <v>49</v>
      </c>
      <c r="I98" s="90" t="s">
        <v>42</v>
      </c>
      <c r="J98" s="91">
        <v>0.23077</v>
      </c>
      <c r="K98" s="88" t="b">
        <f t="shared" si="18"/>
        <v>1</v>
      </c>
      <c r="L98" s="109" t="b">
        <f t="shared" si="25"/>
        <v>0</v>
      </c>
      <c r="M98" s="102" t="b">
        <f t="shared" si="19"/>
        <v>0</v>
      </c>
      <c r="O98" s="89" t="s">
        <v>49</v>
      </c>
      <c r="P98" s="90" t="s">
        <v>43</v>
      </c>
      <c r="Q98" s="91">
        <v>0.5</v>
      </c>
      <c r="R98" s="88" t="b">
        <f t="shared" si="20"/>
        <v>1</v>
      </c>
      <c r="S98" s="109" t="b">
        <f t="shared" si="26"/>
        <v>0</v>
      </c>
      <c r="T98" s="102" t="b">
        <f t="shared" si="21"/>
        <v>0</v>
      </c>
      <c r="V98" s="89" t="s">
        <v>49</v>
      </c>
      <c r="W98" s="90" t="s">
        <v>43</v>
      </c>
      <c r="X98" s="91">
        <v>0.8</v>
      </c>
      <c r="Y98" s="88" t="b">
        <f t="shared" si="22"/>
        <v>1</v>
      </c>
      <c r="Z98" s="109" t="b">
        <f t="shared" si="27"/>
        <v>1</v>
      </c>
      <c r="AA98" s="102" t="b">
        <f t="shared" si="23"/>
        <v>0</v>
      </c>
    </row>
    <row r="99" spans="1:27" x14ac:dyDescent="0.25">
      <c r="A99" s="92" t="s">
        <v>49</v>
      </c>
      <c r="B99" s="93" t="s">
        <v>49</v>
      </c>
      <c r="C99" s="94">
        <v>0.83333000000000002</v>
      </c>
      <c r="D99" s="88" t="b">
        <f t="shared" si="16"/>
        <v>0</v>
      </c>
      <c r="E99" s="110" t="b">
        <f t="shared" si="24"/>
        <v>0</v>
      </c>
      <c r="F99" s="101" t="b">
        <f t="shared" si="17"/>
        <v>0</v>
      </c>
      <c r="H99" s="92" t="s">
        <v>49</v>
      </c>
      <c r="I99" s="93" t="s">
        <v>43</v>
      </c>
      <c r="J99" s="94">
        <v>0.23077</v>
      </c>
      <c r="K99" s="88" t="b">
        <f t="shared" si="18"/>
        <v>1</v>
      </c>
      <c r="L99" s="110" t="b">
        <f t="shared" si="25"/>
        <v>0</v>
      </c>
      <c r="M99" s="101" t="b">
        <f t="shared" si="19"/>
        <v>0</v>
      </c>
      <c r="O99" s="92" t="s">
        <v>49</v>
      </c>
      <c r="P99" s="93" t="s">
        <v>49</v>
      </c>
      <c r="Q99" s="94">
        <v>0.8</v>
      </c>
      <c r="R99" s="88" t="b">
        <f t="shared" si="20"/>
        <v>0</v>
      </c>
      <c r="S99" s="110" t="b">
        <f t="shared" si="26"/>
        <v>0</v>
      </c>
      <c r="T99" s="101" t="b">
        <f t="shared" si="21"/>
        <v>0</v>
      </c>
      <c r="V99" s="92" t="s">
        <v>49</v>
      </c>
      <c r="W99" s="93" t="s">
        <v>49</v>
      </c>
      <c r="X99" s="94">
        <v>1.3332999999999999</v>
      </c>
      <c r="Y99" s="88" t="b">
        <f t="shared" si="22"/>
        <v>0</v>
      </c>
      <c r="Z99" s="110" t="b">
        <f t="shared" si="27"/>
        <v>0</v>
      </c>
      <c r="AA99" s="101" t="b">
        <f t="shared" si="23"/>
        <v>0</v>
      </c>
    </row>
    <row r="100" spans="1:27" x14ac:dyDescent="0.25">
      <c r="A100" s="92" t="s">
        <v>49</v>
      </c>
      <c r="B100" s="93" t="s">
        <v>49</v>
      </c>
      <c r="C100" s="94">
        <v>0.625</v>
      </c>
      <c r="D100" s="88" t="b">
        <f t="shared" si="16"/>
        <v>0</v>
      </c>
      <c r="E100" s="110" t="b">
        <f t="shared" si="24"/>
        <v>0</v>
      </c>
      <c r="F100" s="101" t="b">
        <f t="shared" si="17"/>
        <v>0</v>
      </c>
      <c r="H100" s="92" t="s">
        <v>49</v>
      </c>
      <c r="I100" s="93" t="s">
        <v>42</v>
      </c>
      <c r="J100" s="94">
        <v>0.21429000000000001</v>
      </c>
      <c r="K100" s="88" t="b">
        <f t="shared" si="18"/>
        <v>1</v>
      </c>
      <c r="L100" s="110" t="b">
        <f t="shared" si="25"/>
        <v>0</v>
      </c>
      <c r="M100" s="101" t="b">
        <f t="shared" si="19"/>
        <v>0</v>
      </c>
      <c r="O100" s="92" t="s">
        <v>49</v>
      </c>
      <c r="P100" s="93" t="s">
        <v>49</v>
      </c>
      <c r="Q100" s="94">
        <v>0.57142999999999999</v>
      </c>
      <c r="R100" s="88" t="b">
        <f t="shared" si="20"/>
        <v>0</v>
      </c>
      <c r="S100" s="110" t="b">
        <f t="shared" si="26"/>
        <v>0</v>
      </c>
      <c r="T100" s="101" t="b">
        <f t="shared" si="21"/>
        <v>0</v>
      </c>
      <c r="V100" s="92" t="s">
        <v>49</v>
      </c>
      <c r="W100" s="93" t="s">
        <v>49</v>
      </c>
      <c r="X100" s="94">
        <v>1.3332999999999999</v>
      </c>
      <c r="Y100" s="88" t="b">
        <f t="shared" si="22"/>
        <v>0</v>
      </c>
      <c r="Z100" s="110" t="b">
        <f t="shared" si="27"/>
        <v>0</v>
      </c>
      <c r="AA100" s="101" t="b">
        <f t="shared" si="23"/>
        <v>0</v>
      </c>
    </row>
    <row r="101" spans="1:27" x14ac:dyDescent="0.25">
      <c r="A101" s="92" t="s">
        <v>49</v>
      </c>
      <c r="B101" s="93" t="s">
        <v>43</v>
      </c>
      <c r="C101" s="94">
        <v>0.45455000000000001</v>
      </c>
      <c r="D101" s="88" t="b">
        <f t="shared" si="16"/>
        <v>1</v>
      </c>
      <c r="E101" s="110" t="b">
        <f t="shared" si="24"/>
        <v>0</v>
      </c>
      <c r="F101" s="101" t="b">
        <f t="shared" si="17"/>
        <v>0</v>
      </c>
      <c r="H101" s="92" t="s">
        <v>49</v>
      </c>
      <c r="I101" s="93" t="s">
        <v>43</v>
      </c>
      <c r="J101" s="94">
        <v>0.23077</v>
      </c>
      <c r="K101" s="88" t="b">
        <f t="shared" si="18"/>
        <v>1</v>
      </c>
      <c r="L101" s="110" t="b">
        <f t="shared" si="25"/>
        <v>0</v>
      </c>
      <c r="M101" s="101" t="b">
        <f t="shared" si="19"/>
        <v>0</v>
      </c>
      <c r="O101" s="92" t="s">
        <v>49</v>
      </c>
      <c r="P101" s="93" t="s">
        <v>43</v>
      </c>
      <c r="Q101" s="94">
        <v>0.5</v>
      </c>
      <c r="R101" s="88" t="b">
        <f t="shared" si="20"/>
        <v>1</v>
      </c>
      <c r="S101" s="110" t="b">
        <f t="shared" si="26"/>
        <v>0</v>
      </c>
      <c r="T101" s="101" t="b">
        <f t="shared" si="21"/>
        <v>0</v>
      </c>
      <c r="V101" s="92" t="s">
        <v>49</v>
      </c>
      <c r="W101" s="93" t="s">
        <v>43</v>
      </c>
      <c r="X101" s="94">
        <v>0.57142999999999999</v>
      </c>
      <c r="Y101" s="88" t="b">
        <f t="shared" si="22"/>
        <v>1</v>
      </c>
      <c r="Z101" s="110" t="b">
        <f t="shared" si="27"/>
        <v>1</v>
      </c>
      <c r="AA101" s="101" t="b">
        <f t="shared" si="23"/>
        <v>0</v>
      </c>
    </row>
    <row r="102" spans="1:27" x14ac:dyDescent="0.25">
      <c r="A102" s="92" t="s">
        <v>49</v>
      </c>
      <c r="B102" s="93" t="s">
        <v>42</v>
      </c>
      <c r="C102" s="94">
        <v>0.35714000000000001</v>
      </c>
      <c r="D102" s="88" t="b">
        <f t="shared" si="16"/>
        <v>1</v>
      </c>
      <c r="E102" s="110" t="b">
        <f t="shared" si="24"/>
        <v>0</v>
      </c>
      <c r="F102" s="101" t="b">
        <f t="shared" si="17"/>
        <v>0</v>
      </c>
      <c r="H102" s="92" t="s">
        <v>49</v>
      </c>
      <c r="I102" s="93" t="s">
        <v>42</v>
      </c>
      <c r="J102" s="94">
        <v>0.25</v>
      </c>
      <c r="K102" s="88" t="b">
        <f t="shared" si="18"/>
        <v>1</v>
      </c>
      <c r="L102" s="110" t="b">
        <f t="shared" si="25"/>
        <v>0</v>
      </c>
      <c r="M102" s="101" t="b">
        <f t="shared" si="19"/>
        <v>0</v>
      </c>
      <c r="O102" s="92" t="s">
        <v>49</v>
      </c>
      <c r="P102" s="93" t="s">
        <v>43</v>
      </c>
      <c r="Q102" s="94">
        <v>0.36364000000000002</v>
      </c>
      <c r="R102" s="88" t="b">
        <f t="shared" si="20"/>
        <v>1</v>
      </c>
      <c r="S102" s="110" t="b">
        <f t="shared" si="26"/>
        <v>0</v>
      </c>
      <c r="T102" s="101" t="b">
        <f t="shared" si="21"/>
        <v>0</v>
      </c>
      <c r="V102" s="92" t="s">
        <v>49</v>
      </c>
      <c r="W102" s="93" t="s">
        <v>49</v>
      </c>
      <c r="X102" s="94">
        <v>0.66666999999999998</v>
      </c>
      <c r="Y102" s="88" t="b">
        <f t="shared" si="22"/>
        <v>0</v>
      </c>
      <c r="Z102" s="110" t="b">
        <f t="shared" si="27"/>
        <v>0</v>
      </c>
      <c r="AA102" s="101" t="b">
        <f t="shared" si="23"/>
        <v>0</v>
      </c>
    </row>
    <row r="103" spans="1:27" x14ac:dyDescent="0.25">
      <c r="A103" s="92" t="s">
        <v>49</v>
      </c>
      <c r="B103" s="93" t="s">
        <v>42</v>
      </c>
      <c r="C103" s="94">
        <v>0.55556000000000005</v>
      </c>
      <c r="D103" s="88" t="b">
        <f t="shared" si="16"/>
        <v>1</v>
      </c>
      <c r="E103" s="110" t="b">
        <f t="shared" si="24"/>
        <v>1</v>
      </c>
      <c r="F103" s="101" t="b">
        <f t="shared" si="17"/>
        <v>0</v>
      </c>
      <c r="H103" s="92" t="s">
        <v>49</v>
      </c>
      <c r="I103" s="93" t="s">
        <v>42</v>
      </c>
      <c r="J103" s="94">
        <v>0.33333000000000002</v>
      </c>
      <c r="K103" s="88" t="b">
        <f t="shared" si="18"/>
        <v>1</v>
      </c>
      <c r="L103" s="110" t="b">
        <f t="shared" si="25"/>
        <v>0</v>
      </c>
      <c r="M103" s="101" t="b">
        <f t="shared" si="19"/>
        <v>0</v>
      </c>
      <c r="O103" s="92" t="s">
        <v>49</v>
      </c>
      <c r="P103" s="93" t="s">
        <v>42</v>
      </c>
      <c r="Q103" s="94">
        <v>0.66666999999999998</v>
      </c>
      <c r="R103" s="88" t="b">
        <f t="shared" si="20"/>
        <v>1</v>
      </c>
      <c r="S103" s="110" t="b">
        <f t="shared" si="26"/>
        <v>1</v>
      </c>
      <c r="T103" s="101" t="b">
        <f t="shared" si="21"/>
        <v>0</v>
      </c>
      <c r="V103" s="92" t="s">
        <v>49</v>
      </c>
      <c r="W103" s="93" t="s">
        <v>42</v>
      </c>
      <c r="X103" s="94">
        <v>1</v>
      </c>
      <c r="Y103" s="88" t="b">
        <f t="shared" si="22"/>
        <v>1</v>
      </c>
      <c r="Z103" s="110" t="b">
        <f t="shared" si="27"/>
        <v>1</v>
      </c>
      <c r="AA103" s="101" t="b">
        <f t="shared" si="23"/>
        <v>0</v>
      </c>
    </row>
    <row r="104" spans="1:27" x14ac:dyDescent="0.25">
      <c r="A104" s="92" t="s">
        <v>49</v>
      </c>
      <c r="B104" s="93" t="s">
        <v>42</v>
      </c>
      <c r="C104" s="94">
        <v>0.71428999999999998</v>
      </c>
      <c r="D104" s="88" t="b">
        <f t="shared" si="16"/>
        <v>1</v>
      </c>
      <c r="E104" s="110" t="b">
        <f t="shared" si="24"/>
        <v>1</v>
      </c>
      <c r="F104" s="101" t="b">
        <f t="shared" si="17"/>
        <v>0</v>
      </c>
      <c r="H104" s="92" t="s">
        <v>49</v>
      </c>
      <c r="I104" s="93" t="s">
        <v>42</v>
      </c>
      <c r="J104" s="94">
        <v>0.33333000000000002</v>
      </c>
      <c r="K104" s="88" t="b">
        <f t="shared" si="18"/>
        <v>1</v>
      </c>
      <c r="L104" s="110" t="b">
        <f t="shared" si="25"/>
        <v>0</v>
      </c>
      <c r="M104" s="101" t="b">
        <f t="shared" si="19"/>
        <v>0</v>
      </c>
      <c r="O104" s="92" t="s">
        <v>49</v>
      </c>
      <c r="P104" s="93" t="s">
        <v>42</v>
      </c>
      <c r="Q104" s="94">
        <v>0.66666999999999998</v>
      </c>
      <c r="R104" s="88" t="b">
        <f t="shared" si="20"/>
        <v>1</v>
      </c>
      <c r="S104" s="110" t="b">
        <f t="shared" si="26"/>
        <v>1</v>
      </c>
      <c r="T104" s="101" t="b">
        <f t="shared" si="21"/>
        <v>0</v>
      </c>
      <c r="V104" s="92" t="s">
        <v>49</v>
      </c>
      <c r="W104" s="93" t="s">
        <v>42</v>
      </c>
      <c r="X104" s="94">
        <v>0.8</v>
      </c>
      <c r="Y104" s="88" t="b">
        <f t="shared" si="22"/>
        <v>1</v>
      </c>
      <c r="Z104" s="110" t="b">
        <f t="shared" si="27"/>
        <v>1</v>
      </c>
      <c r="AA104" s="101" t="b">
        <f t="shared" si="23"/>
        <v>0</v>
      </c>
    </row>
    <row r="105" spans="1:27" x14ac:dyDescent="0.25">
      <c r="A105" s="92" t="s">
        <v>49</v>
      </c>
      <c r="B105" s="93" t="s">
        <v>49</v>
      </c>
      <c r="C105" s="94">
        <v>0.625</v>
      </c>
      <c r="D105" s="88" t="b">
        <f t="shared" si="16"/>
        <v>0</v>
      </c>
      <c r="E105" s="110" t="b">
        <f t="shared" si="24"/>
        <v>0</v>
      </c>
      <c r="F105" s="101" t="b">
        <f t="shared" si="17"/>
        <v>0</v>
      </c>
      <c r="H105" s="92" t="s">
        <v>49</v>
      </c>
      <c r="I105" s="93" t="s">
        <v>42</v>
      </c>
      <c r="J105" s="94">
        <v>0.25</v>
      </c>
      <c r="K105" s="88" t="b">
        <f t="shared" si="18"/>
        <v>1</v>
      </c>
      <c r="L105" s="110" t="b">
        <f t="shared" si="25"/>
        <v>0</v>
      </c>
      <c r="M105" s="101" t="b">
        <f t="shared" si="19"/>
        <v>0</v>
      </c>
      <c r="O105" s="92" t="s">
        <v>49</v>
      </c>
      <c r="P105" s="93" t="s">
        <v>49</v>
      </c>
      <c r="Q105" s="94">
        <v>0.57142999999999999</v>
      </c>
      <c r="R105" s="88" t="b">
        <f t="shared" si="20"/>
        <v>0</v>
      </c>
      <c r="S105" s="110" t="b">
        <f t="shared" si="26"/>
        <v>0</v>
      </c>
      <c r="T105" s="101" t="b">
        <f t="shared" si="21"/>
        <v>0</v>
      </c>
      <c r="V105" s="92" t="s">
        <v>49</v>
      </c>
      <c r="W105" s="93" t="s">
        <v>49</v>
      </c>
      <c r="X105" s="94">
        <v>0.66666999999999998</v>
      </c>
      <c r="Y105" s="88" t="b">
        <f t="shared" si="22"/>
        <v>0</v>
      </c>
      <c r="Z105" s="110" t="b">
        <f t="shared" si="27"/>
        <v>0</v>
      </c>
      <c r="AA105" s="101" t="b">
        <f t="shared" si="23"/>
        <v>0</v>
      </c>
    </row>
    <row r="106" spans="1:27" x14ac:dyDescent="0.25">
      <c r="A106" s="92" t="s">
        <v>49</v>
      </c>
      <c r="B106" s="93" t="s">
        <v>49</v>
      </c>
      <c r="C106" s="94">
        <v>0.71428999999999998</v>
      </c>
      <c r="D106" s="88" t="b">
        <f t="shared" si="16"/>
        <v>0</v>
      </c>
      <c r="E106" s="110" t="b">
        <f t="shared" si="24"/>
        <v>0</v>
      </c>
      <c r="F106" s="101" t="b">
        <f t="shared" si="17"/>
        <v>0</v>
      </c>
      <c r="H106" s="92" t="s">
        <v>49</v>
      </c>
      <c r="I106" s="93" t="s">
        <v>42</v>
      </c>
      <c r="J106" s="94">
        <v>0.21429000000000001</v>
      </c>
      <c r="K106" s="88" t="b">
        <f t="shared" si="18"/>
        <v>1</v>
      </c>
      <c r="L106" s="110" t="b">
        <f t="shared" si="25"/>
        <v>0</v>
      </c>
      <c r="M106" s="101" t="b">
        <f t="shared" si="19"/>
        <v>0</v>
      </c>
      <c r="O106" s="92" t="s">
        <v>49</v>
      </c>
      <c r="P106" s="93" t="s">
        <v>49</v>
      </c>
      <c r="Q106" s="94">
        <v>0.66666999999999998</v>
      </c>
      <c r="R106" s="88" t="b">
        <f t="shared" si="20"/>
        <v>0</v>
      </c>
      <c r="S106" s="110" t="b">
        <f t="shared" si="26"/>
        <v>0</v>
      </c>
      <c r="T106" s="101" t="b">
        <f t="shared" si="21"/>
        <v>0</v>
      </c>
      <c r="V106" s="92" t="s">
        <v>49</v>
      </c>
      <c r="W106" s="93" t="s">
        <v>49</v>
      </c>
      <c r="X106" s="94">
        <v>1</v>
      </c>
      <c r="Y106" s="88" t="b">
        <f t="shared" si="22"/>
        <v>0</v>
      </c>
      <c r="Z106" s="110" t="b">
        <f t="shared" si="27"/>
        <v>0</v>
      </c>
      <c r="AA106" s="101" t="b">
        <f t="shared" si="23"/>
        <v>0</v>
      </c>
    </row>
    <row r="107" spans="1:27" ht="15.75" thickBot="1" x14ac:dyDescent="0.3">
      <c r="A107" s="95" t="s">
        <v>49</v>
      </c>
      <c r="B107" s="96" t="s">
        <v>43</v>
      </c>
      <c r="C107" s="97">
        <v>0.45455000000000001</v>
      </c>
      <c r="D107" s="88" t="b">
        <f t="shared" si="16"/>
        <v>1</v>
      </c>
      <c r="E107" s="111" t="b">
        <f t="shared" si="24"/>
        <v>0</v>
      </c>
      <c r="F107" s="103" t="b">
        <f t="shared" si="17"/>
        <v>0</v>
      </c>
      <c r="H107" s="95" t="s">
        <v>49</v>
      </c>
      <c r="I107" s="96" t="s">
        <v>43</v>
      </c>
      <c r="J107" s="97">
        <v>0.25</v>
      </c>
      <c r="K107" s="88" t="b">
        <f t="shared" si="18"/>
        <v>1</v>
      </c>
      <c r="L107" s="111" t="b">
        <f t="shared" si="25"/>
        <v>0</v>
      </c>
      <c r="M107" s="103" t="b">
        <f t="shared" si="19"/>
        <v>0</v>
      </c>
      <c r="O107" s="95" t="s">
        <v>49</v>
      </c>
      <c r="P107" s="96" t="s">
        <v>43</v>
      </c>
      <c r="Q107" s="97">
        <v>0.44444</v>
      </c>
      <c r="R107" s="88" t="b">
        <f t="shared" si="20"/>
        <v>1</v>
      </c>
      <c r="S107" s="111" t="b">
        <f t="shared" si="26"/>
        <v>0</v>
      </c>
      <c r="T107" s="103" t="b">
        <f t="shared" si="21"/>
        <v>0</v>
      </c>
      <c r="V107" s="95" t="s">
        <v>49</v>
      </c>
      <c r="W107" s="96" t="s">
        <v>43</v>
      </c>
      <c r="X107" s="97">
        <v>0.8</v>
      </c>
      <c r="Y107" s="88" t="b">
        <f t="shared" si="22"/>
        <v>1</v>
      </c>
      <c r="Z107" s="111" t="b">
        <f t="shared" si="27"/>
        <v>1</v>
      </c>
      <c r="AA107" s="103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7" priority="24">
      <formula>$A8=$B8</formula>
    </cfRule>
  </conditionalFormatting>
  <conditionalFormatting sqref="A8:F107">
    <cfRule type="expression" dxfId="6" priority="23">
      <formula>OR(ISERR(A8),A8=FALSE)</formula>
    </cfRule>
  </conditionalFormatting>
  <conditionalFormatting sqref="C8:F107">
    <cfRule type="colorScale" priority="22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5" priority="12">
      <formula>H8=I8</formula>
    </cfRule>
  </conditionalFormatting>
  <conditionalFormatting sqref="H8:M107">
    <cfRule type="expression" dxfId="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3" priority="8">
      <formula>O8=P8</formula>
    </cfRule>
  </conditionalFormatting>
  <conditionalFormatting sqref="O8:T107">
    <cfRule type="expression" dxfId="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" priority="4">
      <formula>V8=W8</formula>
    </cfRule>
  </conditionalFormatting>
  <conditionalFormatting sqref="V8:AA107">
    <cfRule type="expression" dxfId="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LPC - covariance</vt:lpstr>
      <vt:lpstr>LPC - euclidean</vt:lpstr>
      <vt:lpstr>LPCC - covariance</vt:lpstr>
      <vt:lpstr>LPCC - euclidean</vt:lpstr>
      <vt:lpstr>LPCC Array - LPCC DTW</vt:lpstr>
      <vt:lpstr>Detail 1</vt:lpstr>
      <vt:lpstr>Confidence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2014-12-04T20:34:11Z</dcterms:created>
  <dcterms:modified xsi:type="dcterms:W3CDTF">2014-12-08T06:21:31Z</dcterms:modified>
</cp:coreProperties>
</file>